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88D149FC-CDB1-45B7-9792-C9C4612CB0DD}" xr6:coauthVersionLast="47" xr6:coauthVersionMax="47" xr10:uidLastSave="{00000000-0000-0000-0000-000000000000}"/>
  <bookViews>
    <workbookView xWindow="-23148" yWindow="-108" windowWidth="23256" windowHeight="12456" firstSheet="5" activeTab="14" xr2:uid="{00000000-000D-0000-FFFF-FFFF00000000}"/>
  </bookViews>
  <sheets>
    <sheet name="Introduction" sheetId="16" r:id="rId1"/>
    <sheet name="Table 1" sheetId="1" r:id="rId2"/>
    <sheet name="Table 2" sheetId="20" r:id="rId3"/>
    <sheet name="Table 3" sheetId="3" r:id="rId4"/>
    <sheet name="Table 4" sheetId="25" r:id="rId5"/>
    <sheet name="Table 5" sheetId="21" r:id="rId6"/>
    <sheet name="Table 6" sheetId="5" r:id="rId7"/>
    <sheet name="Table 7" sheetId="6" r:id="rId8"/>
    <sheet name="Table 8" sheetId="7" r:id="rId9"/>
    <sheet name="Table 8 Addendum" sheetId="18" r:id="rId10"/>
    <sheet name="Table 9" sheetId="26" r:id="rId11"/>
    <sheet name="Table 10 Template" sheetId="9" state="hidden" r:id="rId12"/>
    <sheet name="Table 10" sheetId="23" r:id="rId13"/>
    <sheet name="Table 11" sheetId="10" r:id="rId14"/>
    <sheet name="Table 12" sheetId="11" r:id="rId15"/>
    <sheet name="Table 13" sheetId="22" r:id="rId16"/>
    <sheet name="Table 14 (Gross)" sheetId="13" r:id="rId17"/>
    <sheet name="Table 14 (Net)" sheetId="17" r:id="rId18"/>
    <sheet name="Table 15" sheetId="19" r:id="rId19"/>
  </sheets>
  <externalReferences>
    <externalReference r:id="rId20"/>
    <externalReference r:id="rId21"/>
    <externalReference r:id="rId22"/>
  </externalReferences>
  <definedNames>
    <definedName name="_xlnm._FilterDatabase" localSheetId="9" hidden="1">'Table 8 Addendum'!$A$1:$D$56</definedName>
    <definedName name="_xlnm._FilterDatabase" localSheetId="10" hidden="1">'Table 9'!$B$4:$J$1734</definedName>
    <definedName name="_Order1" hidden="1">255</definedName>
    <definedName name="_Order2" hidden="1">255</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dfa"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_1"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_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_1_1"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fa_1_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AdminCostCategories">OFFSET([1]Indexes!$R$3,0,0,COUNTA([1]Indexes!$R$3:$R$997),1)</definedName>
    <definedName name="AvoidedCostSavingsTypes">OFFSET([1]Indexes!$G$3,0,0,COUNTA([1]Indexes!$G$3:$G$997),1)</definedName>
    <definedName name="ECV_name2">'[2]General Inputs'!$C$2</definedName>
    <definedName name="EDC_NAME">'[3]General Inputs'!$C$2</definedName>
    <definedName name="EDC_NAME3">'[2]General Inputs'!$C$2</definedName>
    <definedName name="Elec_Off_Peak">'[3]Avoided AC'!$P:$P</definedName>
    <definedName name="Elec_off_peak2">'[2]Avoided AC'!$P:$P</definedName>
    <definedName name="Elec_Off_Peak3">'[2]Avoided AC'!$P:$P</definedName>
    <definedName name="Elec_On_Peak">'[3]Avoided AC'!$O:$O</definedName>
    <definedName name="Elec_on_peak2">'[2]Avoided AC'!$O:$O</definedName>
    <definedName name="Elec_On_Peak3">'[2]Avoided AC'!$O:$O</definedName>
    <definedName name="EndUses">OFFSET([1]Indexes!#REF!,0,0,COUNTA([1]Indexes!$L$3:$L$996),1)</definedName>
    <definedName name="HourlyLoadShapes">OFFSET([1]Indexes!$P$3,0,0,COUNTA([1]Indexes!$P$3:$P$999),1)</definedName>
    <definedName name="IncludeMeasure">OFFSET([1]Indexes!$Y$3,0,0,COUNTA([1]Indexes!$Y$3:$Y$997),1)</definedName>
    <definedName name="Income_Eligible_Energy_Efficiency">#REF!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ultifamily_Energy_Efficiency">#REF!</definedName>
    <definedName name="Non_residential_Energy_Efficiency">#REF!</definedName>
    <definedName name="PlannedActual">OFFSET([1]Indexes!$V$3,0,0,COUNTA([1]Indexes!$V$3:$V$997),1)</definedName>
    <definedName name="PortfolioNames">OFFSET([1]Indexes!#REF!,0,0,COUNTA([1]Indexes!#REF!),1)</definedName>
    <definedName name="ProgramPeriods">OFFSET([1]Indexes!$E$3,0,0,COUNTA([1]Indexes!$E$3:$E$997),1)</definedName>
    <definedName name="Programs">OFFSET([1]Indexes!$K$3,0,0,COUNTA([1]Indexes!$K$3:$K$49),1)</definedName>
    <definedName name="ProgramYears">OFFSET([1]Indexes!#REF!,0,0,COUNTA([1]Indexes!$A$3:$A$997),1)</definedName>
    <definedName name="ReplacementTypes">OFFSET([1]Indexes!$U$3,0,0,COUNTA([1]Indexes!$U$3:$U$997),1)</definedName>
    <definedName name="Residential_Energy_Efficiency">#REF!</definedName>
    <definedName name="RFP">#REF!</definedName>
    <definedName name="saraaksdf"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_1"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_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_1_1"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raaksdf_1_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SavingsTypes">OFFSET([1]Indexes!#REF!,0,0,COUNTA([1]Indexes!#REF!),1)</definedName>
    <definedName name="Sectors">OFFSET([1]Indexes!$J$3,0,0,COUNTA([1]Indexes!$J$3:$J$6),1)</definedName>
    <definedName name="ServiceTerritories">OFFSET([1]Indexes!$M$3,0,0,COUNTA([1]Indexes!$M$3:$M$997),1)</definedName>
    <definedName name="Start_Year">'[3]General Inputs'!$D$3</definedName>
    <definedName name="Start_year2">'[2]General Inputs'!$D$3</definedName>
    <definedName name="Start_Year3">'[2]General Inputs'!$D$3</definedName>
    <definedName name="Vintages">OFFSET([1]Indexes!$W$3,0,0,COUNTA([1]Indexes!$W$3:$W$997),1)</definedName>
    <definedName name="wrn.COST._.ALLOC._.STUDY._.1997._.CLFP."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_1"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_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_1_1" localSheetId="10"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COST._.ALLOC._.STUDY._.1997._.CLFP._1_1" hidden="1">{#N/A,#N/A,TRUE,"CUSTOMER INFORMATION";#N/A,#N/A,TRUE,"ALLOCATION FACTOR";#N/A,#N/A,TRUE,"GROSS DISTRIBUTION PLANT";#N/A,#N/A,TRUE,"GROSS CUSTOMER PLANT";#N/A,#N/A,TRUE,"PLANT ALLOCATION SUMMARY";#N/A,#N/A,TRUE,"EXPENSE DISTRIBUTION O&amp;M";#N/A,#N/A,TRUE,"EXPENSE CUST OP AND A&amp;G";#N/A,#N/A,TRUE,"EXPENSE DEPR AND TAXES";#N/A,#N/A,TRUE,"EXPENSE OPER - TRANSPORT";#N/A,#N/A,TRUE,"FED INCOME TAX DEDUCT";#N/A,#N/A,TRUE,"FED INCOME TAX CALC";#N/A,#N/A,TRUE,"CASH WORKING CAPITAL";#N/A,#N/A,TRUE,"RATE BASE ALLOCATION";#N/A,#N/A,TRUE,"NET EARNINGS &amp; ROR";#N/A,#N/A,TRUE,"EARN_REV_FRANCHISE_CWC CHANGES";#N/A,#N/A,TRUE,"EXPENSE DEPR AND TAXES (2)";#N/A,#N/A,TRUE,"EXPENSE OPER - TRANSPORT (2)";#N/A,#N/A,TRUE,"FED INCOME TAX DEDUCT (2)";#N/A,#N/A,TRUE,"FED INCOME TAX CALC (2)";#N/A,#N/A,TRUE,"CASH WORKING CAPITAL (2)";#N/A,#N/A,TRUE,"RATE BASE ALLOCATION (2)";#N/A,#N/A,TRUE,"NET EARNINGS &amp; ROR (2)";#N/A,#N/A,TRUE,"PROPOSED INCREASES &amp; ROR";#N/A,#N/A,TRUE,"PROPOSED INCREASES &amp; ROR (2)"}</definedName>
    <definedName name="wrn.DATA._.INPUTS." localSheetId="10" hidden="1">{#N/A,#N/A,TRUE,"DATA INPUTS"}</definedName>
    <definedName name="wrn.DATA._.INPUTS." hidden="1">{#N/A,#N/A,TRUE,"DATA INPUTS"}</definedName>
    <definedName name="wrn.DATA._.INPUTS._1" localSheetId="10" hidden="1">{#N/A,#N/A,TRUE,"DATA INPUTS"}</definedName>
    <definedName name="wrn.DATA._.INPUTS._1" hidden="1">{#N/A,#N/A,TRUE,"DATA INPUTS"}</definedName>
    <definedName name="wrn.DATA._.INPUTS._1_1" localSheetId="10" hidden="1">{#N/A,#N/A,TRUE,"DATA INPUTS"}</definedName>
    <definedName name="wrn.DATA._.INPUTS._1_1" hidden="1">{#N/A,#N/A,TRUE,"DATA INPUTS"}</definedName>
    <definedName name="wrn.Other._.Schedules."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_1"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_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_1_1" localSheetId="10"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Other._.Schedules._1_1" hidden="1">{"Schedule 1",#N/A,FALSE,"Riders";"Schedule 2",#N/A,FALSE,"Riders";"Schedule 3",#N/A,FALSE,"Capital Structures";"Electric Rate Base",#N/A,FALSE,"Electric";"Electric Earnings",#N/A,FALSE,"Electric";"Schedule 7",#N/A,FALSE,"Gas";"Schedule 8",#N/A,FALSE,"Gas";"Schedule 10",#N/A,FALSE,"Capital Structures";"Schedule 11",#N/A,FALSE,"Capital Structures";"Schedule 23",#N/A,FALSE,"CWC";"Schedule 47",#N/A,FALSE,"Electric";"Schedule 48",#N/A,FALSE,"Electric"}</definedName>
    <definedName name="wrn.RAK1." localSheetId="10" hidden="1">{"RAK-1, Schedule 1",#N/A,FALSE,"Electric";"RAK-1, Schedule 2",#N/A,FALSE,"Electric";"RAK-1, Schedule 4",#N/A,FALSE,"Electric"}</definedName>
    <definedName name="wrn.RAK1." hidden="1">{"RAK-1, Schedule 1",#N/A,FALSE,"Electric";"RAK-1, Schedule 2",#N/A,FALSE,"Electric";"RAK-1, Schedule 4",#N/A,FALSE,"Electric"}</definedName>
    <definedName name="wrn.RAK1._1" localSheetId="10" hidden="1">{"RAK-1, Schedule 1",#N/A,FALSE,"Electric";"RAK-1, Schedule 2",#N/A,FALSE,"Electric";"RAK-1, Schedule 4",#N/A,FALSE,"Electric"}</definedName>
    <definedName name="wrn.RAK1._1" hidden="1">{"RAK-1, Schedule 1",#N/A,FALSE,"Electric";"RAK-1, Schedule 2",#N/A,FALSE,"Electric";"RAK-1, Schedule 4",#N/A,FALSE,"Electric"}</definedName>
    <definedName name="wrn.RAK1._1_1" localSheetId="10" hidden="1">{"RAK-1, Schedule 1",#N/A,FALSE,"Electric";"RAK-1, Schedule 2",#N/A,FALSE,"Electric";"RAK-1, Schedule 4",#N/A,FALSE,"Electric"}</definedName>
    <definedName name="wrn.RAK1._1_1" hidden="1">{"RAK-1, Schedule 1",#N/A,FALSE,"Electric";"RAK-1, Schedule 2",#N/A,FALSE,"Electric";"RAK-1, Schedule 4",#N/A,FALSE,"Electric"}</definedName>
    <definedName name="wrn.RAK2." localSheetId="1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_1" localSheetId="1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_1"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_1_1" localSheetId="10"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AK2._1_1" hidden="1">{"RAK-2, Schedule 1A",#N/A,FALSE,"Electric";"RAK-2, Schedule 1B",#N/A,FALSE,"Electric";"RAK-2, Schedule 1C",#N/A,FALSE,"Electric";"RAK-2, Schedule 1D",#N/A,FALSE,"Electric";"RAK-2, Schedule 2A",#N/A,FALSE,"Electric";"RAK-2, Schedule 2B",#N/A,FALSE,"Electric";"RAK-2, Schedule 2C",#N/A,FALSE,"Electric";"RAK-2, Schedule 2D",#N/A,FALSE,"Electric";"RAK-2, Schedule 3A",#N/A,FALSE,"Electric";"RAK-2, Schedule 3B",#N/A,FALSE,"Electric";"RAK-2, Schedule 3C",#N/A,FALSE,"Electric";"RAK-2, Schedule 3D",#N/A,FALSE,"Electric";"RAK-2, Schedule 4A",#N/A,FALSE,"Electric";"RAK-2, Schedule 4B",#N/A,FALSE,"Electric";"RAK-2, Schedule 4C",#N/A,FALSE,"Electric";"RAK-2, Schedule 4D",#N/A,FALSE,"Electric"}</definedName>
    <definedName name="wrn.RevReq." localSheetId="10" hidden="1">{#N/A,#N/A,FALSE,"Revenue Requirements";#N/A,#N/A,FALSE,"Capital Structure";#N/A,#N/A,FALSE,"Cost of Debt";#N/A,#N/A,FALSE,"Electric";#N/A,#N/A,FALSE,"Gas";#N/A,#N/A,FALSE,"CWC";#N/A,#N/A,FALSE,"Income Taxes"}</definedName>
    <definedName name="wrn.RevReq." hidden="1">{#N/A,#N/A,FALSE,"Revenue Requirements";#N/A,#N/A,FALSE,"Capital Structure";#N/A,#N/A,FALSE,"Cost of Debt";#N/A,#N/A,FALSE,"Electric";#N/A,#N/A,FALSE,"Gas";#N/A,#N/A,FALSE,"CWC";#N/A,#N/A,FALSE,"Income Taxes"}</definedName>
    <definedName name="wrn.RevReq._1" localSheetId="10" hidden="1">{#N/A,#N/A,FALSE,"Revenue Requirements";#N/A,#N/A,FALSE,"Capital Structure";#N/A,#N/A,FALSE,"Cost of Debt";#N/A,#N/A,FALSE,"Electric";#N/A,#N/A,FALSE,"Gas";#N/A,#N/A,FALSE,"CWC";#N/A,#N/A,FALSE,"Income Taxes"}</definedName>
    <definedName name="wrn.RevReq._1" hidden="1">{#N/A,#N/A,FALSE,"Revenue Requirements";#N/A,#N/A,FALSE,"Capital Structure";#N/A,#N/A,FALSE,"Cost of Debt";#N/A,#N/A,FALSE,"Electric";#N/A,#N/A,FALSE,"Gas";#N/A,#N/A,FALSE,"CWC";#N/A,#N/A,FALSE,"Income Taxes"}</definedName>
    <definedName name="wrn.RevReq._1_1" localSheetId="10" hidden="1">{#N/A,#N/A,FALSE,"Revenue Requirements";#N/A,#N/A,FALSE,"Capital Structure";#N/A,#N/A,FALSE,"Cost of Debt";#N/A,#N/A,FALSE,"Electric";#N/A,#N/A,FALSE,"Gas";#N/A,#N/A,FALSE,"CWC";#N/A,#N/A,FALSE,"Income Taxes"}</definedName>
    <definedName name="wrn.RevReq._1_1" hidden="1">{#N/A,#N/A,FALSE,"Revenue Requirements";#N/A,#N/A,FALSE,"Capital Structure";#N/A,#N/A,FALSE,"Cost of Debt";#N/A,#N/A,FALSE,"Electric";#N/A,#N/A,FALSE,"Gas";#N/A,#N/A,FALSE,"CWC";#N/A,#N/A,FALSE,"Income Taxes"}</definedName>
    <definedName name="wrn.Schedule._.4." localSheetId="10" hidden="1">{"ERB1",#N/A,FALSE,"Electric";"ERB2",#N/A,FALSE,"Electric";"ERB3",#N/A,FALSE,"Electric";"ERB4",#N/A,FALSE,"Electric";"ERB5",#N/A,FALSE,"Electric"}</definedName>
    <definedName name="wrn.Schedule._.4." hidden="1">{"ERB1",#N/A,FALSE,"Electric";"ERB2",#N/A,FALSE,"Electric";"ERB3",#N/A,FALSE,"Electric";"ERB4",#N/A,FALSE,"Electric";"ERB5",#N/A,FALSE,"Electric"}</definedName>
    <definedName name="wrn.Schedule._.4._1" localSheetId="10" hidden="1">{"ERB1",#N/A,FALSE,"Electric";"ERB2",#N/A,FALSE,"Electric";"ERB3",#N/A,FALSE,"Electric";"ERB4",#N/A,FALSE,"Electric";"ERB5",#N/A,FALSE,"Electric"}</definedName>
    <definedName name="wrn.Schedule._.4._1" hidden="1">{"ERB1",#N/A,FALSE,"Electric";"ERB2",#N/A,FALSE,"Electric";"ERB3",#N/A,FALSE,"Electric";"ERB4",#N/A,FALSE,"Electric";"ERB5",#N/A,FALSE,"Electric"}</definedName>
    <definedName name="wrn.Schedule._.4._1_1" localSheetId="10" hidden="1">{"ERB1",#N/A,FALSE,"Electric";"ERB2",#N/A,FALSE,"Electric";"ERB3",#N/A,FALSE,"Electric";"ERB4",#N/A,FALSE,"Electric";"ERB5",#N/A,FALSE,"Electric"}</definedName>
    <definedName name="wrn.Schedule._.4._1_1" hidden="1">{"ERB1",#N/A,FALSE,"Electric";"ERB2",#N/A,FALSE,"Electric";"ERB3",#N/A,FALSE,"Electric";"ERB4",#N/A,FALSE,"Electric";"ERB5",#N/A,FALSE,"Electric"}</definedName>
    <definedName name="wrn.Schedule._.5." localSheetId="10" hidden="1">{"EE1",#N/A,FALSE,"Electric";"EE2",#N/A,FALSE,"Electric";"EE3",#N/A,FALSE,"Electric";"EE4",#N/A,FALSE,"Electric";"EE5",#N/A,FALSE,"Electric"}</definedName>
    <definedName name="wrn.Schedule._.5." hidden="1">{"EE1",#N/A,FALSE,"Electric";"EE2",#N/A,FALSE,"Electric";"EE3",#N/A,FALSE,"Electric";"EE4",#N/A,FALSE,"Electric";"EE5",#N/A,FALSE,"Electric"}</definedName>
    <definedName name="wrn.Schedule._.5._1" localSheetId="10" hidden="1">{"EE1",#N/A,FALSE,"Electric";"EE2",#N/A,FALSE,"Electric";"EE3",#N/A,FALSE,"Electric";"EE4",#N/A,FALSE,"Electric";"EE5",#N/A,FALSE,"Electric"}</definedName>
    <definedName name="wrn.Schedule._.5._1" hidden="1">{"EE1",#N/A,FALSE,"Electric";"EE2",#N/A,FALSE,"Electric";"EE3",#N/A,FALSE,"Electric";"EE4",#N/A,FALSE,"Electric";"EE5",#N/A,FALSE,"Electric"}</definedName>
    <definedName name="wrn.Schedule._.5._1_1" localSheetId="10" hidden="1">{"EE1",#N/A,FALSE,"Electric";"EE2",#N/A,FALSE,"Electric";"EE3",#N/A,FALSE,"Electric";"EE4",#N/A,FALSE,"Electric";"EE5",#N/A,FALSE,"Electric"}</definedName>
    <definedName name="wrn.Schedule._.5._1_1" hidden="1">{"EE1",#N/A,FALSE,"Electric";"EE2",#N/A,FALSE,"Electric";"EE3",#N/A,FALSE,"Electric";"EE4",#N/A,FALSE,"Electric";"EE5",#N/A,FALSE,"Electric"}</definedName>
  </definedNames>
  <calcPr calcId="191028" calcOnSave="0"/>
  <customWorkbookViews>
    <customWorkbookView name="Steve Morris - Personal View" guid="{E40B4055-4557-4836-8946-1AFB7A4606E7}" mergeInterval="0" personalView="1" maximized="1" xWindow="-8" yWindow="-8" windowWidth="1696" windowHeight="1026" activeSheetId="8"/>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7" i="17" l="1"/>
  <c r="I31" i="17"/>
  <c r="I19" i="17"/>
  <c r="E19" i="10"/>
  <c r="F19" i="10"/>
  <c r="G19" i="10"/>
  <c r="H19" i="10"/>
  <c r="I19" i="10"/>
  <c r="J19" i="10"/>
  <c r="K19" i="10"/>
  <c r="L19" i="10"/>
  <c r="M19" i="10"/>
  <c r="N17" i="10"/>
  <c r="N18" i="10"/>
  <c r="N13" i="10"/>
  <c r="N14" i="10"/>
  <c r="F15" i="10"/>
  <c r="G15" i="10"/>
  <c r="H15" i="10"/>
  <c r="I15" i="10"/>
  <c r="J15" i="10"/>
  <c r="K15" i="10"/>
  <c r="L15" i="10"/>
  <c r="M15" i="10"/>
  <c r="E15" i="10"/>
  <c r="J634" i="26" l="1"/>
  <c r="J1061" i="26"/>
  <c r="J354" i="26"/>
  <c r="J229" i="26"/>
  <c r="J159" i="26"/>
  <c r="J191" i="26"/>
  <c r="J211" i="26"/>
  <c r="J25" i="26"/>
  <c r="J26" i="26"/>
  <c r="J315" i="26"/>
  <c r="J471" i="26"/>
  <c r="J255" i="26"/>
  <c r="J550" i="26"/>
  <c r="J343" i="26"/>
  <c r="J382" i="26"/>
  <c r="J311" i="26"/>
  <c r="J399" i="26"/>
  <c r="J439" i="26"/>
  <c r="J378" i="26"/>
  <c r="J511" i="26"/>
  <c r="J479" i="26"/>
  <c r="J513" i="26"/>
  <c r="J545" i="26"/>
  <c r="J500" i="26"/>
  <c r="J503" i="26"/>
  <c r="J584" i="26"/>
  <c r="J855" i="26"/>
  <c r="J575" i="26"/>
  <c r="J633" i="26"/>
  <c r="J711" i="26"/>
  <c r="J641" i="26"/>
  <c r="J635" i="26"/>
  <c r="J673" i="26"/>
  <c r="J763" i="26"/>
  <c r="J907" i="26"/>
  <c r="J851" i="26"/>
  <c r="J606" i="26"/>
  <c r="J705" i="26"/>
  <c r="J724" i="26"/>
  <c r="J769" i="26"/>
  <c r="J583" i="26"/>
  <c r="J689" i="26"/>
  <c r="J839" i="26"/>
  <c r="J840" i="26"/>
  <c r="J864" i="26"/>
  <c r="J801" i="26"/>
  <c r="J817" i="26"/>
  <c r="J790" i="26"/>
  <c r="J832" i="26"/>
  <c r="J835" i="26"/>
  <c r="J909" i="26"/>
  <c r="J971" i="26"/>
  <c r="J963" i="26"/>
  <c r="J980" i="26"/>
  <c r="J898" i="26"/>
  <c r="J897" i="26"/>
  <c r="J899" i="26"/>
  <c r="J979" i="26"/>
  <c r="J1187" i="26"/>
  <c r="J1087" i="26"/>
  <c r="J1090" i="26"/>
  <c r="J1055" i="26"/>
  <c r="J1059" i="26"/>
  <c r="J1054" i="26"/>
  <c r="J1097" i="26"/>
  <c r="J1199" i="26"/>
  <c r="J1091" i="26"/>
  <c r="J1079" i="26"/>
  <c r="J1092" i="26"/>
  <c r="J1221" i="26"/>
  <c r="J1223" i="26"/>
  <c r="J1347" i="26"/>
  <c r="J497" i="26" l="1"/>
  <c r="J600" i="26"/>
  <c r="J861" i="26"/>
  <c r="J812" i="26"/>
  <c r="J349" i="26"/>
  <c r="J505" i="26"/>
  <c r="J241" i="26"/>
  <c r="J1104" i="26"/>
  <c r="J914" i="26"/>
  <c r="J532" i="26"/>
  <c r="J510" i="26"/>
  <c r="J468" i="26"/>
  <c r="J277" i="26"/>
  <c r="J156" i="26"/>
  <c r="J1189" i="26"/>
  <c r="J1222" i="26"/>
  <c r="J1109" i="26"/>
  <c r="J834" i="26"/>
  <c r="J604" i="26"/>
  <c r="J21" i="26"/>
  <c r="J1312" i="26"/>
  <c r="J1197" i="26"/>
  <c r="J962" i="26"/>
  <c r="J945" i="26"/>
  <c r="J916" i="26"/>
  <c r="J1000" i="26"/>
  <c r="J830" i="26"/>
  <c r="J770" i="26"/>
  <c r="J738" i="26"/>
  <c r="J516" i="26"/>
  <c r="J286" i="26"/>
  <c r="J1202" i="26"/>
  <c r="J1084" i="26"/>
  <c r="J1094" i="26"/>
  <c r="J1064" i="26"/>
  <c r="J1040" i="26"/>
  <c r="J985" i="26"/>
  <c r="J957" i="26"/>
  <c r="J740" i="26"/>
  <c r="J554" i="26"/>
  <c r="J610" i="26"/>
  <c r="J338" i="26"/>
  <c r="J530" i="26"/>
  <c r="J681" i="26"/>
  <c r="J1256" i="26"/>
  <c r="J1002" i="26"/>
  <c r="J946" i="26"/>
  <c r="J1342" i="26"/>
  <c r="J1186" i="26"/>
  <c r="J989" i="26"/>
  <c r="J838" i="26"/>
  <c r="J845" i="26"/>
  <c r="J624" i="26"/>
  <c r="J474" i="26"/>
  <c r="J564" i="26"/>
  <c r="J317" i="26"/>
  <c r="J18" i="26"/>
  <c r="J273" i="26"/>
  <c r="J1201" i="26"/>
  <c r="J642" i="26"/>
  <c r="J534" i="26"/>
  <c r="J254" i="26"/>
  <c r="J17" i="26"/>
  <c r="J1296" i="26"/>
  <c r="J1276" i="26"/>
  <c r="J1298" i="26"/>
  <c r="J1258" i="26"/>
  <c r="J1018" i="26"/>
  <c r="J1044" i="26"/>
  <c r="J577" i="26"/>
  <c r="J362" i="26"/>
  <c r="J1243" i="26"/>
  <c r="J1324" i="26"/>
  <c r="J1241" i="26"/>
  <c r="J1136" i="26"/>
  <c r="J1101" i="26"/>
  <c r="J1184" i="26"/>
  <c r="J1083" i="26"/>
  <c r="J1108" i="26"/>
  <c r="J977" i="26"/>
  <c r="J1080" i="26"/>
  <c r="J879" i="26"/>
  <c r="J947" i="26"/>
  <c r="J777" i="26"/>
  <c r="J883" i="26"/>
  <c r="J627" i="26"/>
  <c r="J1257" i="26"/>
  <c r="J1198" i="26"/>
  <c r="J1125" i="26"/>
  <c r="J1123" i="26"/>
  <c r="J1017" i="26"/>
  <c r="J1056" i="26"/>
  <c r="J1122" i="26"/>
  <c r="J1177" i="26"/>
  <c r="J1062" i="26"/>
  <c r="J1103" i="26"/>
  <c r="J919" i="26"/>
  <c r="J880" i="26"/>
  <c r="J906" i="26"/>
  <c r="J900" i="26"/>
  <c r="J964" i="26"/>
  <c r="J912" i="26"/>
  <c r="J755" i="26"/>
  <c r="J815" i="26"/>
  <c r="J787" i="26"/>
  <c r="J733" i="26"/>
  <c r="J1330" i="26"/>
  <c r="J1274" i="26"/>
  <c r="J1134" i="26"/>
  <c r="J1284" i="26"/>
  <c r="J1038" i="26"/>
  <c r="J1166" i="26"/>
  <c r="J1077" i="26"/>
  <c r="J1105" i="26"/>
  <c r="J1031" i="26"/>
  <c r="J1024" i="26"/>
  <c r="J1027" i="26"/>
  <c r="J904" i="26"/>
  <c r="J1005" i="26"/>
  <c r="J771" i="26"/>
  <c r="J891" i="26"/>
  <c r="J858" i="26"/>
  <c r="J1295" i="26"/>
  <c r="J1317" i="26"/>
  <c r="J1337" i="26"/>
  <c r="J1319" i="26"/>
  <c r="J1220" i="26"/>
  <c r="J1237" i="26"/>
  <c r="J1331" i="26"/>
  <c r="J1299" i="26"/>
  <c r="J1269" i="26"/>
  <c r="J1294" i="26"/>
  <c r="J1239" i="26"/>
  <c r="J1175" i="26"/>
  <c r="J1143" i="26"/>
  <c r="J1155" i="26"/>
  <c r="J1171" i="26"/>
  <c r="J1145" i="26"/>
  <c r="J1111" i="26"/>
  <c r="J1060" i="26"/>
  <c r="J968" i="26"/>
  <c r="J1218" i="26"/>
  <c r="J1067" i="26"/>
  <c r="J984" i="26"/>
  <c r="J1023" i="26"/>
  <c r="J925" i="26"/>
  <c r="J978" i="26"/>
  <c r="J976" i="26"/>
  <c r="J926" i="26"/>
  <c r="J1154" i="26"/>
  <c r="J923" i="26"/>
  <c r="J982" i="26"/>
  <c r="J836" i="26"/>
  <c r="J823" i="26"/>
  <c r="J811" i="26"/>
  <c r="J764" i="26"/>
  <c r="J734" i="26"/>
  <c r="J806" i="26"/>
  <c r="J849" i="26"/>
  <c r="J773" i="26"/>
  <c r="J1344" i="26"/>
  <c r="J1259" i="26"/>
  <c r="J1314" i="26"/>
  <c r="J1255" i="26"/>
  <c r="J1244" i="26"/>
  <c r="J1267" i="26"/>
  <c r="J1115" i="26"/>
  <c r="J1168" i="26"/>
  <c r="J1139" i="26"/>
  <c r="J1193" i="26"/>
  <c r="J1096" i="26"/>
  <c r="J1141" i="26"/>
  <c r="J1048" i="26"/>
  <c r="J1012" i="26"/>
  <c r="J959" i="26"/>
  <c r="J1149" i="26"/>
  <c r="J911" i="26"/>
  <c r="J948" i="26"/>
  <c r="J1035" i="26"/>
  <c r="J987" i="26"/>
  <c r="J939" i="26"/>
  <c r="J915" i="26"/>
  <c r="J878" i="26"/>
  <c r="J767" i="26"/>
  <c r="J951" i="26"/>
  <c r="J854" i="26"/>
  <c r="J868" i="26"/>
  <c r="J847" i="26"/>
  <c r="J822" i="26"/>
  <c r="J651" i="26"/>
  <c r="J1315" i="26"/>
  <c r="J1327" i="26"/>
  <c r="J1287" i="26"/>
  <c r="J1273" i="26"/>
  <c r="J1326" i="26"/>
  <c r="J1247" i="26"/>
  <c r="J1232" i="26"/>
  <c r="J1208" i="26"/>
  <c r="J1180" i="26"/>
  <c r="J1234" i="26"/>
  <c r="J1178" i="26"/>
  <c r="J1217" i="26"/>
  <c r="J1207" i="26"/>
  <c r="J1157" i="26"/>
  <c r="J1073" i="26"/>
  <c r="J1188" i="26"/>
  <c r="J1169" i="26"/>
  <c r="J1009" i="26"/>
  <c r="J988" i="26"/>
  <c r="J944" i="26"/>
  <c r="J1011" i="26"/>
  <c r="J826" i="26"/>
  <c r="J803" i="26"/>
  <c r="J961" i="26"/>
  <c r="J792" i="26"/>
  <c r="J863" i="26"/>
  <c r="J852" i="26"/>
  <c r="J720" i="26"/>
  <c r="J747" i="26"/>
  <c r="J615" i="26"/>
  <c r="J671" i="26"/>
  <c r="J593" i="26"/>
  <c r="J1289" i="26"/>
  <c r="J1346" i="26"/>
  <c r="J1310" i="26"/>
  <c r="J1328" i="26"/>
  <c r="J1216" i="26"/>
  <c r="J1254" i="26"/>
  <c r="J1271" i="26"/>
  <c r="J1251" i="26"/>
  <c r="J1099" i="26"/>
  <c r="J1116" i="26"/>
  <c r="J1153" i="26"/>
  <c r="J1124" i="26"/>
  <c r="J1272" i="26"/>
  <c r="J1211" i="26"/>
  <c r="J1179" i="26"/>
  <c r="J1138" i="26"/>
  <c r="J1043" i="26"/>
  <c r="J1278" i="26"/>
  <c r="J1016" i="26"/>
  <c r="J1041" i="26"/>
  <c r="J1001" i="26"/>
  <c r="J990" i="26"/>
  <c r="J887" i="26"/>
  <c r="J935" i="26"/>
  <c r="J903" i="26"/>
  <c r="J796" i="26"/>
  <c r="J582" i="26"/>
  <c r="J679" i="26"/>
  <c r="J736" i="26"/>
  <c r="J1323" i="26"/>
  <c r="J1183" i="26"/>
  <c r="J1167" i="26"/>
  <c r="J1151" i="26"/>
  <c r="J1135" i="26"/>
  <c r="J1015" i="26"/>
  <c r="J1263" i="26"/>
  <c r="J1119" i="26"/>
  <c r="J1057" i="26"/>
  <c r="J1046" i="26"/>
  <c r="J913" i="26"/>
  <c r="J877" i="26"/>
  <c r="J936" i="26"/>
  <c r="J917" i="26"/>
  <c r="J819" i="26"/>
  <c r="J802" i="26"/>
  <c r="J820" i="26"/>
  <c r="J850" i="26"/>
  <c r="J616" i="26"/>
  <c r="J805" i="26"/>
  <c r="J735" i="26"/>
  <c r="J599" i="26"/>
  <c r="J676" i="26"/>
  <c r="J739" i="26"/>
  <c r="J598" i="26"/>
  <c r="J548" i="26"/>
  <c r="J324" i="26"/>
  <c r="J475" i="26"/>
  <c r="J469" i="26"/>
  <c r="J546" i="26"/>
  <c r="J825" i="26"/>
  <c r="J695" i="26"/>
  <c r="J655" i="26"/>
  <c r="J407" i="26"/>
  <c r="J476" i="26"/>
  <c r="J555" i="26"/>
  <c r="J512" i="26"/>
  <c r="J435" i="26"/>
  <c r="J366" i="26"/>
  <c r="J323" i="26"/>
  <c r="J309" i="26"/>
  <c r="J675" i="26"/>
  <c r="J862" i="26"/>
  <c r="J718" i="26"/>
  <c r="J846" i="26"/>
  <c r="J791" i="26"/>
  <c r="J660" i="26"/>
  <c r="J623" i="26"/>
  <c r="J619" i="26"/>
  <c r="J659" i="26"/>
  <c r="J480" i="26"/>
  <c r="J691" i="26"/>
  <c r="J669" i="26"/>
  <c r="J788" i="26"/>
  <c r="J723" i="26"/>
  <c r="J719" i="26"/>
  <c r="J515" i="26"/>
  <c r="J597" i="26"/>
  <c r="J561" i="26"/>
  <c r="J502" i="26"/>
  <c r="J636" i="26"/>
  <c r="J614" i="26"/>
  <c r="J499" i="26"/>
  <c r="J395" i="26"/>
  <c r="J517" i="26"/>
  <c r="J375" i="26"/>
  <c r="J524" i="26"/>
  <c r="J381" i="26"/>
  <c r="J423" i="26"/>
  <c r="J438" i="26"/>
  <c r="J373" i="26"/>
  <c r="J251" i="26"/>
  <c r="J752" i="26"/>
  <c r="J841" i="26"/>
  <c r="J751" i="26"/>
  <c r="J643" i="26"/>
  <c r="J638" i="26"/>
  <c r="J795" i="26"/>
  <c r="J644" i="26"/>
  <c r="J649" i="26"/>
  <c r="J684" i="26"/>
  <c r="J581" i="26"/>
  <c r="J426" i="26"/>
  <c r="J541" i="26"/>
  <c r="J422" i="26"/>
  <c r="J402" i="26"/>
  <c r="J685" i="26"/>
  <c r="J547" i="26"/>
  <c r="J339" i="26"/>
  <c r="J326" i="26"/>
  <c r="J330" i="26"/>
  <c r="J262" i="26"/>
  <c r="J147" i="26"/>
  <c r="J785" i="26"/>
  <c r="J821" i="26"/>
  <c r="J674" i="26"/>
  <c r="J653" i="26"/>
  <c r="J722" i="26"/>
  <c r="J519" i="26"/>
  <c r="J707" i="26"/>
  <c r="J602" i="26"/>
  <c r="J465" i="26"/>
  <c r="J473" i="26"/>
  <c r="J556" i="26"/>
  <c r="J376" i="26"/>
  <c r="J482" i="26"/>
  <c r="J756" i="26"/>
  <c r="J340" i="26"/>
  <c r="J321" i="26"/>
  <c r="J703" i="26"/>
  <c r="J410" i="26"/>
  <c r="J261" i="26"/>
  <c r="J187" i="26"/>
  <c r="J824" i="26"/>
  <c r="J869" i="26"/>
  <c r="J750" i="26"/>
  <c r="J721" i="26"/>
  <c r="J754" i="26"/>
  <c r="J605" i="26"/>
  <c r="J727" i="26"/>
  <c r="J800" i="26"/>
  <c r="J563" i="26"/>
  <c r="J625" i="26"/>
  <c r="J531" i="26"/>
  <c r="J487" i="26"/>
  <c r="J421" i="26"/>
  <c r="J529" i="26"/>
  <c r="J601" i="26"/>
  <c r="J335" i="26"/>
  <c r="J622" i="26"/>
  <c r="J591" i="26"/>
  <c r="J589" i="26"/>
  <c r="J549" i="26"/>
  <c r="J647" i="26"/>
  <c r="J363" i="26"/>
  <c r="J539" i="26"/>
  <c r="J544" i="26"/>
  <c r="J350" i="26"/>
  <c r="J857" i="26"/>
  <c r="J441" i="26"/>
  <c r="J341" i="26"/>
  <c r="J436" i="26"/>
  <c r="J514" i="26"/>
  <c r="J240" i="26"/>
  <c r="J356" i="26"/>
  <c r="J116" i="26"/>
  <c r="J84" i="26"/>
  <c r="J188" i="26"/>
  <c r="J322" i="26"/>
  <c r="J140" i="26"/>
  <c r="J485" i="26"/>
  <c r="J208" i="26"/>
  <c r="J346" i="26"/>
  <c r="J365" i="26"/>
  <c r="J250" i="26"/>
  <c r="J540" i="26"/>
  <c r="J230" i="26"/>
  <c r="J214" i="26"/>
  <c r="J8" i="26"/>
  <c r="J319" i="26"/>
  <c r="J106" i="26"/>
  <c r="J327" i="26"/>
  <c r="J99" i="26"/>
  <c r="J287" i="26"/>
  <c r="J45" i="26"/>
  <c r="J236" i="26"/>
  <c r="J242" i="26"/>
  <c r="J256" i="26"/>
  <c r="J478" i="26"/>
  <c r="J130" i="26"/>
  <c r="J114" i="26"/>
  <c r="J232" i="26"/>
  <c r="J204" i="26"/>
  <c r="J7" i="26"/>
  <c r="J263" i="26"/>
  <c r="J275" i="26"/>
  <c r="J135" i="26"/>
  <c r="J562" i="26"/>
  <c r="J11" i="26"/>
  <c r="J267" i="26"/>
  <c r="J306" i="26"/>
  <c r="J371" i="26"/>
  <c r="J328" i="26"/>
  <c r="J558" i="26"/>
  <c r="J454" i="26"/>
  <c r="J406" i="26"/>
  <c r="J394" i="26"/>
  <c r="J467" i="26"/>
  <c r="J342" i="26"/>
  <c r="J392" i="26"/>
  <c r="J386" i="26"/>
  <c r="J16" i="26"/>
  <c r="J325" i="26"/>
  <c r="J44" i="26"/>
  <c r="J374" i="26"/>
  <c r="J233" i="26"/>
  <c r="J205" i="26"/>
  <c r="J296" i="26"/>
  <c r="J175" i="26"/>
  <c r="J124" i="26"/>
  <c r="J108" i="26"/>
  <c r="J92" i="26"/>
  <c r="J76" i="26"/>
  <c r="J36" i="26"/>
  <c r="J280" i="26"/>
  <c r="J88" i="26"/>
  <c r="J239" i="26"/>
  <c r="J41" i="26"/>
  <c r="J258" i="26"/>
  <c r="J207" i="26"/>
  <c r="J369" i="26"/>
  <c r="J129" i="26"/>
  <c r="J6" i="26"/>
  <c r="J259" i="26"/>
  <c r="J10" i="26"/>
  <c r="J270" i="26" l="1"/>
  <c r="J405" i="26"/>
  <c r="J308" i="26"/>
  <c r="J318" i="26"/>
  <c r="J257" i="26"/>
  <c r="J1165" i="26"/>
  <c r="J521" i="26"/>
  <c r="J1130" i="26"/>
  <c r="J60" i="26"/>
  <c r="J650" i="26"/>
  <c r="J481" i="26"/>
  <c r="J461" i="26"/>
  <c r="J701" i="26"/>
  <c r="J833" i="26"/>
  <c r="J952" i="26"/>
  <c r="J1010" i="26"/>
  <c r="J1121" i="26"/>
  <c r="J20" i="26"/>
  <c r="J1288" i="26"/>
  <c r="J1308" i="26"/>
  <c r="J9" i="26"/>
  <c r="J457" i="26"/>
  <c r="J818" i="26"/>
  <c r="J1336" i="26"/>
  <c r="J970" i="26"/>
  <c r="J1173" i="26"/>
  <c r="J1204" i="26"/>
  <c r="J288" i="26"/>
  <c r="J68" i="26"/>
  <c r="J200" i="26"/>
  <c r="J1114" i="26"/>
  <c r="J1286" i="26"/>
  <c r="J682" i="26"/>
  <c r="J1321" i="26"/>
  <c r="J1264" i="26"/>
  <c r="J34" i="26"/>
  <c r="J304" i="26"/>
  <c r="J121" i="26"/>
  <c r="J125" i="26"/>
  <c r="J90" i="26"/>
  <c r="J165" i="26"/>
  <c r="J28" i="26"/>
  <c r="J104" i="26"/>
  <c r="J424" i="26"/>
  <c r="J414" i="26"/>
  <c r="J620" i="26"/>
  <c r="J949" i="26"/>
  <c r="J888" i="26"/>
  <c r="J1181" i="26"/>
  <c r="J1194" i="26"/>
  <c r="J1078" i="26"/>
  <c r="J686" i="26"/>
  <c r="J766" i="26"/>
  <c r="J1133" i="26"/>
  <c r="J1293" i="26"/>
  <c r="J360" i="26"/>
  <c r="J100" i="26"/>
  <c r="J428" i="26"/>
  <c r="J368" i="26"/>
  <c r="J489" i="26"/>
  <c r="J1082" i="26"/>
  <c r="J712" i="26"/>
  <c r="J1333" i="26"/>
  <c r="J1212" i="26"/>
  <c r="J1128" i="26"/>
  <c r="J981" i="26"/>
  <c r="J1268" i="26"/>
  <c r="J40" i="26"/>
  <c r="J53" i="26"/>
  <c r="J66" i="26"/>
  <c r="J162" i="26"/>
  <c r="J301" i="26"/>
  <c r="J566" i="26"/>
  <c r="J765" i="26"/>
  <c r="J449" i="26"/>
  <c r="J320" i="26"/>
  <c r="J400" i="26"/>
  <c r="J885" i="26"/>
  <c r="J1192" i="26"/>
  <c r="J890" i="26"/>
  <c r="J768" i="26"/>
  <c r="J753" i="26"/>
  <c r="J1006" i="26"/>
  <c r="J1093" i="26"/>
  <c r="J956" i="26"/>
  <c r="J1150" i="26"/>
  <c r="J70" i="26"/>
  <c r="J206" i="26"/>
  <c r="J141" i="26"/>
  <c r="J38" i="26"/>
  <c r="J224" i="26"/>
  <c r="J77" i="26"/>
  <c r="J302" i="26"/>
  <c r="J305" i="26"/>
  <c r="J486" i="26"/>
  <c r="J657" i="26"/>
  <c r="J580" i="26"/>
  <c r="J865" i="26"/>
  <c r="J748" i="26"/>
  <c r="J609" i="26"/>
  <c r="J1190" i="26"/>
  <c r="J737" i="26"/>
  <c r="J1032" i="26"/>
  <c r="J1110" i="26"/>
  <c r="J678" i="26"/>
  <c r="J190" i="26"/>
  <c r="J353" i="26"/>
  <c r="J58" i="26"/>
  <c r="J122" i="26"/>
  <c r="J52" i="26"/>
  <c r="J292" i="26"/>
  <c r="J518" i="26"/>
  <c r="J352" i="26"/>
  <c r="J552" i="26"/>
  <c r="J894" i="26"/>
  <c r="J370" i="26"/>
  <c r="J637" i="26"/>
  <c r="J629" i="26"/>
  <c r="J429" i="26"/>
  <c r="J1085" i="26"/>
  <c r="J1229" i="26"/>
  <c r="J994" i="26"/>
  <c r="J1068" i="26"/>
  <c r="J1129" i="26"/>
  <c r="J470" i="26"/>
  <c r="J1106" i="26"/>
  <c r="J1246" i="26"/>
  <c r="J1137" i="26"/>
  <c r="J1045" i="26"/>
  <c r="J905" i="26"/>
  <c r="J93" i="26"/>
  <c r="J293" i="26"/>
  <c r="J573" i="26"/>
  <c r="J433" i="26"/>
  <c r="J364" i="26"/>
  <c r="J408" i="26"/>
  <c r="J749" i="26"/>
  <c r="J665" i="26"/>
  <c r="J522" i="26"/>
  <c r="J576" i="26"/>
  <c r="J918" i="26"/>
  <c r="J1014" i="26"/>
  <c r="J1270" i="26"/>
  <c r="J1098" i="26"/>
  <c r="J1205" i="26"/>
  <c r="J1305" i="26"/>
  <c r="J816" i="26"/>
  <c r="J1037" i="26"/>
  <c r="J110" i="26"/>
  <c r="J776" i="26"/>
  <c r="J345" i="26"/>
  <c r="J278" i="26"/>
  <c r="J621" i="26"/>
  <c r="J1185" i="26"/>
  <c r="J1240" i="26"/>
  <c r="J1022" i="26"/>
  <c r="J1140" i="26"/>
  <c r="J1142" i="26"/>
  <c r="J1156" i="26"/>
  <c r="J179" i="26"/>
  <c r="J64" i="26"/>
  <c r="J178" i="26"/>
  <c r="J274" i="26"/>
  <c r="J212" i="26"/>
  <c r="J176" i="26"/>
  <c r="J29" i="26"/>
  <c r="J105" i="26"/>
  <c r="J31" i="26"/>
  <c r="J219" i="26"/>
  <c r="J101" i="26"/>
  <c r="J43" i="26"/>
  <c r="J185" i="26"/>
  <c r="J62" i="26"/>
  <c r="J231" i="26"/>
  <c r="J452" i="26"/>
  <c r="J347" i="26"/>
  <c r="J65" i="26"/>
  <c r="J265" i="26"/>
  <c r="J134" i="26"/>
  <c r="J247" i="26"/>
  <c r="J148" i="26"/>
  <c r="J158" i="26"/>
  <c r="J283" i="26"/>
  <c r="J413" i="26"/>
  <c r="J186" i="26"/>
  <c r="J138" i="26"/>
  <c r="J56" i="26"/>
  <c r="J490" i="26"/>
  <c r="J202" i="26"/>
  <c r="J227" i="26"/>
  <c r="J24" i="26"/>
  <c r="J83" i="26"/>
  <c r="J289" i="26"/>
  <c r="J174" i="26"/>
  <c r="J91" i="26"/>
  <c r="J59" i="26"/>
  <c r="J246" i="26"/>
  <c r="J14" i="26"/>
  <c r="J264" i="26"/>
  <c r="J173" i="26"/>
  <c r="J189" i="26"/>
  <c r="J128" i="26"/>
  <c r="J35" i="26"/>
  <c r="J443" i="26"/>
  <c r="J167" i="26"/>
  <c r="J107" i="26"/>
  <c r="J55" i="26"/>
  <c r="J87" i="26"/>
  <c r="J119" i="26"/>
  <c r="J154" i="26"/>
  <c r="J15" i="26"/>
  <c r="J442" i="26"/>
  <c r="J166" i="26"/>
  <c r="J216" i="26"/>
  <c r="J260" i="26"/>
  <c r="J48" i="26"/>
  <c r="J74" i="26"/>
  <c r="J153" i="26"/>
  <c r="J299" i="26"/>
  <c r="J49" i="26"/>
  <c r="J143" i="26"/>
  <c r="J222" i="26"/>
  <c r="J32" i="26"/>
  <c r="J234" i="26"/>
  <c r="J81" i="26"/>
  <c r="J494" i="26"/>
  <c r="J385" i="26"/>
  <c r="J372" i="26"/>
  <c r="J403" i="26"/>
  <c r="J409" i="26"/>
  <c r="J460" i="26"/>
  <c r="J488" i="26"/>
  <c r="J585" i="26"/>
  <c r="J670" i="26"/>
  <c r="J455" i="26"/>
  <c r="J169" i="26"/>
  <c r="J149" i="26"/>
  <c r="J73" i="26"/>
  <c r="J132" i="26"/>
  <c r="J137" i="26"/>
  <c r="J12" i="26"/>
  <c r="J420" i="26"/>
  <c r="J253" i="26"/>
  <c r="J201" i="26"/>
  <c r="J33" i="26"/>
  <c r="J417" i="26"/>
  <c r="J89" i="26"/>
  <c r="J136" i="26"/>
  <c r="J220" i="26"/>
  <c r="J54" i="26"/>
  <c r="J94" i="26"/>
  <c r="J118" i="26"/>
  <c r="J126" i="26"/>
  <c r="J300" i="26"/>
  <c r="J271" i="26"/>
  <c r="J213" i="26"/>
  <c r="J192" i="26"/>
  <c r="J210" i="26"/>
  <c r="J47" i="26"/>
  <c r="J79" i="26"/>
  <c r="J111" i="26"/>
  <c r="J61" i="26"/>
  <c r="J182" i="26"/>
  <c r="J223" i="26"/>
  <c r="J266" i="26"/>
  <c r="J196" i="26"/>
  <c r="J133" i="26"/>
  <c r="J391" i="26"/>
  <c r="J358" i="26"/>
  <c r="J37" i="26"/>
  <c r="J75" i="26"/>
  <c r="J203" i="26"/>
  <c r="J389" i="26"/>
  <c r="J195" i="26"/>
  <c r="J390" i="26"/>
  <c r="J249" i="26"/>
  <c r="J570" i="26"/>
  <c r="J713" i="26"/>
  <c r="J139" i="26"/>
  <c r="J197" i="26"/>
  <c r="J303" i="26"/>
  <c r="J221" i="26"/>
  <c r="J357" i="26"/>
  <c r="J150" i="26"/>
  <c r="J285" i="26"/>
  <c r="J142" i="26"/>
  <c r="J451" i="26"/>
  <c r="J168" i="26"/>
  <c r="J184" i="26"/>
  <c r="J57" i="26"/>
  <c r="J86" i="26"/>
  <c r="J729" i="26"/>
  <c r="J209" i="26"/>
  <c r="J85" i="26"/>
  <c r="J97" i="26"/>
  <c r="J144" i="26"/>
  <c r="J50" i="26"/>
  <c r="J337" i="26"/>
  <c r="J355" i="26"/>
  <c r="J193" i="26"/>
  <c r="J67" i="26"/>
  <c r="J276" i="26"/>
  <c r="J161" i="26"/>
  <c r="J181" i="26"/>
  <c r="J177" i="26"/>
  <c r="J245" i="26"/>
  <c r="J238" i="26"/>
  <c r="J146" i="26"/>
  <c r="J730" i="26"/>
  <c r="J23" i="26"/>
  <c r="J472" i="26"/>
  <c r="J351" i="26"/>
  <c r="J383" i="26"/>
  <c r="J115" i="26"/>
  <c r="J630" i="26"/>
  <c r="J151" i="26"/>
  <c r="J418" i="26"/>
  <c r="J415" i="26"/>
  <c r="J51" i="26"/>
  <c r="J447" i="26"/>
  <c r="J520" i="26"/>
  <c r="J160" i="26"/>
  <c r="J5" i="26"/>
  <c r="J120" i="26"/>
  <c r="J13" i="26"/>
  <c r="J96" i="26"/>
  <c r="J78" i="26"/>
  <c r="J155" i="26"/>
  <c r="J218" i="26"/>
  <c r="J72" i="26"/>
  <c r="J71" i="26"/>
  <c r="J103" i="26"/>
  <c r="J297" i="26"/>
  <c r="J82" i="26"/>
  <c r="J131" i="26"/>
  <c r="J145" i="26"/>
  <c r="J298" i="26"/>
  <c r="J22" i="26"/>
  <c r="J164" i="26"/>
  <c r="J492" i="26"/>
  <c r="J269" i="26"/>
  <c r="J359" i="26"/>
  <c r="J445" i="26"/>
  <c r="J508" i="26"/>
  <c r="J377" i="26"/>
  <c r="J664" i="26"/>
  <c r="J528" i="26"/>
  <c r="J559" i="26"/>
  <c r="J215" i="26"/>
  <c r="J282" i="26"/>
  <c r="J652" i="26"/>
  <c r="J69" i="26"/>
  <c r="J180" i="26"/>
  <c r="J248" i="26"/>
  <c r="J307" i="26"/>
  <c r="J225" i="26"/>
  <c r="J217" i="26"/>
  <c r="J172" i="26"/>
  <c r="J731" i="26"/>
  <c r="J46" i="26"/>
  <c r="J102" i="26"/>
  <c r="J401" i="26"/>
  <c r="J117" i="26"/>
  <c r="J183" i="26"/>
  <c r="J30" i="26"/>
  <c r="J63" i="26"/>
  <c r="J95" i="26"/>
  <c r="J127" i="26"/>
  <c r="J98" i="26"/>
  <c r="J450" i="26"/>
  <c r="J313" i="26"/>
  <c r="J109" i="26"/>
  <c r="J199" i="26"/>
  <c r="J27" i="26"/>
  <c r="J39" i="26"/>
  <c r="J290" i="26"/>
  <c r="J198" i="26"/>
  <c r="J113" i="26"/>
  <c r="J42" i="26"/>
  <c r="J170" i="26"/>
  <c r="J194" i="26"/>
  <c r="J294" i="26"/>
  <c r="J112" i="26"/>
  <c r="J123" i="26"/>
  <c r="J226" i="26"/>
  <c r="J493" i="26"/>
  <c r="J496" i="26"/>
  <c r="J568" i="26"/>
  <c r="J527" i="26"/>
  <c r="J523" i="26"/>
  <c r="J398" i="26"/>
  <c r="J462" i="26"/>
  <c r="J466" i="26"/>
  <c r="J171" i="26"/>
  <c r="J393" i="26"/>
  <c r="J397" i="26"/>
  <c r="J427" i="26"/>
  <c r="J367" i="26"/>
  <c r="J557" i="26"/>
  <c r="J632" i="26"/>
  <c r="J607" i="26"/>
  <c r="J336" i="26"/>
  <c r="J404" i="26"/>
  <c r="J596" i="26"/>
  <c r="J782" i="26"/>
  <c r="J680" i="26"/>
  <c r="J743" i="26"/>
  <c r="J314" i="26"/>
  <c r="J807" i="26"/>
  <c r="J1249" i="26"/>
  <c r="J853" i="26"/>
  <c r="J929" i="26"/>
  <c r="J1049" i="26"/>
  <c r="J1320" i="26"/>
  <c r="J759" i="26"/>
  <c r="J892" i="26"/>
  <c r="J967" i="26"/>
  <c r="J1147" i="26"/>
  <c r="J1248" i="26"/>
  <c r="J1158" i="26"/>
  <c r="J1303" i="26"/>
  <c r="J1275" i="26"/>
  <c r="J537" i="26"/>
  <c r="J611" i="26"/>
  <c r="J856" i="26"/>
  <c r="J931" i="26"/>
  <c r="J1219" i="26"/>
  <c r="J1225" i="26"/>
  <c r="J1100" i="26"/>
  <c r="J794" i="26"/>
  <c r="J910" i="26"/>
  <c r="J1132" i="26"/>
  <c r="J1196" i="26"/>
  <c r="J741" i="26"/>
  <c r="J995" i="26"/>
  <c r="J1311" i="26"/>
  <c r="J1309" i="26"/>
  <c r="J672" i="26"/>
  <c r="J706" i="26"/>
  <c r="J1076" i="26"/>
  <c r="J1170" i="26"/>
  <c r="J1265" i="26"/>
  <c r="J1345" i="26"/>
  <c r="J1063" i="26"/>
  <c r="J1004" i="26"/>
  <c r="J152" i="26"/>
  <c r="J501" i="26"/>
  <c r="J587" i="26"/>
  <c r="J333" i="26"/>
  <c r="J348" i="26"/>
  <c r="J551" i="26"/>
  <c r="J874" i="26"/>
  <c r="J725" i="26"/>
  <c r="J444" i="26"/>
  <c r="J799" i="26"/>
  <c r="J884" i="26"/>
  <c r="J828" i="26"/>
  <c r="J955" i="26"/>
  <c r="J882" i="26"/>
  <c r="J1245" i="26"/>
  <c r="J1252" i="26"/>
  <c r="J1335" i="26"/>
  <c r="J1297" i="26"/>
  <c r="J932" i="26"/>
  <c r="J1042" i="26"/>
  <c r="J1071" i="26"/>
  <c r="J1233" i="26"/>
  <c r="J1281" i="26"/>
  <c r="J1282" i="26"/>
  <c r="J1280" i="26"/>
  <c r="J714" i="26"/>
  <c r="J922" i="26"/>
  <c r="J1285" i="26"/>
  <c r="J658" i="26"/>
  <c r="J953" i="26"/>
  <c r="J1152" i="26"/>
  <c r="J966" i="26"/>
  <c r="J942" i="26"/>
  <c r="J1003" i="26"/>
  <c r="J786" i="26"/>
  <c r="J1028" i="26"/>
  <c r="J1261" i="26"/>
  <c r="J1075" i="26"/>
  <c r="J1172" i="26"/>
  <c r="J1231" i="26"/>
  <c r="J571" i="26"/>
  <c r="J483" i="26"/>
  <c r="J586" i="26"/>
  <c r="J612" i="26"/>
  <c r="J295" i="26"/>
  <c r="J456" i="26"/>
  <c r="J464" i="26"/>
  <c r="J732" i="26"/>
  <c r="J244" i="26"/>
  <c r="J526" i="26"/>
  <c r="J536" i="26"/>
  <c r="J590" i="26"/>
  <c r="J228" i="26"/>
  <c r="J316" i="26"/>
  <c r="J538" i="26"/>
  <c r="J243" i="26"/>
  <c r="J710" i="26"/>
  <c r="J1050" i="26"/>
  <c r="J1074" i="26"/>
  <c r="J784" i="26"/>
  <c r="J875" i="26"/>
  <c r="J895" i="26"/>
  <c r="J798" i="26"/>
  <c r="J789" i="26"/>
  <c r="J1036" i="26"/>
  <c r="J1120" i="26"/>
  <c r="J702" i="26"/>
  <c r="J867" i="26"/>
  <c r="J930" i="26"/>
  <c r="J1118" i="26"/>
  <c r="J412" i="26"/>
  <c r="J893" i="26"/>
  <c r="J1065" i="26"/>
  <c r="J1072" i="26"/>
  <c r="J1113" i="26"/>
  <c r="J804" i="26"/>
  <c r="J965" i="26"/>
  <c r="J1020" i="26"/>
  <c r="J1127" i="26"/>
  <c r="J1226" i="26"/>
  <c r="J1339" i="26"/>
  <c r="J1348" i="26"/>
  <c r="J1318" i="26"/>
  <c r="J871" i="26"/>
  <c r="J928" i="26"/>
  <c r="J746" i="26"/>
  <c r="J758" i="26"/>
  <c r="J808" i="26"/>
  <c r="J860" i="26"/>
  <c r="J613" i="26"/>
  <c r="J780" i="26"/>
  <c r="J1117" i="26"/>
  <c r="J1250" i="26"/>
  <c r="J459" i="26"/>
  <c r="J553" i="26"/>
  <c r="J716" i="26"/>
  <c r="J617" i="26"/>
  <c r="J572" i="26"/>
  <c r="J661" i="26"/>
  <c r="J80" i="26"/>
  <c r="J312" i="26"/>
  <c r="J525" i="26"/>
  <c r="J578" i="26"/>
  <c r="J608" i="26"/>
  <c r="J542" i="26"/>
  <c r="J416" i="26"/>
  <c r="J646" i="26"/>
  <c r="J495" i="26"/>
  <c r="J252" i="26"/>
  <c r="J692" i="26"/>
  <c r="J829" i="26"/>
  <c r="J991" i="26"/>
  <c r="J440" i="26"/>
  <c r="J697" i="26"/>
  <c r="J639" i="26"/>
  <c r="J924" i="26"/>
  <c r="J1033" i="26"/>
  <c r="J1126" i="26"/>
  <c r="J1292" i="26"/>
  <c r="J1316" i="26"/>
  <c r="J431" i="26"/>
  <c r="J434" i="26"/>
  <c r="J645" i="26"/>
  <c r="J704" i="26"/>
  <c r="J810" i="26"/>
  <c r="J1112" i="26"/>
  <c r="J1160" i="26"/>
  <c r="J1176" i="26"/>
  <c r="J1182" i="26"/>
  <c r="J1191" i="26"/>
  <c r="J1307" i="26"/>
  <c r="J1332" i="26"/>
  <c r="J1343" i="26"/>
  <c r="J717" i="26"/>
  <c r="J1069" i="26"/>
  <c r="J973" i="26"/>
  <c r="J1030" i="26"/>
  <c r="J1088" i="26"/>
  <c r="J690" i="26"/>
  <c r="J387" i="26"/>
  <c r="J281" i="26"/>
  <c r="J569" i="26"/>
  <c r="J484" i="26"/>
  <c r="J543" i="26"/>
  <c r="J663" i="26"/>
  <c r="J628" i="26"/>
  <c r="J668" i="26"/>
  <c r="J896" i="26"/>
  <c r="J279" i="26"/>
  <c r="J329" i="26"/>
  <c r="J567" i="26"/>
  <c r="J762" i="26"/>
  <c r="J284" i="26"/>
  <c r="J430" i="26"/>
  <c r="J592" i="26"/>
  <c r="J446" i="26"/>
  <c r="J331" i="26"/>
  <c r="J654" i="26"/>
  <c r="J268" i="26"/>
  <c r="J666" i="26"/>
  <c r="J873" i="26"/>
  <c r="J745" i="26"/>
  <c r="J813" i="26"/>
  <c r="J760" i="26"/>
  <c r="J901" i="26"/>
  <c r="J940" i="26"/>
  <c r="J843" i="26"/>
  <c r="J757" i="26"/>
  <c r="J937" i="26"/>
  <c r="J997" i="26"/>
  <c r="J1291" i="26"/>
  <c r="J448" i="26"/>
  <c r="J709" i="26"/>
  <c r="J779" i="26"/>
  <c r="J999" i="26"/>
  <c r="J1214" i="26"/>
  <c r="J1329" i="26"/>
  <c r="J662" i="26"/>
  <c r="J700" i="26"/>
  <c r="J870" i="26"/>
  <c r="J1146" i="26"/>
  <c r="J998" i="26"/>
  <c r="J1235" i="26"/>
  <c r="J1206" i="26"/>
  <c r="J1334" i="26"/>
  <c r="J809" i="26"/>
  <c r="J848" i="26"/>
  <c r="J975" i="26"/>
  <c r="J1131" i="26"/>
  <c r="J1162" i="26"/>
  <c r="J1047" i="26"/>
  <c r="J1053" i="26"/>
  <c r="J1227" i="26"/>
  <c r="J1213" i="26"/>
  <c r="J1283" i="26"/>
  <c r="J933" i="26"/>
  <c r="J1008" i="26"/>
  <c r="J960" i="26"/>
  <c r="J1209" i="26"/>
  <c r="J1262" i="26"/>
  <c r="J1230" i="26"/>
  <c r="J859" i="26"/>
  <c r="J986" i="26"/>
  <c r="J1203" i="26"/>
  <c r="J574" i="26"/>
  <c r="J458" i="26"/>
  <c r="J384" i="26"/>
  <c r="J463" i="26"/>
  <c r="J699" i="26"/>
  <c r="J842" i="26"/>
  <c r="J876" i="26"/>
  <c r="J715" i="26"/>
  <c r="J844" i="26"/>
  <c r="J380" i="26"/>
  <c r="J425" i="26"/>
  <c r="J560" i="26"/>
  <c r="J477" i="26"/>
  <c r="J603" i="26"/>
  <c r="J595" i="26"/>
  <c r="J504" i="26"/>
  <c r="J237" i="26"/>
  <c r="J437" i="26"/>
  <c r="J533" i="26"/>
  <c r="J498" i="26"/>
  <c r="J778" i="26"/>
  <c r="J941" i="26"/>
  <c r="J1026" i="26"/>
  <c r="J1102" i="26"/>
  <c r="J1200" i="26"/>
  <c r="J677" i="26"/>
  <c r="J1066" i="26"/>
  <c r="J1279" i="26"/>
  <c r="J1021" i="26"/>
  <c r="J1070" i="26"/>
  <c r="J1174" i="26"/>
  <c r="J1301" i="26"/>
  <c r="J1338" i="26"/>
  <c r="J1313" i="26"/>
  <c r="J1325" i="26"/>
  <c r="J693" i="26"/>
  <c r="J889" i="26"/>
  <c r="J921" i="26"/>
  <c r="J927" i="26"/>
  <c r="J1019" i="26"/>
  <c r="J1144" i="26"/>
  <c r="J958" i="26"/>
  <c r="J1058" i="26"/>
  <c r="J1210" i="26"/>
  <c r="J1236" i="26"/>
  <c r="J1107" i="26"/>
  <c r="J1224" i="26"/>
  <c r="J728" i="26"/>
  <c r="J761" i="26"/>
  <c r="J793" i="26"/>
  <c r="J974" i="26"/>
  <c r="J943" i="26"/>
  <c r="J1164" i="26"/>
  <c r="J687" i="26"/>
  <c r="J996" i="26"/>
  <c r="J908" i="26"/>
  <c r="J972" i="26"/>
  <c r="J1025" i="26"/>
  <c r="J1095" i="26"/>
  <c r="J1163" i="26"/>
  <c r="J667" i="26"/>
  <c r="J814" i="26"/>
  <c r="J902" i="26"/>
  <c r="J920" i="26"/>
  <c r="J827" i="26"/>
  <c r="J993" i="26"/>
  <c r="J969" i="26"/>
  <c r="J1007" i="26"/>
  <c r="J1039" i="26"/>
  <c r="J1161" i="26"/>
  <c r="J1013" i="26"/>
  <c r="J1086" i="26"/>
  <c r="J1195" i="26"/>
  <c r="J507" i="26"/>
  <c r="J411" i="26"/>
  <c r="J631" i="26"/>
  <c r="J688" i="26"/>
  <c r="J775" i="26"/>
  <c r="J379" i="26"/>
  <c r="J310" i="26"/>
  <c r="J579" i="26"/>
  <c r="J291" i="26"/>
  <c r="J565" i="26"/>
  <c r="J774" i="26"/>
  <c r="J388" i="26"/>
  <c r="J334" i="26"/>
  <c r="J453" i="26"/>
  <c r="J626" i="26"/>
  <c r="J744" i="26"/>
  <c r="J491" i="26"/>
  <c r="J332" i="26"/>
  <c r="J396" i="26"/>
  <c r="J535" i="26"/>
  <c r="J783" i="26"/>
  <c r="J344" i="26"/>
  <c r="J648" i="26"/>
  <c r="J509" i="26"/>
  <c r="J708" i="26"/>
  <c r="J983" i="26"/>
  <c r="J640" i="26"/>
  <c r="J1304" i="26"/>
  <c r="J1277" i="26"/>
  <c r="J1341" i="26"/>
  <c r="J656" i="26"/>
  <c r="J1215" i="26"/>
  <c r="J1089" i="26"/>
  <c r="J1260" i="26"/>
  <c r="J992" i="26"/>
  <c r="J1148" i="26"/>
  <c r="J1266" i="26"/>
  <c r="J1302" i="26"/>
  <c r="J950" i="26"/>
  <c r="J1051" i="26"/>
  <c r="J1340" i="26"/>
  <c r="J742" i="26"/>
  <c r="J19" i="26"/>
  <c r="J272" i="26"/>
  <c r="J726" i="26"/>
  <c r="J157" i="26"/>
  <c r="J235" i="26"/>
  <c r="J163" i="26"/>
  <c r="J419" i="26"/>
  <c r="J698" i="26"/>
  <c r="J694" i="26"/>
  <c r="J781" i="26"/>
  <c r="J1034" i="26"/>
  <c r="J866" i="26"/>
  <c r="J1242" i="26"/>
  <c r="J1322" i="26"/>
  <c r="J1300" i="26"/>
  <c r="J618" i="26"/>
  <c r="J696" i="26"/>
  <c r="J683" i="26"/>
  <c r="J797" i="26"/>
  <c r="J831" i="26"/>
  <c r="J938" i="26"/>
  <c r="J1228" i="26"/>
  <c r="J1290" i="26"/>
  <c r="J1306" i="26"/>
  <c r="J361" i="26"/>
  <c r="J432" i="26"/>
  <c r="J506" i="26"/>
  <c r="J594" i="26"/>
  <c r="J588" i="26"/>
  <c r="J872" i="26"/>
  <c r="J934" i="26"/>
  <c r="J837" i="26"/>
  <c r="J954" i="26"/>
  <c r="J1029" i="26"/>
  <c r="J1253" i="26"/>
  <c r="J1159" i="26"/>
  <c r="J881" i="26"/>
  <c r="J772" i="26"/>
  <c r="J1052" i="26"/>
  <c r="J1238" i="26"/>
  <c r="J886" i="26"/>
  <c r="J1081" i="26"/>
  <c r="F36" i="13" l="1"/>
  <c r="F35" i="13"/>
  <c r="F34" i="13"/>
  <c r="F33" i="13"/>
  <c r="F32" i="13"/>
  <c r="F30" i="13"/>
  <c r="F29" i="13"/>
  <c r="F28" i="13"/>
  <c r="F27" i="13"/>
  <c r="F26" i="13"/>
  <c r="F24" i="13"/>
  <c r="F23" i="13"/>
  <c r="F22" i="13"/>
  <c r="F21" i="13"/>
  <c r="F20" i="13"/>
  <c r="F18" i="13"/>
  <c r="F17" i="13"/>
  <c r="F16" i="13"/>
  <c r="F15" i="13"/>
  <c r="F14" i="13"/>
  <c r="F12" i="13"/>
  <c r="F11" i="13"/>
  <c r="F10" i="13"/>
  <c r="F9" i="13"/>
  <c r="F8" i="13"/>
  <c r="H18" i="5"/>
  <c r="I18" i="5"/>
  <c r="G18" i="5"/>
  <c r="I14" i="5"/>
  <c r="H14" i="5"/>
  <c r="G14" i="5"/>
  <c r="G7" i="5"/>
  <c r="H7" i="5"/>
  <c r="I7" i="5"/>
  <c r="K11" i="21" l="1"/>
  <c r="I11" i="21"/>
  <c r="G11" i="21"/>
  <c r="E11" i="21"/>
  <c r="C11" i="21"/>
  <c r="M9" i="25"/>
  <c r="M11" i="25" a="1"/>
  <c r="M11" i="25" s="1"/>
  <c r="N9" i="25"/>
  <c r="N8" i="25"/>
  <c r="M8" i="25"/>
  <c r="N7" i="25"/>
  <c r="M7" i="25"/>
  <c r="N6" i="25"/>
  <c r="N10" i="25" s="1"/>
  <c r="N12" i="25" s="1"/>
  <c r="M6" i="25"/>
  <c r="N10" i="20"/>
  <c r="M10" i="20"/>
  <c r="N9" i="20"/>
  <c r="M9" i="20"/>
  <c r="N8" i="20"/>
  <c r="M8" i="20"/>
  <c r="N7" i="20"/>
  <c r="M7" i="20"/>
  <c r="J32" i="17"/>
  <c r="O32" i="17"/>
  <c r="J33" i="17"/>
  <c r="O33" i="17"/>
  <c r="J34" i="17"/>
  <c r="O34" i="17"/>
  <c r="J35" i="17"/>
  <c r="O35" i="17"/>
  <c r="J36" i="17"/>
  <c r="O36" i="17"/>
  <c r="G37" i="17"/>
  <c r="H37" i="17"/>
  <c r="K37" i="17"/>
  <c r="L37" i="17"/>
  <c r="M37" i="17"/>
  <c r="N37" i="17"/>
  <c r="J20" i="17"/>
  <c r="O20" i="17"/>
  <c r="J21" i="17"/>
  <c r="O21" i="17"/>
  <c r="J22" i="17"/>
  <c r="O22" i="17"/>
  <c r="J23" i="17"/>
  <c r="O23" i="17"/>
  <c r="J24" i="17"/>
  <c r="O24" i="17"/>
  <c r="G25" i="17"/>
  <c r="H25" i="17"/>
  <c r="I25" i="17"/>
  <c r="K25" i="17"/>
  <c r="L25" i="17"/>
  <c r="M25" i="17"/>
  <c r="N25" i="17"/>
  <c r="J26" i="17"/>
  <c r="O26" i="17"/>
  <c r="J27" i="17"/>
  <c r="O27" i="17"/>
  <c r="J28" i="17"/>
  <c r="O28" i="17"/>
  <c r="J29" i="17"/>
  <c r="O29" i="17"/>
  <c r="J30" i="17"/>
  <c r="O30" i="17"/>
  <c r="G31" i="17"/>
  <c r="H31" i="17"/>
  <c r="K31" i="17"/>
  <c r="L31" i="17"/>
  <c r="M31" i="17"/>
  <c r="N31" i="17"/>
  <c r="J32" i="13"/>
  <c r="O32" i="13"/>
  <c r="J33" i="13"/>
  <c r="O33" i="13"/>
  <c r="J34" i="13"/>
  <c r="O34" i="13"/>
  <c r="J35" i="13"/>
  <c r="O35" i="13"/>
  <c r="J36" i="13"/>
  <c r="O36" i="13"/>
  <c r="G37" i="13"/>
  <c r="H37" i="13"/>
  <c r="I37" i="13"/>
  <c r="K37" i="13"/>
  <c r="L37" i="13"/>
  <c r="M37" i="13"/>
  <c r="N37" i="13"/>
  <c r="J26" i="13"/>
  <c r="O26" i="13"/>
  <c r="J27" i="13"/>
  <c r="O27" i="13"/>
  <c r="J28" i="13"/>
  <c r="O28" i="13"/>
  <c r="J29" i="13"/>
  <c r="O29" i="13"/>
  <c r="J30" i="13"/>
  <c r="O30" i="13"/>
  <c r="G31" i="13"/>
  <c r="H31" i="13"/>
  <c r="I31" i="13"/>
  <c r="K31" i="13"/>
  <c r="L31" i="13"/>
  <c r="M31" i="13"/>
  <c r="N31" i="13"/>
  <c r="J20" i="13"/>
  <c r="O20" i="13"/>
  <c r="J21" i="13"/>
  <c r="O21" i="13"/>
  <c r="J22" i="13"/>
  <c r="O22" i="13"/>
  <c r="J23" i="13"/>
  <c r="O23" i="13"/>
  <c r="J24" i="13"/>
  <c r="O24" i="13"/>
  <c r="G25" i="13"/>
  <c r="H25" i="13"/>
  <c r="I25" i="13"/>
  <c r="K25" i="13"/>
  <c r="L25" i="13"/>
  <c r="M25" i="13"/>
  <c r="N25" i="13"/>
  <c r="J37" i="13" l="1"/>
  <c r="M10" i="25"/>
  <c r="M12" i="25" s="1"/>
  <c r="O37" i="17"/>
  <c r="J37" i="17"/>
  <c r="O31" i="17"/>
  <c r="O25" i="17"/>
  <c r="J25" i="17"/>
  <c r="J31" i="17"/>
  <c r="O37" i="13"/>
  <c r="O31" i="13"/>
  <c r="J31" i="13"/>
  <c r="J25" i="13"/>
  <c r="O25" i="13"/>
  <c r="I92" i="23" l="1"/>
  <c r="I93" i="23"/>
  <c r="I94" i="23"/>
  <c r="I95" i="23"/>
  <c r="I96" i="23"/>
  <c r="D97" i="23"/>
  <c r="E97" i="23"/>
  <c r="F97" i="23"/>
  <c r="G97" i="23"/>
  <c r="H97" i="23"/>
  <c r="I98" i="23"/>
  <c r="I99" i="23"/>
  <c r="I100" i="23"/>
  <c r="I101" i="23"/>
  <c r="I102" i="23"/>
  <c r="I103" i="23"/>
  <c r="I104" i="23"/>
  <c r="I105" i="23"/>
  <c r="D106" i="23"/>
  <c r="E106" i="23"/>
  <c r="F106" i="23"/>
  <c r="G106" i="23"/>
  <c r="H106" i="23"/>
  <c r="I71" i="23"/>
  <c r="I72" i="23"/>
  <c r="I73" i="23"/>
  <c r="I74" i="23"/>
  <c r="I75" i="23"/>
  <c r="D76" i="23"/>
  <c r="E76" i="23"/>
  <c r="F76" i="23"/>
  <c r="G76" i="23"/>
  <c r="H76" i="23"/>
  <c r="I77" i="23"/>
  <c r="I78" i="23"/>
  <c r="I79" i="23"/>
  <c r="I80" i="23"/>
  <c r="I81" i="23"/>
  <c r="I82" i="23"/>
  <c r="I83" i="23"/>
  <c r="I84" i="23"/>
  <c r="D85" i="23"/>
  <c r="E85" i="23"/>
  <c r="F85" i="23"/>
  <c r="G85" i="23"/>
  <c r="H85" i="23"/>
  <c r="I50" i="23"/>
  <c r="I51" i="23"/>
  <c r="I52" i="23"/>
  <c r="I53" i="23"/>
  <c r="I54" i="23"/>
  <c r="D55" i="23"/>
  <c r="E55" i="23"/>
  <c r="F55" i="23"/>
  <c r="G55" i="23"/>
  <c r="H55" i="23"/>
  <c r="I56" i="23"/>
  <c r="I57" i="23"/>
  <c r="I58" i="23"/>
  <c r="I59" i="23"/>
  <c r="I60" i="23"/>
  <c r="I61" i="23"/>
  <c r="I62" i="23"/>
  <c r="I63" i="23"/>
  <c r="D64" i="23"/>
  <c r="E64" i="23"/>
  <c r="F64" i="23"/>
  <c r="G64" i="23"/>
  <c r="H64" i="23"/>
  <c r="I29" i="23"/>
  <c r="I30" i="23"/>
  <c r="I31" i="23"/>
  <c r="I32" i="23"/>
  <c r="I33" i="23"/>
  <c r="D34" i="23"/>
  <c r="E34" i="23"/>
  <c r="F34" i="23"/>
  <c r="G34" i="23"/>
  <c r="H34" i="23"/>
  <c r="I35" i="23"/>
  <c r="I36" i="23"/>
  <c r="I37" i="23"/>
  <c r="I38" i="23"/>
  <c r="I39" i="23"/>
  <c r="I40" i="23"/>
  <c r="I41" i="23"/>
  <c r="I42" i="23"/>
  <c r="D43" i="23"/>
  <c r="E43" i="23"/>
  <c r="E28" i="23" s="1"/>
  <c r="F43" i="23"/>
  <c r="G43" i="23"/>
  <c r="H43" i="23"/>
  <c r="I7" i="23"/>
  <c r="I8" i="23"/>
  <c r="I9" i="23"/>
  <c r="I10" i="23"/>
  <c r="I11" i="23"/>
  <c r="D12" i="23"/>
  <c r="E12" i="23"/>
  <c r="F12" i="23"/>
  <c r="G12" i="23"/>
  <c r="H12" i="23"/>
  <c r="I13" i="23"/>
  <c r="I14" i="23"/>
  <c r="I15" i="23"/>
  <c r="I16" i="23"/>
  <c r="I17" i="23"/>
  <c r="I18" i="23"/>
  <c r="I19" i="23"/>
  <c r="I20" i="23"/>
  <c r="D21" i="23"/>
  <c r="E21" i="23"/>
  <c r="F21" i="23"/>
  <c r="G21" i="23"/>
  <c r="H21" i="23"/>
  <c r="E9" i="22"/>
  <c r="E8" i="22"/>
  <c r="E7" i="22"/>
  <c r="D10" i="22"/>
  <c r="M12" i="21"/>
  <c r="L10" i="21"/>
  <c r="J7" i="21"/>
  <c r="H9" i="21"/>
  <c r="F9" i="21"/>
  <c r="D9" i="21"/>
  <c r="M10" i="21"/>
  <c r="M9" i="21"/>
  <c r="L9" i="21"/>
  <c r="J9" i="21"/>
  <c r="M8" i="21"/>
  <c r="L8" i="21"/>
  <c r="J8" i="21"/>
  <c r="M7" i="21"/>
  <c r="L7" i="21"/>
  <c r="M6" i="21"/>
  <c r="L6" i="21"/>
  <c r="J6" i="21"/>
  <c r="H6" i="21"/>
  <c r="F6" i="21"/>
  <c r="M17" i="20" a="1"/>
  <c r="M17" i="20" s="1"/>
  <c r="N11" i="20"/>
  <c r="M11" i="20"/>
  <c r="M15" i="20" s="1"/>
  <c r="L11" i="20"/>
  <c r="K11" i="20"/>
  <c r="J11" i="20"/>
  <c r="I11" i="20"/>
  <c r="H11" i="20"/>
  <c r="G11" i="20"/>
  <c r="F11" i="20"/>
  <c r="E11" i="20"/>
  <c r="D11" i="20"/>
  <c r="D12" i="20" s="1"/>
  <c r="C11" i="20"/>
  <c r="C12" i="20" s="1"/>
  <c r="C15" i="20" s="1"/>
  <c r="E15" i="20" s="1"/>
  <c r="G15" i="20" s="1"/>
  <c r="I15" i="20" s="1"/>
  <c r="K15" i="20" s="1"/>
  <c r="M6" i="20" a="1"/>
  <c r="M6" i="20" s="1"/>
  <c r="K6" i="20" a="1"/>
  <c r="K6" i="20" s="1"/>
  <c r="I6" i="20" a="1"/>
  <c r="I6" i="20" s="1"/>
  <c r="G6" i="20" a="1"/>
  <c r="G6" i="20" s="1"/>
  <c r="E6" i="20" a="1"/>
  <c r="E6" i="20" s="1"/>
  <c r="C6" i="20" a="1"/>
  <c r="C6" i="20" s="1"/>
  <c r="C10" i="19"/>
  <c r="F5" i="19"/>
  <c r="H10" i="5"/>
  <c r="D10" i="19"/>
  <c r="F6" i="19"/>
  <c r="F7" i="19"/>
  <c r="F8" i="19"/>
  <c r="F9" i="19"/>
  <c r="E9" i="19"/>
  <c r="E8" i="19"/>
  <c r="E7" i="19"/>
  <c r="E6" i="19"/>
  <c r="E5" i="19"/>
  <c r="C9" i="1"/>
  <c r="G10" i="5"/>
  <c r="I7" i="9"/>
  <c r="C11" i="3"/>
  <c r="H7" i="3"/>
  <c r="E13" i="11"/>
  <c r="C13" i="11"/>
  <c r="J12" i="13"/>
  <c r="O8" i="17"/>
  <c r="L11" i="10"/>
  <c r="F5" i="1"/>
  <c r="F6" i="1"/>
  <c r="F7" i="1"/>
  <c r="F8" i="1"/>
  <c r="E6" i="1"/>
  <c r="E7" i="1"/>
  <c r="E8" i="1"/>
  <c r="E5" i="1"/>
  <c r="D9" i="1"/>
  <c r="G6" i="6"/>
  <c r="G10" i="6" s="1"/>
  <c r="E11" i="10"/>
  <c r="N19" i="17"/>
  <c r="M19" i="17"/>
  <c r="L19" i="17"/>
  <c r="K19" i="17"/>
  <c r="H19" i="17"/>
  <c r="G19" i="17"/>
  <c r="O18" i="17"/>
  <c r="J18" i="17"/>
  <c r="O17" i="17"/>
  <c r="J17" i="17"/>
  <c r="O16" i="17"/>
  <c r="J16" i="17"/>
  <c r="O15" i="17"/>
  <c r="J15" i="17"/>
  <c r="O14" i="17"/>
  <c r="J14" i="17"/>
  <c r="N13" i="17"/>
  <c r="N38" i="17" s="1"/>
  <c r="M13" i="17"/>
  <c r="L13" i="17"/>
  <c r="K13" i="17"/>
  <c r="K38" i="17" s="1"/>
  <c r="I13" i="17"/>
  <c r="I38" i="17" s="1"/>
  <c r="H13" i="17"/>
  <c r="H38" i="17" s="1"/>
  <c r="G13" i="17"/>
  <c r="G38" i="17" s="1"/>
  <c r="O12" i="17"/>
  <c r="J12" i="17"/>
  <c r="O11" i="17"/>
  <c r="J11" i="17"/>
  <c r="O10" i="17"/>
  <c r="J10" i="17"/>
  <c r="O9" i="17"/>
  <c r="J9" i="17"/>
  <c r="J8" i="17"/>
  <c r="N16" i="10"/>
  <c r="N12" i="10"/>
  <c r="N9" i="10"/>
  <c r="B13" i="13"/>
  <c r="I19" i="13"/>
  <c r="H19" i="13"/>
  <c r="G19" i="13"/>
  <c r="J19" i="13" s="1"/>
  <c r="J18" i="13"/>
  <c r="J17" i="13"/>
  <c r="J16" i="13"/>
  <c r="J15" i="13"/>
  <c r="J14" i="13"/>
  <c r="J9" i="13"/>
  <c r="J10" i="13"/>
  <c r="J11" i="13"/>
  <c r="J8" i="13"/>
  <c r="I13" i="13"/>
  <c r="I38" i="13" s="1"/>
  <c r="H13" i="13"/>
  <c r="H38" i="13" s="1"/>
  <c r="G13" i="13"/>
  <c r="K19" i="13"/>
  <c r="N19" i="13"/>
  <c r="M19" i="13"/>
  <c r="L19" i="13"/>
  <c r="O18" i="13"/>
  <c r="O17" i="13"/>
  <c r="O16" i="13"/>
  <c r="O15" i="13"/>
  <c r="O14" i="13"/>
  <c r="L13" i="13"/>
  <c r="M13" i="13"/>
  <c r="N13" i="13"/>
  <c r="K13" i="13"/>
  <c r="O9" i="13"/>
  <c r="O10" i="13"/>
  <c r="O11" i="13"/>
  <c r="O12" i="13"/>
  <c r="O8" i="13"/>
  <c r="F13" i="11"/>
  <c r="G13" i="11"/>
  <c r="F11" i="10"/>
  <c r="G11" i="10"/>
  <c r="H11" i="10"/>
  <c r="I11" i="10"/>
  <c r="J11" i="10"/>
  <c r="K11" i="10"/>
  <c r="M11" i="10"/>
  <c r="N8" i="10"/>
  <c r="N10" i="10"/>
  <c r="N7" i="10"/>
  <c r="E21" i="9"/>
  <c r="F21" i="9"/>
  <c r="G21" i="9"/>
  <c r="G6" i="9" s="1"/>
  <c r="H21" i="9"/>
  <c r="D21" i="9"/>
  <c r="I13" i="9"/>
  <c r="I14" i="9"/>
  <c r="I15" i="9"/>
  <c r="I16" i="9"/>
  <c r="I17" i="9"/>
  <c r="I18" i="9"/>
  <c r="I19" i="9"/>
  <c r="I20" i="9"/>
  <c r="I8" i="9"/>
  <c r="I9" i="9"/>
  <c r="I10" i="9"/>
  <c r="I11" i="9"/>
  <c r="D12" i="9"/>
  <c r="E12" i="9"/>
  <c r="E6" i="9" s="1"/>
  <c r="F12" i="9"/>
  <c r="G12" i="9"/>
  <c r="H12" i="9"/>
  <c r="I10" i="5"/>
  <c r="C6" i="3" a="1"/>
  <c r="C6" i="3" s="1"/>
  <c r="H6" i="6"/>
  <c r="G9" i="6"/>
  <c r="H9" i="6"/>
  <c r="H6" i="3" a="1"/>
  <c r="H6" i="3" s="1"/>
  <c r="H21" i="3" a="1"/>
  <c r="H21" i="3" s="1"/>
  <c r="G6" i="3" a="1"/>
  <c r="G6" i="3" s="1"/>
  <c r="F6" i="3" a="1"/>
  <c r="F6" i="3" s="1"/>
  <c r="E6" i="3" a="1"/>
  <c r="E6" i="3" s="1"/>
  <c r="D6" i="3" a="1"/>
  <c r="D6" i="3" s="1"/>
  <c r="H12" i="3"/>
  <c r="D15" i="3"/>
  <c r="E15" i="3"/>
  <c r="F15" i="3"/>
  <c r="G15" i="3"/>
  <c r="C15" i="3"/>
  <c r="H13" i="3"/>
  <c r="H14" i="3"/>
  <c r="H8" i="3"/>
  <c r="H9" i="3"/>
  <c r="H10" i="3"/>
  <c r="D11" i="3"/>
  <c r="E11" i="3"/>
  <c r="F11" i="3"/>
  <c r="G11" i="3"/>
  <c r="E9" i="6"/>
  <c r="E6" i="6"/>
  <c r="N11" i="10" l="1"/>
  <c r="L38" i="17"/>
  <c r="L38" i="13"/>
  <c r="K38" i="13"/>
  <c r="E49" i="23"/>
  <c r="E65" i="23" s="1"/>
  <c r="M11" i="21"/>
  <c r="N9" i="21" s="1"/>
  <c r="E10" i="19"/>
  <c r="O19" i="13"/>
  <c r="N38" i="13"/>
  <c r="M38" i="13"/>
  <c r="G38" i="13"/>
  <c r="F49" i="23"/>
  <c r="F65" i="23" s="1"/>
  <c r="G28" i="23"/>
  <c r="G44" i="23" s="1"/>
  <c r="I21" i="23"/>
  <c r="E6" i="23"/>
  <c r="E22" i="23" s="1"/>
  <c r="D6" i="23"/>
  <c r="D22" i="23" s="1"/>
  <c r="L11" i="21"/>
  <c r="F10" i="19"/>
  <c r="M38" i="17"/>
  <c r="O19" i="17"/>
  <c r="J13" i="13"/>
  <c r="J38" i="13" s="1"/>
  <c r="O13" i="13"/>
  <c r="I43" i="23"/>
  <c r="I97" i="23"/>
  <c r="I76" i="23"/>
  <c r="I55" i="23"/>
  <c r="I106" i="23"/>
  <c r="E91" i="23"/>
  <c r="E107" i="23" s="1"/>
  <c r="D91" i="23"/>
  <c r="D107" i="23" s="1"/>
  <c r="H91" i="23"/>
  <c r="H107" i="23" s="1"/>
  <c r="G91" i="23"/>
  <c r="G107" i="23" s="1"/>
  <c r="F91" i="23"/>
  <c r="D70" i="23"/>
  <c r="D86" i="23" s="1"/>
  <c r="I85" i="23"/>
  <c r="E70" i="23"/>
  <c r="E86" i="23" s="1"/>
  <c r="I64" i="23"/>
  <c r="G49" i="23"/>
  <c r="G65" i="23" s="1"/>
  <c r="F28" i="23"/>
  <c r="F44" i="23" s="1"/>
  <c r="D28" i="23"/>
  <c r="D44" i="23" s="1"/>
  <c r="I34" i="23"/>
  <c r="H70" i="23"/>
  <c r="H86" i="23" s="1"/>
  <c r="G70" i="23"/>
  <c r="G86" i="23" s="1"/>
  <c r="F70" i="23"/>
  <c r="F86" i="23"/>
  <c r="D49" i="23"/>
  <c r="H49" i="23"/>
  <c r="H65" i="23" s="1"/>
  <c r="H28" i="23"/>
  <c r="E44" i="23"/>
  <c r="H6" i="23"/>
  <c r="H22" i="23" s="1"/>
  <c r="G6" i="23"/>
  <c r="G22" i="23" s="1"/>
  <c r="F6" i="23"/>
  <c r="I12" i="23"/>
  <c r="E10" i="22"/>
  <c r="C10" i="22"/>
  <c r="F6" i="9"/>
  <c r="F22" i="9" s="1"/>
  <c r="E22" i="9"/>
  <c r="D6" i="9"/>
  <c r="D22" i="9" s="1"/>
  <c r="H19" i="5"/>
  <c r="D10" i="21"/>
  <c r="D8" i="21"/>
  <c r="D6" i="21"/>
  <c r="F8" i="21"/>
  <c r="H8" i="21"/>
  <c r="F10" i="21"/>
  <c r="H10" i="21"/>
  <c r="D7" i="21"/>
  <c r="J10" i="21"/>
  <c r="J11" i="21" s="1"/>
  <c r="F7" i="21"/>
  <c r="F11" i="21" s="1"/>
  <c r="H7" i="21"/>
  <c r="C16" i="20"/>
  <c r="C13" i="20"/>
  <c r="E12" i="20"/>
  <c r="F12" i="20"/>
  <c r="H12" i="20" s="1"/>
  <c r="J12" i="20" s="1"/>
  <c r="L12" i="20" s="1"/>
  <c r="N12" i="20" s="1"/>
  <c r="H6" i="9"/>
  <c r="G22" i="9"/>
  <c r="I21" i="9"/>
  <c r="J19" i="17"/>
  <c r="C16" i="3"/>
  <c r="C19" i="3" s="1"/>
  <c r="F9" i="1"/>
  <c r="E9" i="1"/>
  <c r="H10" i="6"/>
  <c r="J13" i="17"/>
  <c r="O13" i="17"/>
  <c r="N19" i="10"/>
  <c r="N15" i="10"/>
  <c r="I12" i="9"/>
  <c r="I19" i="5"/>
  <c r="G19" i="5"/>
  <c r="E10" i="6"/>
  <c r="H15" i="3"/>
  <c r="D16" i="3"/>
  <c r="D19" i="3" s="1"/>
  <c r="H11" i="3"/>
  <c r="G16" i="3"/>
  <c r="G19" i="3" s="1"/>
  <c r="E16" i="3"/>
  <c r="E19" i="3" s="1"/>
  <c r="F16" i="3"/>
  <c r="F19" i="3" s="1"/>
  <c r="J38" i="17" l="1"/>
  <c r="K16" i="5"/>
  <c r="K15" i="5"/>
  <c r="K17" i="5"/>
  <c r="J17" i="5"/>
  <c r="J16" i="5"/>
  <c r="J15" i="5"/>
  <c r="K11" i="5"/>
  <c r="K12" i="5"/>
  <c r="J14" i="5"/>
  <c r="J11" i="5"/>
  <c r="J12" i="5"/>
  <c r="H11" i="21"/>
  <c r="O38" i="13"/>
  <c r="I6" i="23"/>
  <c r="I22" i="23" s="1"/>
  <c r="D11" i="21"/>
  <c r="O38" i="17"/>
  <c r="I28" i="23"/>
  <c r="I44" i="23" s="1"/>
  <c r="I91" i="23"/>
  <c r="I107" i="23" s="1"/>
  <c r="F107" i="23"/>
  <c r="I70" i="23"/>
  <c r="I86" i="23" s="1"/>
  <c r="I49" i="23"/>
  <c r="I65" i="23" s="1"/>
  <c r="D65" i="23"/>
  <c r="H44" i="23"/>
  <c r="F22" i="23"/>
  <c r="I6" i="9"/>
  <c r="I22" i="9" s="1"/>
  <c r="N8" i="21"/>
  <c r="N7" i="21"/>
  <c r="N6" i="21"/>
  <c r="N10" i="21"/>
  <c r="C20" i="3"/>
  <c r="C17" i="3"/>
  <c r="E16" i="20"/>
  <c r="E13" i="20"/>
  <c r="G12" i="20"/>
  <c r="H22" i="9"/>
  <c r="K9" i="5"/>
  <c r="G17" i="3"/>
  <c r="J6" i="5"/>
  <c r="J9" i="5"/>
  <c r="J18" i="5"/>
  <c r="K6" i="5"/>
  <c r="J7" i="5"/>
  <c r="E11" i="6" a="1"/>
  <c r="E11" i="6" s="1"/>
  <c r="F5" i="6"/>
  <c r="F4" i="6"/>
  <c r="K5" i="5"/>
  <c r="K14" i="5"/>
  <c r="K10" i="5"/>
  <c r="K7" i="5"/>
  <c r="K18" i="5"/>
  <c r="K19" i="5"/>
  <c r="K8" i="5"/>
  <c r="F7" i="6"/>
  <c r="F8" i="6"/>
  <c r="K13" i="5"/>
  <c r="J19" i="5"/>
  <c r="J8" i="5"/>
  <c r="J10" i="5"/>
  <c r="J5" i="5"/>
  <c r="J13" i="5"/>
  <c r="F17" i="3"/>
  <c r="F20" i="3"/>
  <c r="H16" i="3"/>
  <c r="H19" i="3" s="1"/>
  <c r="G20" i="3"/>
  <c r="D20" i="3"/>
  <c r="D17" i="3"/>
  <c r="E17" i="3"/>
  <c r="E20" i="3"/>
  <c r="N11" i="21" l="1"/>
  <c r="G16" i="20"/>
  <c r="G13" i="20"/>
  <c r="I12" i="20"/>
  <c r="F6" i="6"/>
  <c r="F9" i="6"/>
  <c r="F10" i="6" s="1"/>
  <c r="H17" i="3"/>
  <c r="H20" i="3"/>
  <c r="I16" i="20" l="1"/>
  <c r="I13" i="20"/>
  <c r="K12" i="20"/>
  <c r="M12" i="20" s="1"/>
  <c r="M13" i="20" l="1"/>
  <c r="M16" i="20"/>
  <c r="K16" i="20"/>
  <c r="K13"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<sst xmlns="http://schemas.openxmlformats.org/spreadsheetml/2006/main" count="4688" uniqueCount="1023">
  <si>
    <t>Before continuing to the tables…</t>
  </si>
  <si>
    <t>1. Select EDC</t>
  </si>
  <si>
    <t>(Data from Implementation Order which populates Lookup cells)</t>
  </si>
  <si>
    <t>EDC Name</t>
  </si>
  <si>
    <t>PECO</t>
  </si>
  <si>
    <t>Baseline MWh</t>
  </si>
  <si>
    <t>Baseline MW</t>
  </si>
  <si>
    <t>MWh Goal</t>
  </si>
  <si>
    <t>Low-Income Goal</t>
  </si>
  <si>
    <t>MW Goal</t>
  </si>
  <si>
    <t>Budget Limit</t>
  </si>
  <si>
    <t>Duquesne Light</t>
  </si>
  <si>
    <t>2. Review Cell Colors Legend</t>
  </si>
  <si>
    <t>Lookup</t>
  </si>
  <si>
    <t>PPL</t>
  </si>
  <si>
    <t>Formula</t>
  </si>
  <si>
    <t>FirstEnergy</t>
  </si>
  <si>
    <t>86,913 </t>
  </si>
  <si>
    <t>EDC Entered</t>
  </si>
  <si>
    <t>Not yet selected</t>
  </si>
  <si>
    <t>No action needed - leave cell empty</t>
  </si>
  <si>
    <t xml:space="preserve"> (Plan submittals do not need to retain cell shading)</t>
  </si>
  <si>
    <t>Table 1: Portfolio Summary of Lifetime Costs and Benefits of EE&amp;C Plan</t>
  </si>
  <si>
    <t>Sector</t>
  </si>
  <si>
    <t>Total Discounted Lifetime Costs ($000)</t>
  </si>
  <si>
    <t>Total Discounted Lifetime Benefits ($000) ³</t>
  </si>
  <si>
    <r>
      <t>Present Value of Net</t>
    </r>
    <r>
      <rPr>
        <vertAlign val="superscript"/>
        <sz val="12"/>
        <rFont val="Aptos Narrow"/>
        <family val="2"/>
      </rPr>
      <t>1</t>
    </r>
    <r>
      <rPr>
        <b/>
        <sz val="12"/>
        <rFont val="Aptos Narrow"/>
        <family val="2"/>
      </rPr>
      <t xml:space="preserve"> Benefits
 ($000)</t>
    </r>
  </si>
  <si>
    <t>Benefit-Cost Ratio
 (TRC Ratio)</t>
  </si>
  <si>
    <r>
      <t>Market Rate Residential</t>
    </r>
    <r>
      <rPr>
        <sz val="12"/>
        <rFont val="Aptos Narrow"/>
        <family val="2"/>
      </rPr>
      <t xml:space="preserve"> (</t>
    </r>
    <r>
      <rPr>
        <i/>
        <sz val="12"/>
        <rFont val="Aptos Narrow"/>
        <family val="2"/>
      </rPr>
      <t>exclusive of Low-Income)</t>
    </r>
    <r>
      <rPr>
        <vertAlign val="superscript"/>
        <sz val="12"/>
        <rFont val="Aptos Narrow"/>
        <family val="2"/>
      </rPr>
      <t>2</t>
    </r>
  </si>
  <si>
    <t>Residential Low-Income</t>
  </si>
  <si>
    <t>Small Commercial &amp; Industrial</t>
  </si>
  <si>
    <t>Large Commercial &amp; Industrial</t>
  </si>
  <si>
    <t>Total Portfolio</t>
  </si>
  <si>
    <t>1 “Net” refers to the arithmetic difference between the previous two columns.  It does not refer to net verified savings. Calculate Present Value of Net Benefits and TRC ratio per the 2026 TRC Test Order (entered November 2024).
2 The June 18, 2025 Implementation Order disallowed the inclusion of low-income participation in non-low-income programs in the calculation of savings towards the low-income carve-out. 
3 Includes only savings from measures installed and operable between June 1, 2026, and May 31, 2031, and excludes carryover of Phase IV savings.</t>
  </si>
  <si>
    <t>Table 2: Summary of Portfolio Energy Savings</t>
  </si>
  <si>
    <t>MWh Saved for Consumption Reductions 
(Meter-Level)</t>
  </si>
  <si>
    <t>PY18</t>
  </si>
  <si>
    <t>PY19</t>
  </si>
  <si>
    <t>PY20</t>
  </si>
  <si>
    <t>PY21</t>
  </si>
  <si>
    <t>PY22</t>
  </si>
  <si>
    <t>Total</t>
  </si>
  <si>
    <t>1st-Year MWh ⁴</t>
  </si>
  <si>
    <t>Lifetime MWh</t>
  </si>
  <si>
    <t>1st-Year MWh</t>
  </si>
  <si>
    <r>
      <t>Baseline</t>
    </r>
    <r>
      <rPr>
        <vertAlign val="superscript"/>
        <sz val="12"/>
        <rFont val="Aptos Narrow"/>
        <family val="2"/>
      </rPr>
      <t>1</t>
    </r>
  </si>
  <si>
    <r>
      <t>Market Rate Residential Sector</t>
    </r>
    <r>
      <rPr>
        <sz val="12"/>
        <rFont val="Aptos Narrow"/>
        <family val="2"/>
      </rPr>
      <t xml:space="preserve"> (</t>
    </r>
    <r>
      <rPr>
        <i/>
        <sz val="12"/>
        <rFont val="Aptos Narrow"/>
        <family val="2"/>
      </rPr>
      <t>exclusive of Low-Income</t>
    </r>
    <r>
      <rPr>
        <sz val="12"/>
        <rFont val="Aptos Narrow"/>
        <family val="2"/>
      </rPr>
      <t xml:space="preserve">) </t>
    </r>
    <r>
      <rPr>
        <b/>
        <sz val="12"/>
        <rFont val="Aptos Narrow"/>
        <family val="2"/>
      </rPr>
      <t>– Projected Incremental Savings</t>
    </r>
  </si>
  <si>
    <t>Residential Low-Income Sub-Sector – Projected Incremental Savings</t>
  </si>
  <si>
    <t>Small C&amp;I Sector – Projected Incremental Savings</t>
  </si>
  <si>
    <t>Large C&amp;I Sector – Projected Incremental Savings</t>
  </si>
  <si>
    <t>EE&amp;C Plan Total – Projected Incremental Savings</t>
  </si>
  <si>
    <t>EE&amp;C Plan Total – Projected Cumulative Savings</t>
  </si>
  <si>
    <r>
      <t>EE&amp;C Plan Total – Percentage of Target to be Met</t>
    </r>
    <r>
      <rPr>
        <b/>
        <vertAlign val="superscript"/>
        <sz val="12"/>
        <rFont val="Aptos Narrow"/>
        <family val="2"/>
      </rPr>
      <t>2</t>
    </r>
  </si>
  <si>
    <r>
      <t>Estimated Phase IV Carryover Savings</t>
    </r>
    <r>
      <rPr>
        <b/>
        <vertAlign val="superscript"/>
        <sz val="12"/>
        <rFont val="Aptos Narrow"/>
        <family val="2"/>
      </rPr>
      <t>3</t>
    </r>
  </si>
  <si>
    <t>Total Cumulative Projected Savings Phase V + Estimated Phase IV Carryover Savings</t>
  </si>
  <si>
    <t>Cumulative Percent Reduction from Baseline</t>
  </si>
  <si>
    <t>Commission-Identified Goal</t>
  </si>
  <si>
    <t>1 As defined in the June 18, 2025 Implementation Order.
2 The June 18, 2025 Implementation Order directed that EDCs achieve at least 15 percent of the target amount in each program year.
3 The Phase V Implementation Order limits energy carryover to 20% of an EDC's Phase V compliance target.
4 MWh saved are on a gross-verified basis.</t>
  </si>
  <si>
    <t>Table 3: Summary of Portfolio Demand Savings</t>
  </si>
  <si>
    <t xml:space="preserve">System-Level MW Savings 
(Average of Summer and Winter) </t>
  </si>
  <si>
    <t>1st-Year MW ⁴</t>
  </si>
  <si>
    <t>1st-Year MW</t>
  </si>
  <si>
    <r>
      <t>Market Rate Residential Sector (</t>
    </r>
    <r>
      <rPr>
        <i/>
        <sz val="12"/>
        <rFont val="Aptos Narrow"/>
        <family val="2"/>
      </rPr>
      <t>exclusive of Low-Income</t>
    </r>
    <r>
      <rPr>
        <sz val="12"/>
        <rFont val="Aptos Narrow"/>
        <family val="2"/>
      </rPr>
      <t>) – Projected Incremental Annual Savings</t>
    </r>
  </si>
  <si>
    <t>Residential Low-Income Sub-Sector – Projected Incremental Annual Savings</t>
  </si>
  <si>
    <t>Small C&amp;I Sector – Projected Incremental Annual Savings</t>
  </si>
  <si>
    <t>Large C&amp;I Sector – Projected Incremental Annual Savings</t>
  </si>
  <si>
    <t>Coincident Demand Reduction From EE Subtotal</t>
  </si>
  <si>
    <t>Residential Load Shifting - Projected MW Savings</t>
  </si>
  <si>
    <t>Small C&amp;I Sector Load Shifting – Projected MW Savings</t>
  </si>
  <si>
    <t>Large C&amp;I Sector Load Shifting – Projected MW Savings</t>
  </si>
  <si>
    <t>Daily Load Shifting Subtotal</t>
  </si>
  <si>
    <r>
      <t>Cumulative Projected Compliance Savings</t>
    </r>
    <r>
      <rPr>
        <vertAlign val="superscript"/>
        <sz val="12"/>
        <rFont val="Aptos Narrow"/>
        <family val="2"/>
      </rPr>
      <t>2</t>
    </r>
  </si>
  <si>
    <r>
      <t>Cumulative EE&amp;C Plan Total – Percentage of Target to be Met</t>
    </r>
    <r>
      <rPr>
        <b/>
        <vertAlign val="superscript"/>
        <sz val="12"/>
        <rFont val="Aptos Narrow"/>
        <family val="2"/>
      </rPr>
      <t>3</t>
    </r>
  </si>
  <si>
    <t>Estimated Phase IV Carryover Savings ⁵</t>
  </si>
  <si>
    <r>
      <t>Commission-Identified Goal</t>
    </r>
    <r>
      <rPr>
        <vertAlign val="superscript"/>
        <sz val="12"/>
        <rFont val="Aptos Narrow"/>
        <family val="2"/>
      </rPr>
      <t>1</t>
    </r>
  </si>
  <si>
    <t xml:space="preserve">1 As defined in the June 18, 2025 Implementation Order.
2 Cumulative totals reflect one-fifth of the expected MW savings from load shifting programs due to the average performance accounting method. EE program savings are additive across program years, while Load Shifting programs average across the Phase.
3 The June 18, 2025 Implementation Order directed that EDCs achieve at least 15 percent of the target amount in each program year.
4 MW saved are on a gross-verified basis.
5 50% of any excess Phase IV demand reduction can be claimed as carryover.
</t>
  </si>
  <si>
    <t>Table 4: Summary of Seasonal Demand Savings</t>
  </si>
  <si>
    <t>Component MW Savings 
(System-Level)</t>
  </si>
  <si>
    <t xml:space="preserve">Summer MW ¹ </t>
  </si>
  <si>
    <t>Winter MW</t>
  </si>
  <si>
    <t>Summer MW</t>
  </si>
  <si>
    <t>Coincident Reduction from EE - Residential</t>
  </si>
  <si>
    <t>Coincident Reduction from EE - Non-Residential</t>
  </si>
  <si>
    <t>Daily Load Shifting - Residential  ³</t>
  </si>
  <si>
    <t>Daily Load Shifting - Non-Residential</t>
  </si>
  <si>
    <t xml:space="preserve"> </t>
  </si>
  <si>
    <t>Phase V Peak Demand Reduction Target</t>
  </si>
  <si>
    <t>Percentage of Goal In Season  ²</t>
  </si>
  <si>
    <t>1 MW saved are on a gross-verified basis, and MW are at the system-level.
2 The June 18, 2025 Implementation Order directed that EDCs achieve at least 15 percent of the target amount in each program year. The cells with the percentage of goal in each season (M12 and N12) will appear green if this condition has been met.
3  Daily load-shifting savings average across the phase, EE sums across the phase.</t>
  </si>
  <si>
    <t>NOTE: Demand totals may not align exactly due to modeling of load shifting measures; Guidehouse will update in the next draft</t>
  </si>
  <si>
    <t>Table 5: Summary of Portfolio Costs</t>
  </si>
  <si>
    <t>Phase V</t>
  </si>
  <si>
    <t>$000</t>
  </si>
  <si>
    <t>%</t>
  </si>
  <si>
    <t>Residential Market Rate</t>
  </si>
  <si>
    <t>Small C&amp;I</t>
  </si>
  <si>
    <t>Large C&amp;I</t>
  </si>
  <si>
    <t>Common Costs</t>
  </si>
  <si>
    <t>Total Portfolio Budget ¹</t>
  </si>
  <si>
    <t>SWE Cost</t>
  </si>
  <si>
    <t>1 Cells with total percentages in row 11 will be green when the totals are above 99.9% and below 100.1%. All of these cells should be green once filled out to ensure correct cell values.</t>
  </si>
  <si>
    <t>Table 6: Program Summaries</t>
  </si>
  <si>
    <t>Program Name</t>
  </si>
  <si>
    <t>Program Market</t>
  </si>
  <si>
    <t>Program Two-Sentence Summary</t>
  </si>
  <si>
    <t>Program Years Operated</t>
  </si>
  <si>
    <t>Compliance MWh-year</t>
  </si>
  <si>
    <t>Lifetime MWh Savings</t>
  </si>
  <si>
    <t>Compliance MW-year</t>
  </si>
  <si>
    <t>Percentage of Portfolio Resource Savings (MWh% and MW%) ²</t>
  </si>
  <si>
    <r>
      <t xml:space="preserve">Market Rate Residential Programs </t>
    </r>
    <r>
      <rPr>
        <sz val="12"/>
        <rFont val="Aptos Narrow"/>
        <family val="2"/>
      </rPr>
      <t>(</t>
    </r>
    <r>
      <rPr>
        <i/>
        <sz val="12"/>
        <rFont val="Aptos Narrow"/>
        <family val="2"/>
      </rPr>
      <t>exclusive of Low-Income)</t>
    </r>
  </si>
  <si>
    <t>Residential Energy Efficiency</t>
  </si>
  <si>
    <t>Residential</t>
  </si>
  <si>
    <t>The program goal is to increase the energy efficiency and peak demand reduction in residential spaces through a variety of incentive mechanisms, home assessments, and appliance recycling.</t>
  </si>
  <si>
    <t>PY18-22</t>
  </si>
  <si>
    <t>Residential Home Energy Reports</t>
  </si>
  <si>
    <t>The program involves regularly delivering direct mail or digital HERs that motivate customers to act through contextualized energy-usage information, personal and neighborhood comparisons, and energy savings recommendations.</t>
  </si>
  <si>
    <t>Totals for Residential Sector</t>
  </si>
  <si>
    <t>Residential Low-Income Programs</t>
  </si>
  <si>
    <t>Income Eligible Energy Efficiency</t>
  </si>
  <si>
    <t>Income Eligible</t>
  </si>
  <si>
    <t>The program goal is to improve the energy efficiency and peak demand reduction for low-income customers to help make their homes more affordable.</t>
  </si>
  <si>
    <t>Income-Eligible Home Energy Reports</t>
  </si>
  <si>
    <t>Totals for Low-Income Sector</t>
  </si>
  <si>
    <t>Small C&amp;I Programs</t>
  </si>
  <si>
    <t>Non-Residential Energy Efficiency</t>
  </si>
  <si>
    <t>Small Commercial</t>
  </si>
  <si>
    <t>The program offers a comprehensive and cross-cutting array of opportunities so small commercial non-residential customers can reduce their energy consumption and costs.</t>
  </si>
  <si>
    <t>Multifamily</t>
  </si>
  <si>
    <t>The program goal is to increase the energy efficiency and peak demand reduction in the common areas of multifamily buildings and the residential spaces of master-metered multifamily buildings.</t>
  </si>
  <si>
    <t>Low Income EE</t>
  </si>
  <si>
    <t>The program goal is to increase the energy efficiency and peak demand reduction in the common areas of low-income multifamily buildings and the residential spaces of master-metered low-income multifamily buildings.</t>
  </si>
  <si>
    <t>Totals for Small C&amp;I Sector</t>
  </si>
  <si>
    <t>Large C&amp;I Programs</t>
  </si>
  <si>
    <t>Large Commercial</t>
  </si>
  <si>
    <t>The program offers a comprehensive and cross-cutting array of opportunities so large commercial non-residential customers can reduce their energy consumption and costs.</t>
  </si>
  <si>
    <t>Totals for Large C&amp;I Sector</t>
  </si>
  <si>
    <t>Totals for Plan ¹</t>
  </si>
  <si>
    <t>1 Includes only savings from measures installed and operable between June 1, 2026, and May 31, 2031, and excludes carryover of Phase IV savings.
2 If rows need to be added to accommodate more than 3 programs per sector, ensure total and percentage formulas (orange highlighted cells) cover all new rows. Otherwise, do not edit formulas.</t>
  </si>
  <si>
    <t xml:space="preserve">Table 7: Budget and Parity Analysis Summary </t>
  </si>
  <si>
    <t>Customer Sector</t>
  </si>
  <si>
    <t>Phase V EE&amp;C Budget (inclusive of allocated common cost)</t>
  </si>
  <si>
    <t>% of Total EDC EE&amp;C Budget</t>
  </si>
  <si>
    <t>% of EDC Total Annual Revenue ¹</t>
  </si>
  <si>
    <t>% of EDC Total MWh Sales</t>
  </si>
  <si>
    <r>
      <t>Residential Sector (</t>
    </r>
    <r>
      <rPr>
        <i/>
        <sz val="12"/>
        <rFont val="Aptos Narrow"/>
        <family val="2"/>
      </rPr>
      <t>exclusive of Low-Income</t>
    </r>
    <r>
      <rPr>
        <sz val="12"/>
        <rFont val="Aptos Narrow"/>
        <family val="2"/>
      </rPr>
      <t>)</t>
    </r>
  </si>
  <si>
    <t>Residential Low Income Sub-Sector</t>
  </si>
  <si>
    <t>Residential Subtotal</t>
  </si>
  <si>
    <t>Small C&amp;I Sector</t>
  </si>
  <si>
    <t>Large C&amp;I Sector</t>
  </si>
  <si>
    <t>Non-Residential Subtotal</t>
  </si>
  <si>
    <t>EDC TOTAL ³</t>
  </si>
  <si>
    <t>EDC TOTAL as Share of Budget Ceiling</t>
  </si>
  <si>
    <r>
      <t>% Budget by Customer Sector</t>
    </r>
    <r>
      <rPr>
        <sz val="8"/>
        <rFont val="Aptos Narrow"/>
        <family val="2"/>
      </rPr>
      <t xml:space="preserve"> (populates when data is entered above)</t>
    </r>
  </si>
  <si>
    <t>% Revenue by Customer Sector</t>
  </si>
  <si>
    <t>% MWh Sales by Customer Sector</t>
  </si>
  <si>
    <t>*insert pie chart*</t>
  </si>
  <si>
    <t>1 EDCs should use calendar year 2024 to compute the share of revenue and MWh sales by customer sector. Total revenue should be inclusive of collections on behalf of competitive generation suppliers.
2 Budget amounts in this table should exclude SWE costs.
3 Cells F10, G10 and H10 will be green when the totals are above 99.9% and below 100.1%. All cells should be green once filled out to ensure correct subtotals.</t>
  </si>
  <si>
    <t>Note: Guidehouse used EIA data for Revenue and MWh, using Industrial and Commercial values as proxies for Large and Small C&amp;I, respectively. We will update with actual PECO data for the next draft.</t>
  </si>
  <si>
    <t>Table 8: Eligible Measures</t>
  </si>
  <si>
    <t>Measure</t>
  </si>
  <si>
    <t>Unit</t>
  </si>
  <si>
    <t>Low-Income Measure (Yes/No) ¹</t>
  </si>
  <si>
    <t>Comprehensive Measure (Yes/No) ²,3</t>
  </si>
  <si>
    <t>Eligibility Requirements</t>
  </si>
  <si>
    <t>Incremental Cost ($/unit)</t>
  </si>
  <si>
    <t>Estimated Useful Life</t>
  </si>
  <si>
    <t>Incentive Amount or Incentive Range ($/unit)</t>
  </si>
  <si>
    <t>Dehumidifier Retirement</t>
  </si>
  <si>
    <t>per dehumidifier</t>
  </si>
  <si>
    <t>No</t>
  </si>
  <si>
    <t>Yes</t>
  </si>
  <si>
    <t>Phase V TRM</t>
  </si>
  <si>
    <t>$0.00 - $10.00</t>
  </si>
  <si>
    <t>Low-Capacity Refrigerator / Freezer Recycling without Replacement</t>
  </si>
  <si>
    <t>per refrigerator/freezer</t>
  </si>
  <si>
    <t>$0.00 - $50.00</t>
  </si>
  <si>
    <t>Refrigerator / Freezer Recycling with and without Replacement</t>
  </si>
  <si>
    <t>per refrigerator</t>
  </si>
  <si>
    <t>$0.00 - $170.00</t>
  </si>
  <si>
    <t>Room AC (RAC) Retirement</t>
  </si>
  <si>
    <t>per room A/C</t>
  </si>
  <si>
    <t>Low-Flow Faucet Aerators: Kit</t>
  </si>
  <si>
    <t>per aerator</t>
  </si>
  <si>
    <t>$0.00 - $23.98</t>
  </si>
  <si>
    <t>Low-Flow Showerheads: Kit</t>
  </si>
  <si>
    <t>per showerhead</t>
  </si>
  <si>
    <t>$0.00 - $65.37</t>
  </si>
  <si>
    <t>Refrigerator / Freezer Recycling - LIURP &amp; WRx</t>
  </si>
  <si>
    <t>Residential LED Lighting: ENERGY STAR Screw-in LED Bulb (Standard)</t>
  </si>
  <si>
    <t>per fixture</t>
  </si>
  <si>
    <t>$0.00 - $4.40</t>
  </si>
  <si>
    <t>Residential LED Lighting: ENERGY STAR Screw-in LED Bulb (Decorative: non-globe (e.g., candelabra))</t>
  </si>
  <si>
    <t>$0.00 - $6.41</t>
  </si>
  <si>
    <t>Residential LED Lighting: ENERGY STAR Screw-in LED Bulb (Directional/Reflector)</t>
  </si>
  <si>
    <t>$0.00 - $7.08</t>
  </si>
  <si>
    <t>LED and Electroluminescent Nightlights</t>
  </si>
  <si>
    <t>per nightlight</t>
  </si>
  <si>
    <t>$0.00 - $3.25</t>
  </si>
  <si>
    <t>Low-Flow Faucet Aerators: Direct install</t>
  </si>
  <si>
    <t>Low-Flow Showerheads: Direct install</t>
  </si>
  <si>
    <t>Thermostatic Shower Restriction Valves</t>
  </si>
  <si>
    <t>per water heater</t>
  </si>
  <si>
    <t>$0.00 - $42.00</t>
  </si>
  <si>
    <t>Water Heater Pipe Insulation</t>
  </si>
  <si>
    <t>$0.00 - $59.80</t>
  </si>
  <si>
    <t>Water Heater Tank Wrap</t>
  </si>
  <si>
    <t>per tank</t>
  </si>
  <si>
    <t>$0.00 - $89.14</t>
  </si>
  <si>
    <t>Water Heater Temperature Setback</t>
  </si>
  <si>
    <t xml:space="preserve">per water heater </t>
  </si>
  <si>
    <t>$0.00 - $22.47</t>
  </si>
  <si>
    <t>Advanced Power Strips</t>
  </si>
  <si>
    <t>per advanced power strip</t>
  </si>
  <si>
    <t>$0.00 - $60.00</t>
  </si>
  <si>
    <t>ENERGY STAR Certified Connected Thermostats</t>
  </si>
  <si>
    <t>per thermostat</t>
  </si>
  <si>
    <t>$0.00 - $300.00</t>
  </si>
  <si>
    <t>High Efficiency Equipment: ASHP</t>
  </si>
  <si>
    <t xml:space="preserve">per unit </t>
  </si>
  <si>
    <t>$0.00 - $16,000.00</t>
  </si>
  <si>
    <t>High Efficiency Equipment: ENERGY STAR Most Efficient Ductless Mini-Split Heat Pump - IE Direct Install</t>
  </si>
  <si>
    <t xml:space="preserve">per heat pump </t>
  </si>
  <si>
    <t>$0.00 - $10,000.00</t>
  </si>
  <si>
    <t>Room Air Conditioners</t>
  </si>
  <si>
    <t>$0.00 - $600.00</t>
  </si>
  <si>
    <t>Air Conditioner &amp; Heat Pump Maintenance</t>
  </si>
  <si>
    <t>per unit</t>
  </si>
  <si>
    <t>$0.00 - $350.00</t>
  </si>
  <si>
    <t>Duct Sealing &amp; Duct Insulation</t>
  </si>
  <si>
    <t>per home</t>
  </si>
  <si>
    <t>Residential Air Sealing</t>
  </si>
  <si>
    <t>$0.00 - $449.64</t>
  </si>
  <si>
    <t>Ceiling/Attic, Wall, Floor and Rim Joist Insulation: Ceiling/Atic</t>
  </si>
  <si>
    <t>$0.00 - $1,800.00</t>
  </si>
  <si>
    <t>Ceiling/Attic, Wall, Floor and Rim Joist Insulation: Floor Insulation</t>
  </si>
  <si>
    <t>$0.00 - $660.00</t>
  </si>
  <si>
    <t>Ceiling/Attic, Wall, Floor and Rim Joist Insulation: Rim Joist Insulation</t>
  </si>
  <si>
    <t>$0.00 - $700.00</t>
  </si>
  <si>
    <t>Ceiling/Attic, Wall, Floor and Rim Joist Insulation: Wall Insulation</t>
  </si>
  <si>
    <t>Basement or Crawl Space Wall Insulation</t>
  </si>
  <si>
    <t>$0.00 - $550.00</t>
  </si>
  <si>
    <t>ENERGY STAR Air Purifiers - Direct Install LI &amp; MF</t>
  </si>
  <si>
    <t>per air purifier</t>
  </si>
  <si>
    <t>Heat Pump Water Heaters</t>
  </si>
  <si>
    <t>$0.00 - $3,600.00</t>
  </si>
  <si>
    <t>Customer Education: Adjust Thermostat</t>
  </si>
  <si>
    <t>$0.00 - $20.00</t>
  </si>
  <si>
    <t>Customer Education: Shorter Showers</t>
  </si>
  <si>
    <t>$0.00 - $15.00</t>
  </si>
  <si>
    <t>Customer Education: Wash Laundry in Cold Water</t>
  </si>
  <si>
    <t>Health &amp; Safety</t>
  </si>
  <si>
    <t>per audit</t>
  </si>
  <si>
    <t>$0.00 - $1,000.00</t>
  </si>
  <si>
    <t>Health &amp; Safety - Devices</t>
  </si>
  <si>
    <t>Advanced Power Strips: Kit</t>
  </si>
  <si>
    <t>$0.00 - $40.07</t>
  </si>
  <si>
    <t>Weather Stripping, Caulking, and Outlet Gaskets: Outlet Gasket: Kit</t>
  </si>
  <si>
    <t>per gasket</t>
  </si>
  <si>
    <t>$0.00 - $3.58</t>
  </si>
  <si>
    <t>Weather Stripping, Caulking, and Outlet Gaskets: Door Sweep: Kit</t>
  </si>
  <si>
    <t>per door</t>
  </si>
  <si>
    <t>$0.00 - $26.00</t>
  </si>
  <si>
    <t>Weather Stripping, Caulking, and Outlet Gaskets: Door Weatherstripping: Kit</t>
  </si>
  <si>
    <t>$0.00 - $56.00</t>
  </si>
  <si>
    <t>Smart Water Heater Controls</t>
  </si>
  <si>
    <t>per water heater controller</t>
  </si>
  <si>
    <t>$0.00 - $155.99</t>
  </si>
  <si>
    <t>ENERGY STAR Air Purifiers</t>
  </si>
  <si>
    <t>$0.00 - $66.03</t>
  </si>
  <si>
    <t>ECM Circulation Fans</t>
  </si>
  <si>
    <t>per fan</t>
  </si>
  <si>
    <t>$0.00 - $352.79</t>
  </si>
  <si>
    <t>High Efficiency Equipment: ENERGY STAR Most Efficient Ductless Mini-Split Heat Pump</t>
  </si>
  <si>
    <t>$0.00 - $378.96</t>
  </si>
  <si>
    <t>Weather Stripping, Caulking, and Outlet Gaskets: Outlet Gasket</t>
  </si>
  <si>
    <t>$0.00 - $35.84</t>
  </si>
  <si>
    <t>Weather Stripping, Caulking, and Outlet Gaskets: Door Sweep - LIURP &amp; WRx</t>
  </si>
  <si>
    <t>Weather Stripping, Caulking, and Outlet Gaskets: Door Weatherstripping - LIURP &amp; WRx</t>
  </si>
  <si>
    <t>WH &gt; 10% UBC $0.30/kWh</t>
  </si>
  <si>
    <t>$0.00 - $2,133.95</t>
  </si>
  <si>
    <t>WH &gt; 10% UBC HPWH  $0.60/kWh</t>
  </si>
  <si>
    <t>$0.00 - $3,053.95</t>
  </si>
  <si>
    <t>$0.00 - $168.42</t>
  </si>
  <si>
    <t>WH LI &gt; 10% UBC $0.40/kWh</t>
  </si>
  <si>
    <t>$0.00 - $1,100.00</t>
  </si>
  <si>
    <t>LED Exit Signs</t>
  </si>
  <si>
    <t>per sign</t>
  </si>
  <si>
    <t>$0.00 - $68.67</t>
  </si>
  <si>
    <t xml:space="preserve">Lighting Retrofits - Other Interior Fixtures </t>
  </si>
  <si>
    <t>$0.00 - $80.00</t>
  </si>
  <si>
    <t>Lighting Retrofits - Outdoor floods</t>
  </si>
  <si>
    <t>$0.00 - $123.81</t>
  </si>
  <si>
    <t>Lighting Retrofits - Parking Garage</t>
  </si>
  <si>
    <t>$0.00 - $120.00</t>
  </si>
  <si>
    <t>Lighting Retrofits - Parking Lot</t>
  </si>
  <si>
    <t>$0.00 - $129.00</t>
  </si>
  <si>
    <t>Lighting: Permanent Fixture Removal</t>
  </si>
  <si>
    <t>Linear LED: Lamp Replacement</t>
  </si>
  <si>
    <t>per lamp</t>
  </si>
  <si>
    <t>Linear LED: Retrofit Fixture, surface mount</t>
  </si>
  <si>
    <t>$0.00 - $150.00</t>
  </si>
  <si>
    <t>Linear LED: Retrofit Fixture, troffer</t>
  </si>
  <si>
    <t>$0.00 - $250.00</t>
  </si>
  <si>
    <t>Occupancy Sensor</t>
  </si>
  <si>
    <t>per sensor</t>
  </si>
  <si>
    <t>$0.00 - $55.00</t>
  </si>
  <si>
    <t>HVAC Systems: PTAC</t>
  </si>
  <si>
    <t>per PTAC</t>
  </si>
  <si>
    <t>$0.00 - $1,571.00</t>
  </si>
  <si>
    <t>HVAC Systems: PTHP</t>
  </si>
  <si>
    <t>per PTHP</t>
  </si>
  <si>
    <t>$0.00 - $2,094.00</t>
  </si>
  <si>
    <t>$0.00 - $1,600.00</t>
  </si>
  <si>
    <t>$0.00 - $2,100.00</t>
  </si>
  <si>
    <t>Connected Smart Thermostat</t>
  </si>
  <si>
    <t>$0.00 - $23.06</t>
  </si>
  <si>
    <t>Electric Vehicle Managed Charging (Actively Managed)</t>
  </si>
  <si>
    <t>$0.00 - $144.00</t>
  </si>
  <si>
    <t>Behind the Meter Battery Storage (Bring Your Own)</t>
  </si>
  <si>
    <t>$0.00 - $858.00</t>
  </si>
  <si>
    <t>Bring Your Own Thermostat (Enrollment Incentive)</t>
  </si>
  <si>
    <t>Bring Your Own Thermostat</t>
  </si>
  <si>
    <t>$0.00 - $35.50</t>
  </si>
  <si>
    <t>Advanced Power Strips: Tier 1</t>
  </si>
  <si>
    <t>$0.00 - $30.00</t>
  </si>
  <si>
    <t>Advanced Power Strips: Tier 2</t>
  </si>
  <si>
    <t>$0.00 - $75.00</t>
  </si>
  <si>
    <t>ENERGY STAR Certified Connected Thermostats: ASHP</t>
  </si>
  <si>
    <t>$0.00 - $190.00</t>
  </si>
  <si>
    <t>ENERGY STAR Certified Connected Thermostats: CAC-Only</t>
  </si>
  <si>
    <t>$0.00 - $168.75</t>
  </si>
  <si>
    <t>$0.00 - $2,192.34</t>
  </si>
  <si>
    <t>High Efficiency Equipment: CAC</t>
  </si>
  <si>
    <t>$0.00 - $141.40</t>
  </si>
  <si>
    <t>$0.00 - $280.65</t>
  </si>
  <si>
    <t>Furnace Maintenance</t>
  </si>
  <si>
    <t>per furnace</t>
  </si>
  <si>
    <t>ENERGY STAR Bathrooom Exhaust Fan</t>
  </si>
  <si>
    <t>per exhaust fan unit</t>
  </si>
  <si>
    <t>$0.00 - $208.00</t>
  </si>
  <si>
    <t>$0.00 - $920.44</t>
  </si>
  <si>
    <t>$0.00 - $857.72</t>
  </si>
  <si>
    <t>$0.00 - $203.21</t>
  </si>
  <si>
    <t>Ceiling/Attic, Wall, Floor and Rim Joist Insulation: RJI Insulation</t>
  </si>
  <si>
    <t>$0.00 - $500.00</t>
  </si>
  <si>
    <t>$0.00 - $155.63</t>
  </si>
  <si>
    <t>ENERGY STAR Windows</t>
  </si>
  <si>
    <t>per window area</t>
  </si>
  <si>
    <t>$0.00 - $952.20</t>
  </si>
  <si>
    <t>Water Heater Pipe Insulation: Kit</t>
  </si>
  <si>
    <t>$0.00 - $3.00</t>
  </si>
  <si>
    <t>$0.00 - $95.08</t>
  </si>
  <si>
    <t>Window Heat Pump</t>
  </si>
  <si>
    <t>per window heat pump</t>
  </si>
  <si>
    <t>$0.00 - $2,574.50</t>
  </si>
  <si>
    <t>ENERGY STAR Refrigerators</t>
  </si>
  <si>
    <t>$0.00 - $128.41</t>
  </si>
  <si>
    <t>ENERGY STAR Clothes Washers</t>
  </si>
  <si>
    <t>per washer</t>
  </si>
  <si>
    <t>$0.00 - $35.72</t>
  </si>
  <si>
    <t>ENERGY STAR Clothes Dryers</t>
  </si>
  <si>
    <t>per dryer</t>
  </si>
  <si>
    <t>$0.00 - $206.34</t>
  </si>
  <si>
    <t>ENERGY STAR Dehumidifiers</t>
  </si>
  <si>
    <t>$0.00 - $25.00</t>
  </si>
  <si>
    <t>Photovoltaic (PV) Solar Generation</t>
  </si>
  <si>
    <t>per PV array</t>
  </si>
  <si>
    <t>$0.00 - $15,232.00</t>
  </si>
  <si>
    <t>Water Heater Pipe Insulation - Instant Markdown</t>
  </si>
  <si>
    <t>$0.00 - $6.00</t>
  </si>
  <si>
    <t>ASHRAE Level 2 Audit</t>
  </si>
  <si>
    <t>$0.00 - $4,792.32</t>
  </si>
  <si>
    <t>Residential Occupancy Sensors</t>
  </si>
  <si>
    <t>$0.00 - $65.90</t>
  </si>
  <si>
    <t>Holiday Lights</t>
  </si>
  <si>
    <t>per one strand of holiday lights</t>
  </si>
  <si>
    <t>$0.00 - $0.67</t>
  </si>
  <si>
    <t>High Efficiency Equipment for Midstream Delivery: ASHP, CAC, PTAC, PTHP</t>
  </si>
  <si>
    <t>$0.00 - $2,192.37</t>
  </si>
  <si>
    <t>GSHP Desuperheaters</t>
  </si>
  <si>
    <t>per desuperheater</t>
  </si>
  <si>
    <t>$0.00 - $2,260.05</t>
  </si>
  <si>
    <t>Air Handler Filter Whistles</t>
  </si>
  <si>
    <t>per filter whistle</t>
  </si>
  <si>
    <t>$0.00 - $5.19</t>
  </si>
  <si>
    <t>Solar Water Heaters</t>
  </si>
  <si>
    <t>$0.00 - $1,111.33</t>
  </si>
  <si>
    <t>Drain Water Heat Recovery Units</t>
  </si>
  <si>
    <t>$0.00 - $734.58</t>
  </si>
  <si>
    <t>ENERGY STAR Freezers</t>
  </si>
  <si>
    <t>per freezer</t>
  </si>
  <si>
    <t>$0.00 - $38.93</t>
  </si>
  <si>
    <t>ENERGY STAR Coolers</t>
  </si>
  <si>
    <t>per cooler</t>
  </si>
  <si>
    <t>$0.00 - $281.84</t>
  </si>
  <si>
    <t>Cooler Recycling with and without Replacement</t>
  </si>
  <si>
    <t>Residential Induction Cooktop</t>
  </si>
  <si>
    <t>per induction cooktop</t>
  </si>
  <si>
    <t>$0.00 - $1,087.38</t>
  </si>
  <si>
    <t>ENERGY STAR Dishwashers</t>
  </si>
  <si>
    <t>per dishwasher</t>
  </si>
  <si>
    <t>$0.00 - $79.45</t>
  </si>
  <si>
    <t>ENERGY STAR Ceiling Fans</t>
  </si>
  <si>
    <t xml:space="preserve">per ceiling fan </t>
  </si>
  <si>
    <t>$0.00 - $252.74</t>
  </si>
  <si>
    <t>Weather Stripping, Caulking, and Outlet Gaskets: Spray Foam</t>
  </si>
  <si>
    <t>per can</t>
  </si>
  <si>
    <t>$0.00 - $11.20</t>
  </si>
  <si>
    <t>Residential New Construction</t>
  </si>
  <si>
    <t>ENERGY STAR Manufactured Homes</t>
  </si>
  <si>
    <t>$0.00 - $1,984.87</t>
  </si>
  <si>
    <t>ENERGY STAR Pool Pumps</t>
  </si>
  <si>
    <t>per pool pump</t>
  </si>
  <si>
    <t>$0.00 - $145.38</t>
  </si>
  <si>
    <t>Single Speed Pool Pump Replacement</t>
  </si>
  <si>
    <t>per VFD pool pump</t>
  </si>
  <si>
    <t>$0.00 - $986.77</t>
  </si>
  <si>
    <t>Weather Stripping, Caulking, and Outlet Gaskets: Spray Foam: Kit</t>
  </si>
  <si>
    <t>Ceiling/Attic, Wall, Floor and Rim Joist Insulation: Kneewall Insulation</t>
  </si>
  <si>
    <t>Lighting Retrofits - Low Bays</t>
  </si>
  <si>
    <t>$0.00 - $42.88</t>
  </si>
  <si>
    <t>Lighting Retrofits - High Bays</t>
  </si>
  <si>
    <t>$0.00 - $31.94</t>
  </si>
  <si>
    <t>Home Energy Reports</t>
  </si>
  <si>
    <t>$0.00 - $0.00</t>
  </si>
  <si>
    <t>Income Elegible Home Energy Reports</t>
  </si>
  <si>
    <t>Res Load Shifting Home Energy Reports</t>
  </si>
  <si>
    <t>Lighting Retrofits - Street lighting</t>
  </si>
  <si>
    <t>per lighting equipment</t>
  </si>
  <si>
    <t>$0.00 - $276.15</t>
  </si>
  <si>
    <t>$0.00 - $132.70</t>
  </si>
  <si>
    <t>$0.00 - $520.03</t>
  </si>
  <si>
    <t>$0.00 - $104.01</t>
  </si>
  <si>
    <t>Lighting Controls</t>
  </si>
  <si>
    <t>$0.00 - $52.67</t>
  </si>
  <si>
    <t xml:space="preserve">per sign </t>
  </si>
  <si>
    <t>LED Refrigeration Display Case Lighting</t>
  </si>
  <si>
    <t>per case</t>
  </si>
  <si>
    <t>$0.00 - $61.00</t>
  </si>
  <si>
    <t>HVAC Systems: Air Conditioner</t>
  </si>
  <si>
    <t>$0.00 - $6,186.04</t>
  </si>
  <si>
    <t xml:space="preserve">HVAC Systems: Heat Pump </t>
  </si>
  <si>
    <t>$0.00 - $5,255.65</t>
  </si>
  <si>
    <t>Electric Chillers</t>
  </si>
  <si>
    <t>per chiller</t>
  </si>
  <si>
    <t>$0.00 - $209,116.51</t>
  </si>
  <si>
    <t>Groundwater Source and Ground Source Heat Pumps</t>
  </si>
  <si>
    <t>$0.00 - $65,910.57</t>
  </si>
  <si>
    <t>Ductless Mini-Split Heat Pumps - Commercial &lt; 5.4 Tons</t>
  </si>
  <si>
    <t>$0.00 - $1,705.32</t>
  </si>
  <si>
    <t>Small C&amp;I HVAC Refrigerant Charge Correction</t>
  </si>
  <si>
    <t>per HVAC system</t>
  </si>
  <si>
    <t>$0.00 - $374.00</t>
  </si>
  <si>
    <t>HVAC Tune Up</t>
  </si>
  <si>
    <t>$0.00 - $612.90</t>
  </si>
  <si>
    <t>Room Air Conditioner</t>
  </si>
  <si>
    <t>per AC</t>
  </si>
  <si>
    <t>$0.00 - $408.37</t>
  </si>
  <si>
    <t>Controls: Guest Room Occupancy Sensor</t>
  </si>
  <si>
    <t xml:space="preserve">per sensor </t>
  </si>
  <si>
    <t>$0.00 - $342.24</t>
  </si>
  <si>
    <t>Controls: Economizer</t>
  </si>
  <si>
    <t>per economizer</t>
  </si>
  <si>
    <t>$0.00 - $2,027.00</t>
  </si>
  <si>
    <t>Computer Room Air Conditioner</t>
  </si>
  <si>
    <t>Computer Room Air Conditioner/Handler Electronically Commutated Plug Fans</t>
  </si>
  <si>
    <t>$0.00 - $948.00</t>
  </si>
  <si>
    <t>Computer Room Air Conditioner/Handler VSD on AC Fan Motors</t>
  </si>
  <si>
    <t>per HP</t>
  </si>
  <si>
    <t>$0.00 - $1,163.00</t>
  </si>
  <si>
    <t>Circulation Fan: High-Volume Low-Speed</t>
  </si>
  <si>
    <t>$0.00 - $4,073.80</t>
  </si>
  <si>
    <t>Demand Controlled Ventilation</t>
  </si>
  <si>
    <t>$0.00 - $1,923.96</t>
  </si>
  <si>
    <t>Advanced Rooftop Controls: Demand Controlled Ventilation (DCV)</t>
  </si>
  <si>
    <t>Advanced Rooftop Controls: DCV with two speed controls</t>
  </si>
  <si>
    <t>$0.00 - $3,339.90</t>
  </si>
  <si>
    <t>Advanced Rooftop Controls: DCV with three speed controls or VFD</t>
  </si>
  <si>
    <t>$0.00 - $3,884.48</t>
  </si>
  <si>
    <t>C&amp;I ENERGY STAR Certified Connected Thermostats</t>
  </si>
  <si>
    <t>Duct Sealing and Insulation</t>
  </si>
  <si>
    <t>per project</t>
  </si>
  <si>
    <t>$0.00 - $280.64</t>
  </si>
  <si>
    <t>Chilled Water Pipe Insulation</t>
  </si>
  <si>
    <t>per insulation project</t>
  </si>
  <si>
    <t>$0.00 - $127.76</t>
  </si>
  <si>
    <t>Premium Efficiency Motors</t>
  </si>
  <si>
    <t>per motor</t>
  </si>
  <si>
    <t>$0.00 - $1,034.00</t>
  </si>
  <si>
    <t>Variable Frequency Drive (VFD) Improvements</t>
  </si>
  <si>
    <t>per drive</t>
  </si>
  <si>
    <t>$0.00 - $1,216.00</t>
  </si>
  <si>
    <t>ECM Circulating Fan</t>
  </si>
  <si>
    <t>$0.00 - $395.48</t>
  </si>
  <si>
    <t>VSD on Kitchen Exhaust Fan</t>
  </si>
  <si>
    <t>$0.00 - $533.66</t>
  </si>
  <si>
    <t>ECM Circulator Pump</t>
  </si>
  <si>
    <t xml:space="preserve">per pump </t>
  </si>
  <si>
    <t>$0.00 - $402.69</t>
  </si>
  <si>
    <t>High Efficiency Pumps</t>
  </si>
  <si>
    <t>per pump</t>
  </si>
  <si>
    <t>$0.00 - $2,534.53</t>
  </si>
  <si>
    <t>$0.00 - $1,279.29</t>
  </si>
  <si>
    <t>Low Flow Pre-Rinse Sprayers for Retrofit Programs and Time of Sale Programs</t>
  </si>
  <si>
    <t>per sprayer</t>
  </si>
  <si>
    <t>$0.00 - $193.00</t>
  </si>
  <si>
    <t>Domestic Hot Water Pipe Insulation</t>
  </si>
  <si>
    <t>$0.00 - $63.00</t>
  </si>
  <si>
    <t>ENERGY STAR Refrigeration Cases</t>
  </si>
  <si>
    <t>$0.00 - $549.40</t>
  </si>
  <si>
    <t>ENERGY STAR Freezer Cases</t>
  </si>
  <si>
    <t>$0.00 - $620.67</t>
  </si>
  <si>
    <t>High-Efficiency Evaporator Fan Motors for Walk-In or Reach-In Refrigerated Cases: Cooler</t>
  </si>
  <si>
    <t>$0.00 - $501.84</t>
  </si>
  <si>
    <t>High-Efficiency Evaporator Fan Motors for Walk-In or Reach-In Refrigerated Cases: Freezer</t>
  </si>
  <si>
    <t>$0.00 - $353.45</t>
  </si>
  <si>
    <t>Controls: Evaporator Fan Controllers</t>
  </si>
  <si>
    <t>per controller</t>
  </si>
  <si>
    <t>$0.00 - $766.60</t>
  </si>
  <si>
    <t>Controls: Floating Head Pressure Controls</t>
  </si>
  <si>
    <t>per control</t>
  </si>
  <si>
    <t>$0.00 - $42,514.74</t>
  </si>
  <si>
    <t>Controls: Anti-Sweat Heater Controls</t>
  </si>
  <si>
    <t>$0.00 - $1,119.27</t>
  </si>
  <si>
    <t>Controls: Evaporator Coil Defrost Control</t>
  </si>
  <si>
    <t>per defrost control</t>
  </si>
  <si>
    <t>$0.00 - $1,275.66</t>
  </si>
  <si>
    <t>Variable Speed Refrigeration Compressor</t>
  </si>
  <si>
    <t>per compressor</t>
  </si>
  <si>
    <t>$0.00 - $5,632.92</t>
  </si>
  <si>
    <t>Strip Curtains for Walk-In Freezers and Coolers</t>
  </si>
  <si>
    <t>$0.00 - $220.33</t>
  </si>
  <si>
    <t>Night Covers for Display Cases</t>
  </si>
  <si>
    <t>$0.00 - $793.14</t>
  </si>
  <si>
    <t>Auto Closers</t>
  </si>
  <si>
    <t>$0.00 - $572.76</t>
  </si>
  <si>
    <t>Special Doors with Low or No Anti-Sweat Heat for Reach-In Freezers and Coolers</t>
  </si>
  <si>
    <t>$0.00 - $2,394.08</t>
  </si>
  <si>
    <t>Suction Pipe Insulation for Walk-In Coolers and Freezers</t>
  </si>
  <si>
    <t>$0.00 - $100.75</t>
  </si>
  <si>
    <t>Refrigerated Display Cases with Doors Replacing Open Cases</t>
  </si>
  <si>
    <t>$0.00 - $2,288.38</t>
  </si>
  <si>
    <t>Adding Doors to Existing Refrigerated Display Cases</t>
  </si>
  <si>
    <t>$0.00 - $1,816.25</t>
  </si>
  <si>
    <t>Refrigerated Case Light Occupancy Sensors</t>
  </si>
  <si>
    <t>$0.00 - $35.00</t>
  </si>
  <si>
    <t>Food Service Equipment Novelty Cooler Shutoff</t>
  </si>
  <si>
    <t>$0.00 - $303.26</t>
  </si>
  <si>
    <t>ENERGY STAR Clothes Washer</t>
  </si>
  <si>
    <t>$0.00 - $676.89</t>
  </si>
  <si>
    <t>ENERGY STAR Bathroom Ventilation Fan in Commercial Applications</t>
  </si>
  <si>
    <t>$0.00 - $300.13</t>
  </si>
  <si>
    <t>ENERGY STAR Ice Machines</t>
  </si>
  <si>
    <t>per machine</t>
  </si>
  <si>
    <t>$0.00 - $469.74</t>
  </si>
  <si>
    <t>Controls: Beverage and Snack Machine Controls</t>
  </si>
  <si>
    <t>$0.00 - $234.30</t>
  </si>
  <si>
    <t>ENERGY STAR Electric Steam Cooker</t>
  </si>
  <si>
    <t>per cooker</t>
  </si>
  <si>
    <t>$0.00 - $441.00</t>
  </si>
  <si>
    <t>ENERGY STAR Combination Oven</t>
  </si>
  <si>
    <t>per oven</t>
  </si>
  <si>
    <t>$0.00 - $1,898.69</t>
  </si>
  <si>
    <t>ENERGY STAR Commercial Convection Oven - Full Size</t>
  </si>
  <si>
    <t>$0.00 - $1,118.48</t>
  </si>
  <si>
    <t>ENERGY STAR Commercial Fryer</t>
  </si>
  <si>
    <t>per fryer</t>
  </si>
  <si>
    <t>$0.00 - $1,268.80</t>
  </si>
  <si>
    <t>ENERGY STAR Commercial Hot Food Holding Cabinet: Half Size</t>
  </si>
  <si>
    <t>per cabinet</t>
  </si>
  <si>
    <t>$0.00 - $549.55</t>
  </si>
  <si>
    <t>ENERGY STAR Commercial Hot Food Holding Cabinet: Full Size</t>
  </si>
  <si>
    <t>$0.00 - $2,479.45</t>
  </si>
  <si>
    <t>ENERGY STAR Commercial Dishwasher</t>
  </si>
  <si>
    <t>$0.00 - $1,418.00</t>
  </si>
  <si>
    <t>ENERGY STAR Commercial Griddle</t>
  </si>
  <si>
    <t>per griddle</t>
  </si>
  <si>
    <t>$0.00 - $1,289.28</t>
  </si>
  <si>
    <t>Commercial Induction Cooktops</t>
  </si>
  <si>
    <t>per cooktop</t>
  </si>
  <si>
    <t>$0.00 - $1,511.88</t>
  </si>
  <si>
    <t>Wall and Ceiling Insulation</t>
  </si>
  <si>
    <t>$0.00 - $9,235.20</t>
  </si>
  <si>
    <t>per power strip</t>
  </si>
  <si>
    <t>$0.00 - $56.50</t>
  </si>
  <si>
    <t>ENERGY STAR Servers</t>
  </si>
  <si>
    <t>per data center</t>
  </si>
  <si>
    <t>$0.00 - $1,259,232.00</t>
  </si>
  <si>
    <t>Server Virtualization</t>
  </si>
  <si>
    <t>per server</t>
  </si>
  <si>
    <t>$0.00 - $895.00</t>
  </si>
  <si>
    <t>Cycling Refrigerated Thermal Mass Dryer</t>
  </si>
  <si>
    <t>$0.00 - $196.56</t>
  </si>
  <si>
    <t>Air-Entraining Air Nozzle</t>
  </si>
  <si>
    <t>per nozzle</t>
  </si>
  <si>
    <t>$0.00 - $159.25</t>
  </si>
  <si>
    <t>No-Loss Condensate Drains</t>
  </si>
  <si>
    <t>per drain</t>
  </si>
  <si>
    <t>$0.00 - $308.18</t>
  </si>
  <si>
    <t>Air Tanks for Load/No Load Compressors</t>
  </si>
  <si>
    <t xml:space="preserve">per receiver tank addition </t>
  </si>
  <si>
    <t>$0.00 - $501.22</t>
  </si>
  <si>
    <t>Variable-Speed Drive Air Compressor</t>
  </si>
  <si>
    <t>$0.00 - $12,582.09</t>
  </si>
  <si>
    <t>Compressed Air Controller</t>
  </si>
  <si>
    <t>$0.00 - $177.49</t>
  </si>
  <si>
    <t>Compressed Air Low Pressure Drop Filters</t>
  </si>
  <si>
    <t>per filter</t>
  </si>
  <si>
    <t>$0.00 - $1,040.00</t>
  </si>
  <si>
    <t>Compressed Air Mist Eliminators</t>
  </si>
  <si>
    <t xml:space="preserve">per air mist eliminator </t>
  </si>
  <si>
    <t>$0.00 - $37.89</t>
  </si>
  <si>
    <t>Engine Block Heater Timer</t>
  </si>
  <si>
    <t>per heater timer</t>
  </si>
  <si>
    <t>$0.00 - $76.00</t>
  </si>
  <si>
    <t>High Frequency Battery Chargers</t>
  </si>
  <si>
    <t>per charger</t>
  </si>
  <si>
    <t>$0.00 - $402.48</t>
  </si>
  <si>
    <t>Uninterruptible Power Supply (UPS)</t>
  </si>
  <si>
    <t>per UPS</t>
  </si>
  <si>
    <t>$0.00 - $46.80</t>
  </si>
  <si>
    <t>Automatic Milker Takeoffs</t>
  </si>
  <si>
    <t>per milker takeoff system</t>
  </si>
  <si>
    <t>$0.00 - $20,000.00</t>
  </si>
  <si>
    <t>Dairy Scroll Compressors</t>
  </si>
  <si>
    <t>$0.00 - $1,182.00</t>
  </si>
  <si>
    <t>High-Efficiency Ventilation Fans with and without Thermostats</t>
  </si>
  <si>
    <t>$0.00 - $226.20</t>
  </si>
  <si>
    <t>Heat Reclaimers</t>
  </si>
  <si>
    <t>per heat reclaimer system</t>
  </si>
  <si>
    <t>$0.00 - $5,839.98</t>
  </si>
  <si>
    <t>High Volume Low Speed Fans</t>
  </si>
  <si>
    <t>$0.00 - $5,607.89</t>
  </si>
  <si>
    <t>Livestock Waterer</t>
  </si>
  <si>
    <t>per livestock waterer system</t>
  </si>
  <si>
    <t>$0.00 - $552.98</t>
  </si>
  <si>
    <t>Variable Speed Drive (VSD) Controller on Dairy Vacuum Pumps</t>
  </si>
  <si>
    <t>per dairy vacuum pump VSD</t>
  </si>
  <si>
    <t>$0.00 - $6,716.86</t>
  </si>
  <si>
    <t>Low Pressure Irrigation System</t>
  </si>
  <si>
    <t xml:space="preserve">per irrigation system </t>
  </si>
  <si>
    <t>$0.00 - $3,000.00</t>
  </si>
  <si>
    <t>New Construction Lighting</t>
  </si>
  <si>
    <t>Per Project</t>
  </si>
  <si>
    <t>$0.00 - $188,000.00</t>
  </si>
  <si>
    <t>Indoor Horticultural Lighting</t>
  </si>
  <si>
    <t>$0.00 - $164.00</t>
  </si>
  <si>
    <t>High Efficiency Transformer</t>
  </si>
  <si>
    <t>per transformer</t>
  </si>
  <si>
    <t>$0.00 - $468.00</t>
  </si>
  <si>
    <t>Midstream lighting incentives - Street lighting</t>
  </si>
  <si>
    <t>$0.00 - $85.86</t>
  </si>
  <si>
    <t>Midstream lighting incentives: Outdoor floods</t>
  </si>
  <si>
    <t>$0.00 - $42.75</t>
  </si>
  <si>
    <t>Midstream lighting incentives: High Bays</t>
  </si>
  <si>
    <t xml:space="preserve">Midstream lighting incentives: Other Interior Fixtures </t>
  </si>
  <si>
    <t>HVAC Systems for Midstream Delivery: Air Conditioner</t>
  </si>
  <si>
    <t>$0.00 - $912.78</t>
  </si>
  <si>
    <t xml:space="preserve">HVAC Systems for Midstream Delivery: Heat Pump </t>
  </si>
  <si>
    <t>$0.00 - $4,824.01</t>
  </si>
  <si>
    <t>Ductless Mini-Split Heat Pumps - Commercial &lt; 5.4 Tons for Midstream Delivery</t>
  </si>
  <si>
    <t>$0.00 - $2,273.76</t>
  </si>
  <si>
    <t>Midstream Indoor Horticultural Lighting</t>
  </si>
  <si>
    <t>Midstream Premium Efficiency Motors</t>
  </si>
  <si>
    <t>Midstream Variable Frequency Drive (VFD) Improvements</t>
  </si>
  <si>
    <t>$0.00 - $2,027.14</t>
  </si>
  <si>
    <t>Midstream ENERGY STAR Refrigeration Cases</t>
  </si>
  <si>
    <t>Midstream ENERGY STAR Freezer Cases</t>
  </si>
  <si>
    <t>Midstream Controls: Evaporator Fan Controllers</t>
  </si>
  <si>
    <t>Midstream Controls: Anti-Sweat Heater Controls</t>
  </si>
  <si>
    <t>Midstream Controls: Evaporator Coil Defrost Control</t>
  </si>
  <si>
    <t>Midstream ENERGY STAR Ice Machines</t>
  </si>
  <si>
    <t>Midstream ENERGY STAR Electric Steam Cooker</t>
  </si>
  <si>
    <t>$0.00 - $1,500.00</t>
  </si>
  <si>
    <t>Midstream ENERGY STAR Combination Oven</t>
  </si>
  <si>
    <t>Midstream ENERGY STAR Commercial Convection Oven - Full Size</t>
  </si>
  <si>
    <t>Midstream ENERGY STAR Commercial Fryer</t>
  </si>
  <si>
    <t>Midstream ENERGY STAR Commercial Hot Food Holding Cabinet: Half Size</t>
  </si>
  <si>
    <t>Midstream ENERGY STAR Commercial Hot Food Holding Cabinet: Full Size</t>
  </si>
  <si>
    <t>Midstream ENERGY STAR Commercial Dishwasher</t>
  </si>
  <si>
    <t>$0.00 - $1,093.46</t>
  </si>
  <si>
    <t>Midstream ENERGY STAR Commercial Griddle</t>
  </si>
  <si>
    <t>Midstream Air Tanks for Load/No Load Compressors</t>
  </si>
  <si>
    <t>$0.00 - $1,750.00</t>
  </si>
  <si>
    <t>Midstream Variable-Speed Drive Air Compressor</t>
  </si>
  <si>
    <t>Midstream High-Efficiency Ventilation Fans with and without Thermostats</t>
  </si>
  <si>
    <t>Midstream Heat Reclaimers</t>
  </si>
  <si>
    <t>Midstream High Volume Low Speed Fans</t>
  </si>
  <si>
    <t>Midstream Variable Speed Drive (VSD) Controller on Dairy Vacuum Pumps</t>
  </si>
  <si>
    <t>Building Operator Certification Training</t>
  </si>
  <si>
    <t xml:space="preserve">per building tune up </t>
  </si>
  <si>
    <t>$0.00 - $4,298.77</t>
  </si>
  <si>
    <t>Custom:Other - SEM</t>
  </si>
  <si>
    <t>Per Participant</t>
  </si>
  <si>
    <t>$0.00 - $50,000.00</t>
  </si>
  <si>
    <t>Custom:Other - VCx</t>
  </si>
  <si>
    <t>$0.00 - $31,282.01</t>
  </si>
  <si>
    <t>Custom:Other - vSEM</t>
  </si>
  <si>
    <t>Solar</t>
  </si>
  <si>
    <t>$0.00 - $297,602.20</t>
  </si>
  <si>
    <t>Custom:Other - Compressed Air</t>
  </si>
  <si>
    <t>$0.00 - $151,015.93</t>
  </si>
  <si>
    <t>Custom: Data Center</t>
  </si>
  <si>
    <t>$0.00 - $100,000.00</t>
  </si>
  <si>
    <t>Cusom:HVAC</t>
  </si>
  <si>
    <t>$0.00 - $113,365.00</t>
  </si>
  <si>
    <t>Custom: Motors &amp; Drives</t>
  </si>
  <si>
    <t>Custom: Other</t>
  </si>
  <si>
    <t>$0.00 - $124,715.00</t>
  </si>
  <si>
    <t>Custom: Process</t>
  </si>
  <si>
    <t>$0.00 - $200,000.00</t>
  </si>
  <si>
    <t>Custom: Refrigeration</t>
  </si>
  <si>
    <t>$0.00 - $60,585.00</t>
  </si>
  <si>
    <t>Custom: EMS</t>
  </si>
  <si>
    <t>$0.00 - $25,000.00</t>
  </si>
  <si>
    <t xml:space="preserve">Custom: Retrocommissioning </t>
  </si>
  <si>
    <t>$0.00 - $173,280.00</t>
  </si>
  <si>
    <t>Custom: CHP</t>
  </si>
  <si>
    <t>$0.00 - $5,710,026.00</t>
  </si>
  <si>
    <t>ASHRAE Audits/Feasibility Studies</t>
  </si>
  <si>
    <t>$0.00 - $18,000.00</t>
  </si>
  <si>
    <t>Incentive Buy Down</t>
  </si>
  <si>
    <t>$0.00 - $15,000.00</t>
  </si>
  <si>
    <t>C&amp;I Load Shifting</t>
  </si>
  <si>
    <t>1 Indicate whether the measure counts towards the "proportionate number of measures" requirement.
2 Indicate whether the measure will be part of comprehensive measure reporting.
3 For Comprehensive Measures, see 'Table 8 Addendum' tab for a designation of measures by TRM number</t>
  </si>
  <si>
    <t>NOTE: Guidehouse will collapse this list accoding to TRM sections for the next draft.</t>
  </si>
  <si>
    <t>TRM Measure Number</t>
  </si>
  <si>
    <t>TRM Name</t>
  </si>
  <si>
    <t>Comprehensive?</t>
  </si>
  <si>
    <t>Notes</t>
  </si>
  <si>
    <t>2.1.1</t>
  </si>
  <si>
    <t>Residential LED lighting</t>
  </si>
  <si>
    <t>2.1.2</t>
  </si>
  <si>
    <t>2.1.3</t>
  </si>
  <si>
    <t>2.1.4</t>
  </si>
  <si>
    <t>2.2.1</t>
  </si>
  <si>
    <t>High Efficiency Equipment: ASHP, CAC, GSHP, PTAC, PTHP</t>
  </si>
  <si>
    <t>2.2.2</t>
  </si>
  <si>
    <t>High Efficiency Equipment for midstream delivery: ASHP, CAC, PTAC, PTHP</t>
  </si>
  <si>
    <t xml:space="preserve">For reporting, ideally, EDCs will be able to link to an address so that they can report on homes with multiple comprehensive measures </t>
  </si>
  <si>
    <t>2.2.3</t>
  </si>
  <si>
    <t>High Efficiency Equipment: Ductless Heat Pumps with Midstream Delivery Option</t>
  </si>
  <si>
    <t>2.2.4</t>
  </si>
  <si>
    <t>2.2.5</t>
  </si>
  <si>
    <t>2.2.6</t>
  </si>
  <si>
    <t>2.2.7</t>
  </si>
  <si>
    <t>2.2.8</t>
  </si>
  <si>
    <t>2.2.9</t>
  </si>
  <si>
    <t>2.2.10</t>
  </si>
  <si>
    <t>2.2.11</t>
  </si>
  <si>
    <t>2.2.12</t>
  </si>
  <si>
    <t>ENERGY STAR® Certified Connected Thermostats</t>
  </si>
  <si>
    <t>2.2.13</t>
  </si>
  <si>
    <t>2.2.14</t>
  </si>
  <si>
    <t>ENERGY STAR Bathroom Exhaust Fan</t>
  </si>
  <si>
    <t>2.3.1</t>
  </si>
  <si>
    <t>2.3.2</t>
  </si>
  <si>
    <t>2.3.3</t>
  </si>
  <si>
    <t>2.3.4</t>
  </si>
  <si>
    <t>2.3.5</t>
  </si>
  <si>
    <t>2.3.6</t>
  </si>
  <si>
    <t>Low Flow Faucet Aerators</t>
  </si>
  <si>
    <t>2.3.7</t>
  </si>
  <si>
    <t>Low Flow Showerheads</t>
  </si>
  <si>
    <t>2.3.8</t>
  </si>
  <si>
    <t>2.3.9</t>
  </si>
  <si>
    <t>2.3.10</t>
  </si>
  <si>
    <t>Smart Water Heater Controller</t>
  </si>
  <si>
    <t>2.4.1</t>
  </si>
  <si>
    <t xml:space="preserve">Yes, if paired with other comprehensive </t>
  </si>
  <si>
    <t>2.4.2</t>
  </si>
  <si>
    <t>2.4.3</t>
  </si>
  <si>
    <t>2.4.4</t>
  </si>
  <si>
    <t>Low-Capacity Refrigerator / Freezer Recycling Without Replacement</t>
  </si>
  <si>
    <t>2.4.5</t>
  </si>
  <si>
    <t>2.4.6</t>
  </si>
  <si>
    <t>Cooler Recycling with and without replacement</t>
  </si>
  <si>
    <t>2.4.7</t>
  </si>
  <si>
    <t>Residential Induction Cooktops</t>
  </si>
  <si>
    <t>2.4.8</t>
  </si>
  <si>
    <t>2.4.9</t>
  </si>
  <si>
    <t>2.4.10</t>
  </si>
  <si>
    <t>2.4.11</t>
  </si>
  <si>
    <t>2.4.12</t>
  </si>
  <si>
    <t>2.4.13</t>
  </si>
  <si>
    <t>2.4.14</t>
  </si>
  <si>
    <t>2.5.1</t>
  </si>
  <si>
    <t>2.6.1</t>
  </si>
  <si>
    <t>2.6.2</t>
  </si>
  <si>
    <t>Weather Stripping, Caulking, and Outlet Gaskets</t>
  </si>
  <si>
    <t>2.6.3</t>
  </si>
  <si>
    <t>Ceiling/Attic, Wall, Floor and Rim Joist Insulation</t>
  </si>
  <si>
    <t>2.6.4</t>
  </si>
  <si>
    <t>2.6.5</t>
  </si>
  <si>
    <t>2.7.1</t>
  </si>
  <si>
    <t>2.7.2</t>
  </si>
  <si>
    <t>2.7.3</t>
  </si>
  <si>
    <t>2.8.1</t>
  </si>
  <si>
    <t>2.8.2</t>
  </si>
  <si>
    <t>Variable Speed Pool Pumps</t>
  </si>
  <si>
    <t>2.8.3</t>
  </si>
  <si>
    <t>2.9.1</t>
  </si>
  <si>
    <t>Direct Load Control and Behavior-Based Demand Response Programs</t>
  </si>
  <si>
    <t>Table 9: Estimated Savings and Participation</t>
  </si>
  <si>
    <t>Measure ¹</t>
  </si>
  <si>
    <t>2026 TRM Measure Number</t>
  </si>
  <si>
    <t>Metric</t>
  </si>
  <si>
    <t>Total ⁴</t>
  </si>
  <si>
    <t>Energy Savings (MWh) ²</t>
  </si>
  <si>
    <t>Summer Demand Reduction (MW)</t>
  </si>
  <si>
    <t>Winter Demand Reduction (MW)</t>
  </si>
  <si>
    <t>Projected Participation ³</t>
  </si>
  <si>
    <t>Audit02</t>
  </si>
  <si>
    <t>3.1.1</t>
  </si>
  <si>
    <t>3.1.2</t>
  </si>
  <si>
    <t>3.2.14</t>
  </si>
  <si>
    <t>3.2.16</t>
  </si>
  <si>
    <t>3.2.17</t>
  </si>
  <si>
    <t>3.2.10</t>
  </si>
  <si>
    <t>3.2.11</t>
  </si>
  <si>
    <t>3.5.1</t>
  </si>
  <si>
    <t>4.1.3</t>
  </si>
  <si>
    <t>3.11.4</t>
  </si>
  <si>
    <t>3.12.1</t>
  </si>
  <si>
    <t>3.11.5</t>
  </si>
  <si>
    <t>3.11.6</t>
  </si>
  <si>
    <t>4.1.1</t>
  </si>
  <si>
    <t>3.10.7</t>
  </si>
  <si>
    <t>3.10.8</t>
  </si>
  <si>
    <t>3.11.1</t>
  </si>
  <si>
    <t>4.1.2</t>
  </si>
  <si>
    <t>4.1.6</t>
  </si>
  <si>
    <t>4.1.7</t>
  </si>
  <si>
    <t>4.1.8</t>
  </si>
  <si>
    <t>4.1.4</t>
  </si>
  <si>
    <t>4.1.5</t>
  </si>
  <si>
    <t>3.2.13</t>
  </si>
  <si>
    <t>3.2.15</t>
  </si>
  <si>
    <t>3.9.2</t>
  </si>
  <si>
    <t>LS002</t>
  </si>
  <si>
    <t>LS006</t>
  </si>
  <si>
    <t>LS012</t>
  </si>
  <si>
    <t>LS001</t>
  </si>
  <si>
    <t>1 Each measure should receive its own row in the table.
2 Energy Savings and Demand Reduction should be aggregate (not per-unit) compliance values (not lifetime). Express MW impacts at the system-level (inclusive of line losses).
3 Projected participation should use the same basis as the units shown in Table 8.
4 If rows need to be added to accommodate more than 3 measures, ensure total formulas (orange highlighted cells) cover all new rows. Otherwise, do not edit formulas.</t>
  </si>
  <si>
    <t>Low Income Home Energy Reports</t>
  </si>
  <si>
    <t>3.7.10</t>
  </si>
  <si>
    <t>3.11.2</t>
  </si>
  <si>
    <t>3.11.3</t>
  </si>
  <si>
    <t>3.1.3</t>
  </si>
  <si>
    <t>3.1.4</t>
  </si>
  <si>
    <t>3.1.5</t>
  </si>
  <si>
    <t>3.2.1</t>
  </si>
  <si>
    <t>3.2.3</t>
  </si>
  <si>
    <t>3.2.4</t>
  </si>
  <si>
    <t>3.2.5</t>
  </si>
  <si>
    <t>3.2.7</t>
  </si>
  <si>
    <t>3.2.8</t>
  </si>
  <si>
    <t>3.2.9</t>
  </si>
  <si>
    <t>3.2.12</t>
  </si>
  <si>
    <t>3.2.18</t>
  </si>
  <si>
    <t>3.2.20</t>
  </si>
  <si>
    <t>3.2.21</t>
  </si>
  <si>
    <t>3.3.1</t>
  </si>
  <si>
    <t>3.3.2</t>
  </si>
  <si>
    <t>3.3.3</t>
  </si>
  <si>
    <t>3.3.4</t>
  </si>
  <si>
    <t>3.3.5</t>
  </si>
  <si>
    <t>3.3.6</t>
  </si>
  <si>
    <t>3.4.1</t>
  </si>
  <si>
    <t>3.4.2</t>
  </si>
  <si>
    <t>3.4.3</t>
  </si>
  <si>
    <t>3.5.2</t>
  </si>
  <si>
    <t>3.5.3</t>
  </si>
  <si>
    <t>3.5.4</t>
  </si>
  <si>
    <t>3.5.5</t>
  </si>
  <si>
    <t>3.5.6</t>
  </si>
  <si>
    <t>3.5.7</t>
  </si>
  <si>
    <t>3.5.8</t>
  </si>
  <si>
    <t>3.5.9</t>
  </si>
  <si>
    <t>3.5.10</t>
  </si>
  <si>
    <t>3.5.11</t>
  </si>
  <si>
    <t>3.5.12</t>
  </si>
  <si>
    <t>3.5.13</t>
  </si>
  <si>
    <t>3.5.14</t>
  </si>
  <si>
    <t>3.5.15</t>
  </si>
  <si>
    <t>3.5.16</t>
  </si>
  <si>
    <t>3.6.1</t>
  </si>
  <si>
    <t>3.6.2</t>
  </si>
  <si>
    <t>3.7.1</t>
  </si>
  <si>
    <t>3.7.2</t>
  </si>
  <si>
    <t>3.7.3</t>
  </si>
  <si>
    <t>3.7.4</t>
  </si>
  <si>
    <t>3.7.5</t>
  </si>
  <si>
    <t>3.7.6</t>
  </si>
  <si>
    <t>3.7.7</t>
  </si>
  <si>
    <t>3.7.8</t>
  </si>
  <si>
    <t>3.7.9</t>
  </si>
  <si>
    <t>3.8.1</t>
  </si>
  <si>
    <t>3.9.1</t>
  </si>
  <si>
    <t>3.9.3</t>
  </si>
  <si>
    <t>3.10.1</t>
  </si>
  <si>
    <t>3.10.2</t>
  </si>
  <si>
    <t>3.10.3</t>
  </si>
  <si>
    <t>3.10.4</t>
  </si>
  <si>
    <t>3.10.5</t>
  </si>
  <si>
    <t>3.10.6</t>
  </si>
  <si>
    <t>3.1.7</t>
  </si>
  <si>
    <t>3.1.6</t>
  </si>
  <si>
    <t>3.2.2</t>
  </si>
  <si>
    <t>3.2.6</t>
  </si>
  <si>
    <t>0.0.6</t>
  </si>
  <si>
    <t>0.0.7</t>
  </si>
  <si>
    <t>0.0.9</t>
  </si>
  <si>
    <t>0.0.2</t>
  </si>
  <si>
    <t>0.0.10</t>
  </si>
  <si>
    <t>0.0.11</t>
  </si>
  <si>
    <t>0.0.12</t>
  </si>
  <si>
    <t>0.0.13</t>
  </si>
  <si>
    <t>0.0.14</t>
  </si>
  <si>
    <t>0.0.15</t>
  </si>
  <si>
    <t>0.0.16</t>
  </si>
  <si>
    <t>0.0.17</t>
  </si>
  <si>
    <t>0.0.18</t>
  </si>
  <si>
    <t>0.0.19</t>
  </si>
  <si>
    <t>0.0.20</t>
  </si>
  <si>
    <t>0.0.21</t>
  </si>
  <si>
    <t>LS016</t>
  </si>
  <si>
    <t>Table 10: Budget by Program</t>
  </si>
  <si>
    <t>Program Name: ¹</t>
  </si>
  <si>
    <t>Cost Element</t>
  </si>
  <si>
    <t>Phase V Total</t>
  </si>
  <si>
    <t>Total Budget ($000)</t>
  </si>
  <si>
    <t>Incentives ($000) ²</t>
  </si>
  <si>
    <t>Rebates</t>
  </si>
  <si>
    <t>Upstream/Midstream Buydown</t>
  </si>
  <si>
    <t>Kits</t>
  </si>
  <si>
    <t>Direct Install Materials &amp; Labor</t>
  </si>
  <si>
    <t xml:space="preserve">Braided Funding Support Labor </t>
  </si>
  <si>
    <t>Incentive Total</t>
  </si>
  <si>
    <t>Non-Incentives ($000)</t>
  </si>
  <si>
    <t>Program Design</t>
  </si>
  <si>
    <t>Administrative</t>
  </si>
  <si>
    <t>EDC Delivery Costs</t>
  </si>
  <si>
    <t>CSP Delivery Fees</t>
  </si>
  <si>
    <t>Marketing</t>
  </si>
  <si>
    <t>EM&amp;V</t>
  </si>
  <si>
    <t xml:space="preserve">AEPS Registration Support </t>
  </si>
  <si>
    <t>Other (Describe)</t>
  </si>
  <si>
    <t>Non-Incentive Total</t>
  </si>
  <si>
    <t>Percent Incentives³</t>
  </si>
  <si>
    <t>1 Each program should receive its own table. For additional programs, copy this table and change program name.
2 See 2026 TRC Order defintions of incentives.
3 The percent incentives must be 50% or greater. If this condition is met, cell I22 will turn green.</t>
  </si>
  <si>
    <t xml:space="preserve">Table 11: Summary of EE&amp;C Costs by Sector and Program </t>
  </si>
  <si>
    <t>EE&amp;C Program ¹</t>
  </si>
  <si>
    <t>Cost Elements ($) ²</t>
  </si>
  <si>
    <t>Total Cost</t>
  </si>
  <si>
    <t>Expected Acquisition Cost ³ ($/MWh)</t>
  </si>
  <si>
    <t>Levelized Cost ⁴ ($/MWh)</t>
  </si>
  <si>
    <t>Expected Acquisition Cost ($/MW)</t>
  </si>
  <si>
    <t>Incentives</t>
  </si>
  <si>
    <t>AEPS Registration Support</t>
  </si>
  <si>
    <t>Residential Portfolio (incl. Low-Income)</t>
  </si>
  <si>
    <t>Income Eligible Home Energy Reports</t>
  </si>
  <si>
    <t>Sector Total ⁵</t>
  </si>
  <si>
    <t xml:space="preserve">Small C&amp;I </t>
  </si>
  <si>
    <t>Sector Total</t>
  </si>
  <si>
    <t>1 List each EE&amp;C program by name. Add rows as necessary, preserving formulas in totals rows.
2 List all cost elements for each program that can be directly identified as relating exclusively to the specific customer sector addressed in this table. Any cost elements that are applicable to multiple sectors, or are common across all sectors, are to be listed in Table 11 (relating to Common Costs).  Because cost elements may vary for each EDC and program, the EDC should designate cost elements at its discretion, and the Commission will review and evaluate the prudence and reasonableness of all costs shown.
3 The numerator in the acquisition cost calculation is the full EDC cost, free of any allocation. Acquisition costs are first-year.
4 The levelized cost of energy is the gross TRC costs divided by the discounted lifetime MWh savings
5 If rows need to be added to accommodate more than 4 programs, ensure total formulas (orange highlighted cells) cover all new rows. Otherwise, do not edit formulas.</t>
  </si>
  <si>
    <t>Table 12: Allocation of Common Costs to Applicable Customer Sector</t>
  </si>
  <si>
    <r>
      <t xml:space="preserve">Common Cost Element </t>
    </r>
    <r>
      <rPr>
        <b/>
        <vertAlign val="superscript"/>
        <sz val="12"/>
        <rFont val="Aptos Narrow"/>
        <family val="2"/>
      </rPr>
      <t>1</t>
    </r>
  </si>
  <si>
    <t>Total Cost ($)</t>
  </si>
  <si>
    <r>
      <t xml:space="preserve">Basis for Cost Allocation </t>
    </r>
    <r>
      <rPr>
        <b/>
        <vertAlign val="superscript"/>
        <sz val="12"/>
        <rFont val="Aptos Narrow"/>
        <family val="2"/>
      </rPr>
      <t>2</t>
    </r>
  </si>
  <si>
    <t>Sector Cost Allocation ($)</t>
  </si>
  <si>
    <t>Residential                  (Including Low-Income)</t>
  </si>
  <si>
    <t>Sector allocations based fraction of PY18 MWh Savings</t>
  </si>
  <si>
    <t>Totals</t>
  </si>
  <si>
    <t>SWE Cost ³</t>
  </si>
  <si>
    <t>1 List all identified cost elements that are determined to be applicable to multiple customer sectors, or are common across all sectors.  Because cost elements may vary for each EDC and program, the EDC should designate cost elements at its discretion, and the Commission will review and evaluate the prudence and reasonableness of all costs shown.
2 Provide a brief explanation of the methodology used to allocate each common cost element to the applicable customer sectors.
3 The Statewide Evaluator (SWE) costs are separate from the "2% rule" wherein EDCs have a budget ceiling that limits program spending to two percent of each EDC’s 2006 annual revenue.
4 If rows need to be added to accommodate more than 4 programs, ensure total formulas (orange highlighted cells) cover all new rows. Otherwise, do not edit formulas.</t>
  </si>
  <si>
    <t>Table 13: Summary of Portfolio EE&amp;C Costs</t>
  </si>
  <si>
    <t>Portfolio</t>
  </si>
  <si>
    <r>
      <t>Total Sector Portfolio-specific Costs</t>
    </r>
    <r>
      <rPr>
        <b/>
        <i/>
        <sz val="12"/>
        <rFont val="Aptos Narrow"/>
        <family val="2"/>
      </rPr>
      <t xml:space="preserve"> </t>
    </r>
    <r>
      <rPr>
        <b/>
        <vertAlign val="superscript"/>
        <sz val="12"/>
        <rFont val="Aptos Narrow"/>
        <family val="2"/>
      </rPr>
      <t>1</t>
    </r>
  </si>
  <si>
    <r>
      <t>Total Common Costs</t>
    </r>
    <r>
      <rPr>
        <b/>
        <vertAlign val="superscript"/>
        <sz val="12"/>
        <rFont val="Aptos Narrow"/>
        <family val="2"/>
      </rPr>
      <t xml:space="preserve"> 2</t>
    </r>
  </si>
  <si>
    <t>Total of All Costs</t>
  </si>
  <si>
    <t>Residential (Including Low-Income)</t>
  </si>
  <si>
    <t>1 Cost figures are automatically carried over from the Sector Total rows of Table 11. 
2 Cost figures are automatically carried over from the bottom row ("Totals") of Table 12. Does not include SWE cost.</t>
  </si>
  <si>
    <t>Note: Guidehouse edited SWE formulas to pull values from Table 5.</t>
  </si>
  <si>
    <t>Table 14: TRC Benefits Table (Gross)</t>
  </si>
  <si>
    <t>NTGR &amp; TRC Ratio</t>
  </si>
  <si>
    <t>TRC Costs By Program Per Year ($000)</t>
  </si>
  <si>
    <t>TRC Benefits By Program Per Year ($000)</t>
  </si>
  <si>
    <t>Program</t>
  </si>
  <si>
    <t>Program Year²</t>
  </si>
  <si>
    <t xml:space="preserve">NTGR </t>
  </si>
  <si>
    <r>
      <t>Gross TRC</t>
    </r>
    <r>
      <rPr>
        <vertAlign val="superscript"/>
        <sz val="12"/>
        <rFont val="Aptos Narrow"/>
        <family val="2"/>
      </rPr>
      <t>1</t>
    </r>
  </si>
  <si>
    <t>Incremental Measure Cost</t>
  </si>
  <si>
    <t>Program Administration Cost</t>
  </si>
  <si>
    <t>Total TRC Costs</t>
  </si>
  <si>
    <t>Capacity Benefits⁴</t>
  </si>
  <si>
    <r>
      <t>Energy Benefits</t>
    </r>
    <r>
      <rPr>
        <vertAlign val="superscript"/>
        <sz val="12"/>
        <rFont val="Aptos Narrow"/>
        <family val="2"/>
      </rPr>
      <t>5</t>
    </r>
  </si>
  <si>
    <t>Fossil Fuel and Water Benefits</t>
  </si>
  <si>
    <t>O&amp;M Benefits</t>
  </si>
  <si>
    <t xml:space="preserve">Total TRC Benefits </t>
  </si>
  <si>
    <t>Paid by EDC</t>
  </si>
  <si>
    <t>Paid by Participants</t>
  </si>
  <si>
    <t>Residential Home Energy Reports Total</t>
  </si>
  <si>
    <t>Low Income Energy Efficiency</t>
  </si>
  <si>
    <t>Low Income Energy Efficiency Total</t>
  </si>
  <si>
    <t>Low Income Home Energy Reports Total</t>
  </si>
  <si>
    <t>Non-Residential Energy Efficiency Total</t>
  </si>
  <si>
    <t>Total ⁶</t>
  </si>
  <si>
    <t>1 The TRC ratio compares the present value of the TRC benefits to the present value of the TRC costs with both costs and benefits expressed in $2026
2 Program listings and corresponding Program Years are for illustrative purposes. Submit yearly projections for each program
3  Prepare and submit separate tables for gross and net TRC (see Table 14 Net and Table 14 Gross). NTGR should equal 1.0 for gross tables.
4  4  Capacity costs include generation, transmission, distribution, and capacity DRIPE.
5 Energy is inclusive of reduced AEPS compliance cost, arrearages, and energy DRIPE components.	
6  If rows need to be added to accommodate more than 2 programs, ensure total formulas (orange highlighted cells) cover all new rows. Otherwise, do not edit formulas.</t>
  </si>
  <si>
    <t>NOTE: Guidehouse suggests adding in rows for common costs so that portfolio totals align between tabs</t>
  </si>
  <si>
    <t>Table 14: TRC Benefits Table (Net)</t>
  </si>
  <si>
    <r>
      <t>Net TRC</t>
    </r>
    <r>
      <rPr>
        <vertAlign val="superscript"/>
        <sz val="12"/>
        <rFont val="Aptos Narrow"/>
        <family val="2"/>
      </rPr>
      <t>1</t>
    </r>
  </si>
  <si>
    <t>0.655 </t>
  </si>
  <si>
    <t>Residential Energy Efficiency Total</t>
  </si>
  <si>
    <t>1 The TRC ratio compares the present value of the TRC benefits to the present value of the TRC costs with both costs and benefits expressed in $2026
2 Program listings and corresponding Program Years are for illustrative purposes. Submit yearly projections for each program
3  Prepare and submit separate tables for gross and net TRC (see Table 14 Net and Table 14 Gross). NTGR should equal 1.0 for gross tables.
4  Capacity costs include generation, transmission, distribution, and capacity DRIPE.
5 Energy is inclusive of reduced AEPS compliance cost, arrearages, and energy DRIPE components.	
6 If rows need to be added to accommodate more than 2 programs, ensure total formulas (orange highlighted cells) cover all new rows. Otherwise, do not edit formulas.</t>
  </si>
  <si>
    <t>Table 15: Portfolio Summary of Lifetime Costs and Benefits of EE&amp;C Plan</t>
  </si>
  <si>
    <r>
      <t>Market Rate EE</t>
    </r>
    <r>
      <rPr>
        <sz val="12"/>
        <rFont val="Aptos Narrow"/>
        <family val="2"/>
      </rPr>
      <t xml:space="preserve"> 
(</t>
    </r>
    <r>
      <rPr>
        <i/>
        <sz val="12"/>
        <rFont val="Aptos Narrow"/>
        <family val="2"/>
      </rPr>
      <t>exclusive of Low-Income)</t>
    </r>
    <r>
      <rPr>
        <vertAlign val="superscript"/>
        <sz val="12"/>
        <rFont val="Aptos Narrow"/>
        <family val="2"/>
      </rPr>
      <t>2</t>
    </r>
  </si>
  <si>
    <t>Low-Income</t>
  </si>
  <si>
    <t>Solar PV</t>
  </si>
  <si>
    <t>CHP</t>
  </si>
  <si>
    <t>Demand Response</t>
  </si>
  <si>
    <t>NOTE: Admin costs have been allocated from programs to measure types based on proportion of benefits obtained.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</si>
</sst>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4">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_(* #,##0_);_(* \(#,##0\);_(* &quot;-&quot;??_);_(@_)"/>
    <numFmt numFmtId="165" formatCode="&quot;$&quot;#,##0"/>
    <numFmt numFmtId="166" formatCode="0.0%"/>
    <numFmt numFmtId="167" formatCode="_(* #,##0.0_);_(* \(#,##0.0\);_(* &quot;-&quot;??_);_(@_)"/>
    <numFmt numFmtId="168" formatCode="0.0"/>
    <numFmt numFmtId="169" formatCode="#,##0.0_);\(#,##0.0\)"/>
    <numFmt numFmtId="170" formatCode="#,##0.0"/>
    <numFmt numFmtId="171" formatCode="General_)"/>
    <numFmt numFmtId="172" formatCode="&quot;$&quot;#,##0.0;\(&quot;$&quot;#,##0.0\);&quot;$&quot;#,##0.0"/>
    <numFmt numFmtId="173" formatCode="#,##0.0\x_);\(#,##0.0\x\);#,##0.0\x_);@_)"/>
    <numFmt numFmtId="174" formatCode="#,##0.00;[Red]\(#,##0.00\)"/>
    <numFmt numFmtId="175" formatCode="#,##0.0\%_);\(#,##0.0\%\);#,##0.0\%_);@_)"/>
    <numFmt numFmtId="176" formatCode="mm/dd/yyyy\ hh:mm:ss"/>
    <numFmt numFmtId="177" formatCode="&quot;$&quot;#,##0&quot;/MWh&quot;;\(&quot;$&quot;#,##0\)&quot;/MWh&quot;"/>
    <numFmt numFmtId="178" formatCode="_([$€-2]* #,##0.00_);_([$€-2]* \(#,##0.00\);_([$€-2]* &quot;-&quot;??_)"/>
    <numFmt numFmtId="179" formatCode="0.00_)"/>
    <numFmt numFmtId="180" formatCode="0.0000000000"/>
    <numFmt numFmtId="181" formatCode="&quot;$&quot;#,##0\ ;\(&quot;$&quot;#,##0\)"/>
    <numFmt numFmtId="182" formatCode="m/d"/>
    <numFmt numFmtId="183" formatCode="#,##0.00&quot; $&quot;;\-#,##0.00&quot; $&quot;"/>
    <numFmt numFmtId="184" formatCode="yyyy"/>
    <numFmt numFmtId="185" formatCode="#,##0.00;[Red]#,##0.00"/>
    <numFmt numFmtId="186" formatCode="00000"/>
    <numFmt numFmtId="187" formatCode="hh:mm"/>
    <numFmt numFmtId="188" formatCode="&quot;$&quot;#,\);\(&quot;$&quot;#,##0\)"/>
    <numFmt numFmtId="189" formatCode="#,##0;\-#,##0;&quot;-&quot;"/>
    <numFmt numFmtId="190" formatCode="_-* #,##0_-;\-* #,##0_-;_-* &quot;-&quot;_-;_-@_-"/>
    <numFmt numFmtId="191" formatCode="_-* #,##0.00_-;\-* #,##0.00_-;_-* &quot;-&quot;??_-;_-@_-"/>
    <numFmt numFmtId="192" formatCode="_-&quot;$&quot;* #,##0.00_-;\-&quot;$&quot;* #,##0.00_-;_-&quot;$&quot;* &quot;-&quot;??_-;_-@_-"/>
  </numFmts>
  <fonts count="137">
    <font>
      <sz val="11"/>
      <color theme="1"/>
      <name val="Calibri"/>
      <family val="2"/>
      <scheme val="minor"/>
    </font>
    <font>
      <sz val="10"/>
      <name val="Arial"/>
      <family val="2"/>
    </font>
    <font>
      <sz val="11"/>
      <color theme="1"/>
      <name val="Calibri"/>
      <family val="2"/>
      <scheme val="minor"/>
    </font>
    <font>
      <sz val="8"/>
      <name val="Calibri"/>
      <family val="2"/>
      <scheme val="minor"/>
    </font>
    <font>
      <sz val="11"/>
      <color rgb="FF3F3F76"/>
      <name val="Calibri"/>
      <family val="2"/>
      <scheme val="minor"/>
    </font>
    <font>
      <vertAlign val="superscript"/>
      <sz val="12"/>
      <name val="Aptos Narrow"/>
      <family val="2"/>
    </font>
    <font>
      <i/>
      <sz val="12"/>
      <name val="Aptos Narrow"/>
      <family val="2"/>
    </font>
    <font>
      <sz val="12"/>
      <name val="Aptos Narrow"/>
      <family val="2"/>
    </font>
    <font>
      <b/>
      <vertAlign val="superscript"/>
      <sz val="12"/>
      <name val="Aptos Narrow"/>
      <family val="2"/>
    </font>
    <font>
      <b/>
      <sz val="12"/>
      <name val="Aptos Narrow"/>
      <family val="2"/>
    </font>
    <font>
      <sz val="11"/>
      <name val="Aptos Narrow"/>
      <family val="2"/>
    </font>
    <font>
      <sz val="11"/>
      <color theme="1"/>
      <name val="Aptos Narrow"/>
      <family val="2"/>
    </font>
    <font>
      <b/>
      <sz val="8"/>
      <name val="Aptos Narrow"/>
      <family val="2"/>
    </font>
    <font>
      <sz val="11"/>
      <color rgb="FF3F3F76"/>
      <name val="Aptos Narrow"/>
      <family val="2"/>
    </font>
    <font>
      <b/>
      <sz val="8"/>
      <color theme="1"/>
      <name val="Aptos Narrow"/>
      <family val="2"/>
    </font>
    <font>
      <sz val="10"/>
      <name val="Aptos Narrow"/>
      <family val="2"/>
    </font>
    <font>
      <b/>
      <sz val="11"/>
      <name val="Aptos Narrow"/>
      <family val="2"/>
    </font>
    <font>
      <sz val="12"/>
      <color theme="1"/>
      <name val="Aptos Narrow"/>
      <family val="2"/>
    </font>
    <font>
      <b/>
      <sz val="12"/>
      <color theme="1"/>
      <name val="Aptos Narrow"/>
      <family val="2"/>
    </font>
    <font>
      <b/>
      <sz val="10"/>
      <name val="Aptos Narrow"/>
      <family val="2"/>
    </font>
    <font>
      <b/>
      <i/>
      <sz val="12"/>
      <name val="Aptos Narrow"/>
      <family val="2"/>
    </font>
    <font>
      <b/>
      <sz val="11"/>
      <color theme="1"/>
      <name val="Aptos Narrow"/>
      <family val="2"/>
    </font>
    <font>
      <b/>
      <sz val="9"/>
      <name val="Aptos Narrow"/>
      <family val="2"/>
    </font>
    <font>
      <sz val="9"/>
      <color theme="1"/>
      <name val="Aptos Narrow"/>
      <family val="2"/>
    </font>
    <font>
      <sz val="8"/>
      <name val="Aptos Narrow"/>
      <family val="2"/>
    </font>
    <font>
      <sz val="9"/>
      <name val="Aptos Narrow"/>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b/>
      <sz val="9"/>
      <name val="Arial"/>
      <family val="2"/>
    </font>
    <font>
      <sz val="8"/>
      <name val="Arial"/>
      <family val="2"/>
    </font>
    <font>
      <b/>
      <sz val="18"/>
      <color theme="3"/>
      <name val="Calibri Light"/>
      <family val="2"/>
      <scheme val="major"/>
    </font>
    <font>
      <sz val="11"/>
      <color rgb="FF9C6500"/>
      <name val="Calibri"/>
      <family val="2"/>
      <scheme val="minor"/>
    </font>
    <font>
      <sz val="10"/>
      <color indexed="8"/>
      <name val="Arial"/>
      <family val="2"/>
    </font>
    <font>
      <sz val="12"/>
      <name val="Verdana"/>
      <family val="2"/>
    </font>
    <font>
      <sz val="11"/>
      <color indexed="9"/>
      <name val="Calibri"/>
      <family val="2"/>
    </font>
    <font>
      <sz val="10"/>
      <color indexed="9"/>
      <name val="Arial"/>
      <family val="2"/>
    </font>
    <font>
      <sz val="11"/>
      <color indexed="20"/>
      <name val="Calibri"/>
      <family val="2"/>
    </font>
    <font>
      <sz val="8"/>
      <name val="Times New Roman"/>
      <family val="1"/>
    </font>
    <font>
      <b/>
      <sz val="11"/>
      <color indexed="52"/>
      <name val="Calibri"/>
      <family val="2"/>
    </font>
    <font>
      <b/>
      <sz val="11"/>
      <color indexed="9"/>
      <name val="Calibri"/>
      <family val="2"/>
    </font>
    <font>
      <sz val="10"/>
      <name val="Helv"/>
    </font>
    <font>
      <sz val="9"/>
      <color theme="1"/>
      <name val="Calibri"/>
      <family val="2"/>
    </font>
    <font>
      <b/>
      <sz val="10"/>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1"/>
      <color theme="10"/>
      <name val="Calibri"/>
      <family val="2"/>
    </font>
    <font>
      <u/>
      <sz val="10"/>
      <color theme="10"/>
      <name val="Arial"/>
      <family val="2"/>
    </font>
    <font>
      <u/>
      <sz val="7.5"/>
      <color indexed="12"/>
      <name val="Arial"/>
      <family val="2"/>
    </font>
    <font>
      <u/>
      <sz val="10"/>
      <color theme="10"/>
      <name val="Helv"/>
    </font>
    <font>
      <sz val="11"/>
      <color indexed="62"/>
      <name val="Calibri"/>
      <family val="2"/>
    </font>
    <font>
      <sz val="11"/>
      <color indexed="52"/>
      <name val="Calibri"/>
      <family val="2"/>
    </font>
    <font>
      <sz val="8"/>
      <name val="Palatino"/>
      <family val="1"/>
    </font>
    <font>
      <sz val="11"/>
      <color indexed="60"/>
      <name val="Calibri"/>
      <family val="2"/>
    </font>
    <font>
      <sz val="10"/>
      <name val="MS Sans Serif"/>
      <family val="2"/>
    </font>
    <font>
      <sz val="10"/>
      <color theme="1"/>
      <name val="Arial"/>
      <family val="2"/>
    </font>
    <font>
      <sz val="10"/>
      <name val="Verdana"/>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10"/>
      <name val="Times New Roman"/>
      <family val="1"/>
    </font>
    <font>
      <b/>
      <sz val="18"/>
      <color indexed="56"/>
      <name val="Cambria"/>
      <family val="2"/>
    </font>
    <font>
      <b/>
      <sz val="10"/>
      <name val="Arial"/>
      <family val="2"/>
    </font>
    <font>
      <sz val="7"/>
      <name val="Times New Roman"/>
      <family val="1"/>
    </font>
    <font>
      <b/>
      <sz val="11"/>
      <color indexed="8"/>
      <name val="Calibri"/>
      <family val="2"/>
    </font>
    <font>
      <sz val="11"/>
      <color indexed="10"/>
      <name val="Calibri"/>
      <family val="2"/>
    </font>
    <font>
      <sz val="11"/>
      <color indexed="8"/>
      <name val="Calibri"/>
      <family val="2"/>
      <scheme val="minor"/>
    </font>
    <font>
      <sz val="11"/>
      <color theme="1"/>
      <name val="Arial Unicode MS"/>
      <family val="2"/>
    </font>
    <font>
      <u/>
      <sz val="11"/>
      <color theme="10"/>
      <name val="Palatino Linotype"/>
      <family val="2"/>
    </font>
    <font>
      <sz val="9"/>
      <color theme="1"/>
      <name val="Palatino Linotype"/>
      <family val="2"/>
    </font>
    <font>
      <u/>
      <sz val="9"/>
      <color theme="10"/>
      <name val="Palatino Linotype"/>
      <family val="2"/>
    </font>
    <font>
      <u/>
      <sz val="10"/>
      <color indexed="12"/>
      <name val="Arial"/>
      <family val="2"/>
    </font>
    <font>
      <sz val="11"/>
      <color indexed="8"/>
      <name val="Palatino Linotype"/>
      <family val="2"/>
    </font>
    <font>
      <sz val="12"/>
      <name val="Arial"/>
      <family val="2"/>
    </font>
    <font>
      <sz val="9"/>
      <color indexed="8"/>
      <name val="Calibri"/>
      <family val="2"/>
    </font>
    <font>
      <sz val="8"/>
      <name val="Verdana"/>
      <family val="2"/>
    </font>
    <font>
      <b/>
      <sz val="11"/>
      <color indexed="52"/>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sz val="11"/>
      <color indexed="52"/>
      <name val="Calibri"/>
      <family val="2"/>
      <scheme val="minor"/>
    </font>
    <font>
      <sz val="11"/>
      <color indexed="60"/>
      <name val="Calibri"/>
      <family val="2"/>
      <scheme val="minor"/>
    </font>
    <font>
      <b/>
      <sz val="18"/>
      <color indexed="56"/>
      <name val="Calibri Light"/>
      <family val="2"/>
      <scheme val="major"/>
    </font>
    <font>
      <sz val="11"/>
      <name val="Calibri"/>
      <family val="2"/>
    </font>
    <font>
      <b/>
      <i/>
      <sz val="10"/>
      <name val="Helv"/>
    </font>
    <font>
      <b/>
      <i/>
      <sz val="16"/>
      <name val="Helv"/>
    </font>
    <font>
      <b/>
      <sz val="11"/>
      <name val="Times New Roman"/>
      <family val="1"/>
    </font>
    <font>
      <sz val="10"/>
      <color indexed="12"/>
      <name val="Arial"/>
      <family val="2"/>
    </font>
    <font>
      <b/>
      <sz val="12"/>
      <name val="Arial"/>
      <family val="2"/>
    </font>
    <font>
      <sz val="8"/>
      <color indexed="12"/>
      <name val="Arial"/>
      <family val="2"/>
    </font>
    <font>
      <sz val="8"/>
      <color indexed="17"/>
      <name val="Arial"/>
      <family val="2"/>
    </font>
    <font>
      <sz val="10"/>
      <color indexed="11"/>
      <name val="Arial"/>
      <family val="2"/>
    </font>
    <font>
      <i/>
      <sz val="10"/>
      <color indexed="12"/>
      <name val="Arial"/>
      <family val="2"/>
    </font>
    <font>
      <i/>
      <sz val="10"/>
      <color indexed="10"/>
      <name val="Arial"/>
      <family val="2"/>
    </font>
    <font>
      <u/>
      <sz val="8.4"/>
      <color indexed="12"/>
      <name val="Arial"/>
      <family val="2"/>
    </font>
    <font>
      <sz val="10"/>
      <name val="Geneva"/>
    </font>
    <font>
      <sz val="9"/>
      <name val="Helv"/>
    </font>
    <font>
      <sz val="10"/>
      <name val="MS Serif"/>
      <family val="1"/>
    </font>
    <font>
      <sz val="11"/>
      <name val="Book Antiqua"/>
      <family val="1"/>
    </font>
    <font>
      <sz val="10"/>
      <color indexed="16"/>
      <name val="MS Serif"/>
      <family val="1"/>
    </font>
    <font>
      <b/>
      <u/>
      <sz val="11"/>
      <color indexed="37"/>
      <name val="Arial"/>
      <family val="2"/>
    </font>
    <font>
      <sz val="7"/>
      <name val="Small Fonts"/>
      <family val="2"/>
    </font>
    <font>
      <sz val="11"/>
      <name val="Tms Rmn"/>
    </font>
    <font>
      <sz val="22"/>
      <name val="UBSHeadline"/>
      <family val="1"/>
    </font>
    <font>
      <sz val="10"/>
      <color indexed="14"/>
      <name val="Arial"/>
      <family val="2"/>
    </font>
    <font>
      <sz val="8"/>
      <name val="Helv"/>
    </font>
    <font>
      <b/>
      <sz val="8"/>
      <color indexed="8"/>
      <name val="Helv"/>
    </font>
    <font>
      <sz val="10"/>
      <name val="Frutiger 45 Light"/>
      <family val="2"/>
    </font>
    <font>
      <sz val="10"/>
      <color indexed="39"/>
      <name val="Arial"/>
      <family val="2"/>
    </font>
    <font>
      <sz val="11"/>
      <color rgb="FF000000"/>
      <name val="Calibri"/>
      <family val="2"/>
      <scheme val="minor"/>
    </font>
    <font>
      <b/>
      <sz val="8"/>
      <color rgb="FFFFFFFF"/>
      <name val="Arial"/>
      <family val="2"/>
    </font>
    <font>
      <sz val="10"/>
      <name val="Tahoma"/>
      <family val="2"/>
    </font>
    <font>
      <sz val="11"/>
      <name val="Aptos Narrow"/>
      <family val="2"/>
    </font>
    <font>
      <sz val="11"/>
      <name val="Aptos Narrow"/>
      <family val="2"/>
    </font>
    <font>
      <sz val="11"/>
      <color theme="0"/>
      <name val="Aptos Narrow"/>
      <family val="2"/>
    </font>
  </fonts>
  <fills count="87">
    <fill>
      <patternFill patternType="none"/>
    </fill>
    <fill>
      <patternFill patternType="gray125"/>
    </fill>
    <fill>
      <patternFill patternType="solid">
        <fgColor indexed="22"/>
        <bgColor indexed="64"/>
      </patternFill>
    </fill>
    <fill>
      <patternFill patternType="solid">
        <fgColor theme="5" tint="0.79998168889431442"/>
        <bgColor indexed="64"/>
      </patternFill>
    </fill>
    <fill>
      <patternFill patternType="solid">
        <fgColor rgb="FFFFCC99"/>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30"/>
        <bgColor indexed="30"/>
      </patternFill>
    </fill>
    <fill>
      <patternFill patternType="solid">
        <fgColor indexed="62"/>
      </patternFill>
    </fill>
    <fill>
      <patternFill patternType="solid">
        <fgColor indexed="45"/>
        <bgColor indexed="45"/>
      </patternFill>
    </fill>
    <fill>
      <patternFill patternType="solid">
        <fgColor indexed="29"/>
        <bgColor indexed="29"/>
      </patternFill>
    </fill>
    <fill>
      <patternFill patternType="solid">
        <fgColor indexed="10"/>
      </patternFill>
    </fill>
    <fill>
      <patternFill patternType="solid">
        <fgColor indexed="42"/>
        <bgColor indexed="42"/>
      </patternFill>
    </fill>
    <fill>
      <patternFill patternType="solid">
        <fgColor indexed="11"/>
        <bgColor indexed="11"/>
      </patternFill>
    </fill>
    <fill>
      <patternFill patternType="solid">
        <fgColor indexed="57"/>
      </patternFill>
    </fill>
    <fill>
      <patternFill patternType="solid">
        <fgColor indexed="46"/>
        <bgColor indexed="46"/>
      </patternFill>
    </fill>
    <fill>
      <patternFill patternType="solid">
        <fgColor indexed="36"/>
        <bgColor indexed="36"/>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49"/>
      </patternFill>
    </fill>
    <fill>
      <patternFill patternType="lightUp">
        <fgColor indexed="9"/>
        <bgColor indexed="10"/>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9"/>
      </patternFill>
    </fill>
    <fill>
      <patternFill patternType="solid">
        <fgColor indexed="9"/>
        <bgColor indexed="64"/>
      </patternFill>
    </fill>
    <fill>
      <patternFill patternType="solid">
        <fgColor indexed="13"/>
      </patternFill>
    </fill>
    <fill>
      <patternFill patternType="solid">
        <fgColor indexed="17"/>
      </patternFill>
    </fill>
    <fill>
      <patternFill patternType="solid">
        <fgColor indexed="63"/>
        <bgColor indexed="64"/>
      </patternFill>
    </fill>
    <fill>
      <patternFill patternType="solid">
        <fgColor indexed="4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555759"/>
        <bgColor indexed="64"/>
      </patternFill>
    </fill>
  </fills>
  <borders count="63">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theme="0"/>
      </left>
      <right style="medium">
        <color indexed="64"/>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indexed="64"/>
      </right>
      <top style="medium">
        <color theme="0"/>
      </top>
      <bottom/>
      <diagonal/>
    </border>
    <border>
      <left style="medium">
        <color theme="0"/>
      </left>
      <right style="medium">
        <color indexed="64"/>
      </right>
      <top style="medium">
        <color theme="0"/>
      </top>
      <bottom style="medium">
        <color indexed="64"/>
      </bottom>
      <diagonal/>
    </border>
    <border>
      <left/>
      <right style="thin">
        <color theme="0"/>
      </right>
      <top style="thin">
        <color theme="0"/>
      </top>
      <bottom style="thin">
        <color theme="0"/>
      </bottom>
      <diagonal/>
    </border>
    <border>
      <left style="medium">
        <color indexed="64"/>
      </left>
      <right/>
      <top/>
      <bottom/>
      <diagonal/>
    </border>
    <border>
      <left style="medium">
        <color indexed="64"/>
      </left>
      <right style="medium">
        <color theme="0"/>
      </right>
      <top style="medium">
        <color theme="0"/>
      </top>
      <bottom style="medium">
        <color theme="0"/>
      </bottom>
      <diagonal/>
    </border>
    <border>
      <left style="medium">
        <color indexed="64"/>
      </left>
      <right style="medium">
        <color theme="0"/>
      </right>
      <top style="medium">
        <color theme="0"/>
      </top>
      <bottom/>
      <diagonal/>
    </border>
    <border>
      <left style="medium">
        <color indexed="64"/>
      </left>
      <right style="medium">
        <color theme="0"/>
      </right>
      <top style="medium">
        <color theme="0"/>
      </top>
      <bottom style="medium">
        <color indexed="64"/>
      </bottom>
      <diagonal/>
    </border>
    <border>
      <left style="medium">
        <color theme="0"/>
      </left>
      <right/>
      <top style="medium">
        <color theme="0"/>
      </top>
      <bottom style="medium">
        <color theme="0"/>
      </bottom>
      <diagonal/>
    </border>
    <border>
      <left style="medium">
        <color theme="0"/>
      </left>
      <right style="medium">
        <color theme="0"/>
      </right>
      <top/>
      <bottom style="medium">
        <color theme="0"/>
      </bottom>
      <diagonal/>
    </border>
    <border>
      <left style="thin">
        <color rgb="FF7F7F7F"/>
      </left>
      <right style="thin">
        <color rgb="FF7F7F7F"/>
      </right>
      <top style="thin">
        <color rgb="FF7F7F7F"/>
      </top>
      <bottom style="thin">
        <color rgb="FF7F7F7F"/>
      </bottom>
      <diagonal/>
    </border>
    <border>
      <left/>
      <right style="medium">
        <color theme="0"/>
      </right>
      <top style="medium">
        <color theme="0"/>
      </top>
      <bottom style="medium">
        <color theme="0"/>
      </bottom>
      <diagonal/>
    </border>
    <border>
      <left/>
      <right style="medium">
        <color theme="0"/>
      </right>
      <top/>
      <bottom style="medium">
        <color theme="0"/>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theme="0"/>
      </right>
      <top style="medium">
        <color indexed="64"/>
      </top>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top style="medium">
        <color indexed="64"/>
      </top>
      <bottom style="medium">
        <color theme="0"/>
      </bottom>
      <diagonal/>
    </border>
    <border>
      <left style="medium">
        <color indexed="64"/>
      </left>
      <right/>
      <top style="medium">
        <color indexed="64"/>
      </top>
      <bottom style="medium">
        <color theme="0"/>
      </bottom>
      <diagonal/>
    </border>
    <border>
      <left/>
      <right style="medium">
        <color theme="0"/>
      </right>
      <top style="medium">
        <color indexed="64"/>
      </top>
      <bottom style="medium">
        <color theme="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right/>
      <top style="medium">
        <color indexed="64"/>
      </top>
      <bottom style="medium">
        <color indexed="64"/>
      </bottom>
      <diagonal/>
    </border>
    <border>
      <left/>
      <right/>
      <top style="thin">
        <color indexed="64"/>
      </top>
      <bottom style="thin">
        <color indexed="64"/>
      </bottom>
      <diagonal/>
    </border>
    <border>
      <left style="hair">
        <color indexed="22"/>
      </left>
      <right style="hair">
        <color indexed="22"/>
      </right>
      <top style="hair">
        <color indexed="22"/>
      </top>
      <bottom style="hair">
        <color indexed="22"/>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18"/>
      </left>
      <right style="thin">
        <color indexed="18"/>
      </right>
      <top style="thin">
        <color indexed="18"/>
      </top>
      <bottom style="thin">
        <color indexed="18"/>
      </bottom>
      <diagonal/>
    </border>
    <border>
      <left/>
      <right/>
      <top/>
      <bottom style="medium">
        <color rgb="FF95D600"/>
      </bottom>
      <diagonal/>
    </border>
    <border>
      <left/>
      <right/>
      <top/>
      <bottom style="thin">
        <color rgb="FFBABCBD"/>
      </bottom>
      <diagonal/>
    </border>
    <border>
      <left/>
      <right/>
      <top/>
      <bottom style="hair">
        <color rgb="FFBBBCBD"/>
      </bottom>
      <diagonal/>
    </border>
    <border>
      <left/>
      <right/>
      <top/>
      <bottom style="hair">
        <color rgb="FF95D600"/>
      </bottom>
      <diagonal/>
    </border>
    <border>
      <left/>
      <right/>
      <top/>
      <bottom style="dashed">
        <color rgb="FFBFBFBF"/>
      </bottom>
      <diagonal/>
    </border>
    <border>
      <left style="medium">
        <color indexed="64"/>
      </left>
      <right style="medium">
        <color indexed="64"/>
      </right>
      <top/>
      <bottom/>
      <diagonal/>
    </border>
  </borders>
  <cellStyleXfs count="42297">
    <xf numFmtId="0" fontId="0" fillId="0" borderId="0"/>
    <xf numFmtId="0" fontId="1"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4" fillId="4" borderId="19" applyNumberFormat="0" applyAlignment="0" applyProtection="0"/>
    <xf numFmtId="0" fontId="27" fillId="0" borderId="30" applyNumberFormat="0" applyFill="0" applyAlignment="0" applyProtection="0"/>
    <xf numFmtId="0" fontId="28" fillId="0" borderId="31" applyNumberFormat="0" applyFill="0" applyAlignment="0" applyProtection="0"/>
    <xf numFmtId="0" fontId="29" fillId="0" borderId="32" applyNumberFormat="0" applyFill="0" applyAlignment="0" applyProtection="0"/>
    <xf numFmtId="0" fontId="29" fillId="0" borderId="0" applyNumberFormat="0" applyFill="0" applyBorder="0" applyAlignment="0" applyProtection="0"/>
    <xf numFmtId="0" fontId="30" fillId="8" borderId="0" applyNumberFormat="0" applyBorder="0" applyAlignment="0" applyProtection="0"/>
    <xf numFmtId="0" fontId="31" fillId="9" borderId="0" applyNumberFormat="0" applyBorder="0" applyAlignment="0" applyProtection="0"/>
    <xf numFmtId="0" fontId="33" fillId="11" borderId="33" applyNumberFormat="0" applyAlignment="0" applyProtection="0"/>
    <xf numFmtId="0" fontId="34" fillId="11" borderId="19" applyNumberFormat="0" applyAlignment="0" applyProtection="0"/>
    <xf numFmtId="0" fontId="35" fillId="0" borderId="34" applyNumberFormat="0" applyFill="0" applyAlignment="0" applyProtection="0"/>
    <xf numFmtId="0" fontId="36" fillId="12" borderId="35" applyNumberFormat="0" applyAlignment="0" applyProtection="0"/>
    <xf numFmtId="0" fontId="37" fillId="0" borderId="0" applyNumberFormat="0" applyFill="0" applyBorder="0" applyAlignment="0" applyProtection="0"/>
    <xf numFmtId="0" fontId="2" fillId="13" borderId="36" applyNumberFormat="0" applyFont="0" applyAlignment="0" applyProtection="0"/>
    <xf numFmtId="0" fontId="38" fillId="0" borderId="0" applyNumberFormat="0" applyFill="0" applyBorder="0" applyAlignment="0" applyProtection="0"/>
    <xf numFmtId="0" fontId="39" fillId="0" borderId="37" applyNumberFormat="0" applyFill="0" applyAlignment="0" applyProtection="0"/>
    <xf numFmtId="0" fontId="40"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40"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40"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40"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40"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40"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44" fillId="0" borderId="0" applyNumberFormat="0" applyFill="0" applyBorder="0" applyAlignment="0" applyProtection="0"/>
    <xf numFmtId="0" fontId="45" fillId="10" borderId="0" applyNumberFormat="0" applyBorder="0" applyAlignment="0" applyProtection="0"/>
    <xf numFmtId="0" fontId="40" fillId="17" borderId="0" applyNumberFormat="0" applyBorder="0" applyAlignment="0" applyProtection="0"/>
    <xf numFmtId="0" fontId="40" fillId="21" borderId="0" applyNumberFormat="0" applyBorder="0" applyAlignment="0" applyProtection="0"/>
    <xf numFmtId="0" fontId="40" fillId="25" borderId="0" applyNumberFormat="0" applyBorder="0" applyAlignment="0" applyProtection="0"/>
    <xf numFmtId="0" fontId="40" fillId="29" borderId="0" applyNumberFormat="0" applyBorder="0" applyAlignment="0" applyProtection="0"/>
    <xf numFmtId="0" fontId="40" fillId="33" borderId="0" applyNumberFormat="0" applyBorder="0" applyAlignment="0" applyProtection="0"/>
    <xf numFmtId="0" fontId="40" fillId="37" borderId="0" applyNumberFormat="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47" fillId="0" borderId="0" applyFill="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9" fillId="54"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9"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9" fillId="60"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9" fillId="63"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6" fillId="64" borderId="0" applyNumberFormat="0" applyBorder="0" applyAlignment="0" applyProtection="0"/>
    <xf numFmtId="0" fontId="46" fillId="53" borderId="0" applyNumberFormat="0" applyBorder="0" applyAlignment="0" applyProtection="0"/>
    <xf numFmtId="0" fontId="49" fillId="65"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9" fillId="68"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1" fillId="0" borderId="39" applyNumberFormat="0" applyFon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171" fontId="1" fillId="0" borderId="40" applyNumberFormat="0" applyFill="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2" fillId="70" borderId="41"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0" fontId="53" fillId="71" borderId="42" applyNumberFormat="0" applyAlignment="0" applyProtection="0"/>
    <xf numFmtId="43" fontId="54"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2" fontId="51" fillId="0" borderId="0" applyFont="0" applyFill="0" applyBorder="0" applyAlignment="0" applyProtection="0">
      <protection locked="0"/>
    </xf>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5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51" fillId="0" borderId="0" applyFont="0" applyFill="0" applyBorder="0" applyProtection="0">
      <alignment horizontal="right"/>
    </xf>
    <xf numFmtId="0" fontId="56" fillId="72" borderId="0" applyNumberFormat="0" applyBorder="0" applyAlignment="0" applyProtection="0"/>
    <xf numFmtId="0" fontId="56" fillId="73" borderId="0" applyNumberFormat="0" applyBorder="0" applyAlignment="0" applyProtection="0"/>
    <xf numFmtId="0" fontId="56" fillId="74" borderId="0" applyNumberFormat="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8" fillId="40" borderId="0" applyNumberFormat="0" applyBorder="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6" fillId="43" borderId="41" applyNumberFormat="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0" fontId="67" fillId="0" borderId="46" applyNumberFormat="0" applyFill="0" applyAlignment="0" applyProtection="0"/>
    <xf numFmtId="173" fontId="68" fillId="0" borderId="0" applyFont="0" applyFill="0" applyBorder="0" applyProtection="0">
      <alignment horizontal="right"/>
    </xf>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69" fillId="75" borderId="0" applyNumberFormat="0" applyBorder="0" applyAlignment="0" applyProtection="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54" fillId="0" borderId="0"/>
    <xf numFmtId="0" fontId="54" fillId="0" borderId="0"/>
    <xf numFmtId="0" fontId="2" fillId="0" borderId="0"/>
    <xf numFmtId="0" fontId="54" fillId="0" borderId="0"/>
    <xf numFmtId="0" fontId="2"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54" fillId="0" borderId="0"/>
    <xf numFmtId="0" fontId="1"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2"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1" fillId="0" borderId="0"/>
    <xf numFmtId="0" fontId="4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1" fillId="0" borderId="0"/>
    <xf numFmtId="0" fontId="1" fillId="0" borderId="0"/>
    <xf numFmtId="0" fontId="1" fillId="0" borderId="0"/>
    <xf numFmtId="0" fontId="1" fillId="0" borderId="0"/>
    <xf numFmtId="0" fontId="1" fillId="0" borderId="0"/>
    <xf numFmtId="0" fontId="1" fillId="0" borderId="0"/>
    <xf numFmtId="0" fontId="41" fillId="0" borderId="0"/>
    <xf numFmtId="0" fontId="41" fillId="0" borderId="0"/>
    <xf numFmtId="0" fontId="41" fillId="0" borderId="0"/>
    <xf numFmtId="0" fontId="4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1" fillId="0" borderId="0"/>
    <xf numFmtId="0" fontId="71" fillId="0" borderId="0"/>
    <xf numFmtId="0" fontId="1" fillId="0" borderId="0"/>
    <xf numFmtId="0" fontId="7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2"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71" fillId="0" borderId="0"/>
    <xf numFmtId="0" fontId="71" fillId="0" borderId="0"/>
    <xf numFmtId="0" fontId="71" fillId="0" borderId="0"/>
    <xf numFmtId="0" fontId="2" fillId="0" borderId="0"/>
    <xf numFmtId="0" fontId="71" fillId="0" borderId="0"/>
    <xf numFmtId="0" fontId="71" fillId="0" borderId="0"/>
    <xf numFmtId="0" fontId="71" fillId="0" borderId="0"/>
    <xf numFmtId="0" fontId="71" fillId="0" borderId="0"/>
    <xf numFmtId="0" fontId="71" fillId="0" borderId="0"/>
    <xf numFmtId="0" fontId="2" fillId="0" borderId="0"/>
    <xf numFmtId="0" fontId="2" fillId="0" borderId="0"/>
    <xf numFmtId="0" fontId="2" fillId="0" borderId="0"/>
    <xf numFmtId="0" fontId="2" fillId="0" borderId="0"/>
    <xf numFmtId="0" fontId="71" fillId="0" borderId="0"/>
    <xf numFmtId="0" fontId="71" fillId="0" borderId="0"/>
    <xf numFmtId="0" fontId="7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7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70" fillId="0" borderId="0"/>
    <xf numFmtId="0" fontId="54" fillId="0" borderId="0"/>
    <xf numFmtId="0" fontId="54" fillId="0" borderId="0"/>
    <xf numFmtId="0" fontId="1" fillId="0" borderId="0"/>
    <xf numFmtId="0" fontId="54" fillId="0" borderId="0"/>
    <xf numFmtId="0" fontId="54"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54"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54" fillId="0" borderId="0"/>
    <xf numFmtId="0" fontId="54" fillId="0" borderId="0"/>
    <xf numFmtId="0" fontId="54" fillId="0" borderId="0"/>
    <xf numFmtId="0" fontId="54"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54" fillId="0" borderId="0"/>
    <xf numFmtId="0" fontId="54" fillId="0" borderId="0"/>
    <xf numFmtId="0" fontId="54" fillId="0" borderId="0"/>
    <xf numFmtId="0" fontId="54"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54" fillId="0" borderId="0"/>
    <xf numFmtId="0" fontId="54" fillId="0" borderId="0"/>
    <xf numFmtId="0" fontId="54" fillId="0" borderId="0"/>
    <xf numFmtId="0" fontId="54" fillId="0" borderId="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54"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54"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54" fillId="76" borderId="47" applyNumberFormat="0" applyFont="0" applyAlignment="0" applyProtection="0"/>
    <xf numFmtId="0" fontId="54" fillId="76" borderId="47" applyNumberFormat="0" applyFont="0" applyAlignment="0" applyProtection="0"/>
    <xf numFmtId="0" fontId="54" fillId="76" borderId="47" applyNumberFormat="0" applyFont="0" applyAlignment="0" applyProtection="0"/>
    <xf numFmtId="0" fontId="54" fillId="76" borderId="47" applyNumberFormat="0" applyFont="0" applyAlignment="0" applyProtection="0"/>
    <xf numFmtId="0" fontId="54"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54"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54"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54"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1" fillId="76" borderId="47" applyNumberFormat="0" applyFon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0" fontId="73" fillId="70" borderId="48" applyNumberFormat="0" applyAlignment="0" applyProtection="0"/>
    <xf numFmtId="174" fontId="46" fillId="77" borderId="0">
      <alignment horizontal="right"/>
    </xf>
    <xf numFmtId="40" fontId="74" fillId="78" borderId="0">
      <alignment horizontal="right"/>
    </xf>
    <xf numFmtId="174" fontId="46" fillId="77" borderId="0">
      <alignment horizontal="right"/>
    </xf>
    <xf numFmtId="40" fontId="74" fillId="78" borderId="0">
      <alignment horizontal="right"/>
    </xf>
    <xf numFmtId="0" fontId="75" fillId="79" borderId="0">
      <alignment horizontal="center"/>
    </xf>
    <xf numFmtId="0" fontId="76" fillId="78" borderId="0">
      <alignment horizontal="right"/>
    </xf>
    <xf numFmtId="0" fontId="75" fillId="79" borderId="0">
      <alignment horizontal="center"/>
    </xf>
    <xf numFmtId="0" fontId="76" fillId="78" borderId="0">
      <alignment horizontal="right"/>
    </xf>
    <xf numFmtId="0" fontId="77" fillId="80" borderId="49"/>
    <xf numFmtId="0" fontId="78" fillId="78" borderId="49"/>
    <xf numFmtId="0" fontId="77" fillId="80" borderId="49"/>
    <xf numFmtId="0" fontId="78" fillId="78" borderId="49"/>
    <xf numFmtId="0" fontId="78" fillId="78" borderId="49"/>
    <xf numFmtId="0" fontId="78" fillId="0" borderId="0" applyBorder="0">
      <alignment horizontal="centerContinuous"/>
    </xf>
    <xf numFmtId="0" fontId="79" fillId="80" borderId="0" applyBorder="0">
      <alignment horizontal="centerContinuous"/>
    </xf>
    <xf numFmtId="0" fontId="80" fillId="0" borderId="0" applyFill="0" applyBorder="0" applyProtection="0">
      <alignment horizontal="left"/>
    </xf>
    <xf numFmtId="0" fontId="81" fillId="0" borderId="0" applyFill="0" applyBorder="0" applyProtection="0">
      <alignment horizontal="left"/>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5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175" fontId="51" fillId="0" borderId="0" applyFont="0" applyFill="0" applyBorder="0" applyProtection="0">
      <alignment horizontal="right"/>
    </xf>
    <xf numFmtId="0" fontId="82" fillId="81" borderId="0" applyNumberFormat="0" applyFont="0" applyBorder="0" applyAlignment="0" applyProtection="0"/>
    <xf numFmtId="0" fontId="83" fillId="0" borderId="0" applyNumberFormat="0" applyFill="0" applyBorder="0" applyAlignment="0" applyProtection="0"/>
    <xf numFmtId="0" fontId="42" fillId="0" borderId="0" applyFill="0" applyBorder="0" applyProtection="0">
      <alignment horizontal="center" vertical="center"/>
    </xf>
    <xf numFmtId="0" fontId="42" fillId="0" borderId="0" applyFill="0" applyBorder="0" applyProtection="0"/>
    <xf numFmtId="0" fontId="84" fillId="0" borderId="0" applyFill="0" applyBorder="0" applyProtection="0">
      <alignment horizontal="left"/>
    </xf>
    <xf numFmtId="0" fontId="85" fillId="0" borderId="0" applyFill="0" applyBorder="0" applyProtection="0">
      <alignment horizontal="left" vertical="top"/>
    </xf>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6" fillId="0" borderId="50" applyNumberFormat="0" applyFill="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171" fontId="51" fillId="0" borderId="0" applyFont="0" applyFill="0" applyBorder="0" applyProtection="0">
      <alignment horizontal="right"/>
    </xf>
    <xf numFmtId="0" fontId="88" fillId="0" borderId="0"/>
    <xf numFmtId="9" fontId="88" fillId="0" borderId="0" applyFont="0" applyFill="0" applyBorder="0" applyAlignment="0" applyProtection="0"/>
    <xf numFmtId="43" fontId="88" fillId="0" borderId="0" applyFont="0" applyFill="0" applyBorder="0" applyAlignment="0" applyProtection="0"/>
    <xf numFmtId="0" fontId="72" fillId="0" borderId="0"/>
    <xf numFmtId="43" fontId="72" fillId="0" borderId="0" applyFont="0" applyFill="0" applyBorder="0" applyAlignment="0" applyProtection="0"/>
    <xf numFmtId="9" fontId="72" fillId="0" borderId="0" applyFont="0" applyFill="0" applyBorder="0" applyAlignment="0" applyProtection="0"/>
    <xf numFmtId="44" fontId="72" fillId="0" borderId="0" applyFont="0" applyFill="0" applyBorder="0" applyAlignment="0" applyProtection="0"/>
    <xf numFmtId="0" fontId="88" fillId="70" borderId="0">
      <alignment wrapText="1"/>
    </xf>
    <xf numFmtId="0" fontId="88" fillId="0" borderId="0">
      <alignment wrapText="1"/>
    </xf>
    <xf numFmtId="0" fontId="1" fillId="0" borderId="0" applyNumberFormat="0" applyFont="0" applyFill="0" applyBorder="0" applyProtection="0">
      <alignment wrapText="1"/>
    </xf>
    <xf numFmtId="0" fontId="70" fillId="0" borderId="0"/>
    <xf numFmtId="0" fontId="89" fillId="0" borderId="0"/>
    <xf numFmtId="0" fontId="2" fillId="0" borderId="0"/>
    <xf numFmtId="0" fontId="2" fillId="0" borderId="0"/>
    <xf numFmtId="0" fontId="2" fillId="0" borderId="0"/>
    <xf numFmtId="0" fontId="2" fillId="0" borderId="0"/>
    <xf numFmtId="0" fontId="2" fillId="0" borderId="0"/>
    <xf numFmtId="0" fontId="89" fillId="0" borderId="0"/>
    <xf numFmtId="0" fontId="2" fillId="0" borderId="0"/>
    <xf numFmtId="0" fontId="89" fillId="0" borderId="0"/>
    <xf numFmtId="0" fontId="2" fillId="0" borderId="0"/>
    <xf numFmtId="0" fontId="89" fillId="0" borderId="0"/>
    <xf numFmtId="9" fontId="1" fillId="0" borderId="0" applyFont="0" applyFill="0" applyBorder="0" applyAlignment="0" applyProtection="0"/>
    <xf numFmtId="0" fontId="43" fillId="0" borderId="0"/>
    <xf numFmtId="0" fontId="70" fillId="0" borderId="0"/>
    <xf numFmtId="9" fontId="82" fillId="0" borderId="0" applyFont="0" applyFill="0" applyBorder="0" applyAlignment="0" applyProtection="0"/>
    <xf numFmtId="9" fontId="2" fillId="0" borderId="0" applyFont="0" applyFill="0" applyBorder="0" applyAlignment="0" applyProtection="0"/>
    <xf numFmtId="0" fontId="1" fillId="0" borderId="0"/>
    <xf numFmtId="0" fontId="2" fillId="0" borderId="0"/>
    <xf numFmtId="0" fontId="90" fillId="0" borderId="0" applyNumberFormat="0" applyFill="0" applyBorder="0" applyAlignment="0" applyProtection="0">
      <alignment vertical="top"/>
      <protection locked="0"/>
    </xf>
    <xf numFmtId="43" fontId="1"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70" fillId="0" borderId="0"/>
    <xf numFmtId="44" fontId="70" fillId="0" borderId="0" applyFont="0" applyFill="0" applyBorder="0" applyAlignment="0" applyProtection="0"/>
    <xf numFmtId="44" fontId="91" fillId="0" borderId="0" applyFont="0" applyFill="0" applyBorder="0" applyAlignment="0" applyProtection="0"/>
    <xf numFmtId="44" fontId="2" fillId="0" borderId="0" applyFont="0" applyFill="0" applyBorder="0" applyAlignment="0" applyProtection="0"/>
    <xf numFmtId="0" fontId="92" fillId="0" borderId="0" applyNumberFormat="0" applyFill="0" applyBorder="0" applyAlignment="0" applyProtection="0"/>
    <xf numFmtId="0" fontId="2" fillId="0" borderId="0"/>
    <xf numFmtId="0" fontId="2" fillId="0" borderId="0"/>
    <xf numFmtId="0" fontId="54" fillId="0" borderId="0"/>
    <xf numFmtId="0" fontId="91" fillId="0" borderId="0"/>
    <xf numFmtId="9" fontId="70" fillId="0" borderId="0" applyFont="0" applyFill="0" applyBorder="0" applyAlignment="0" applyProtection="0"/>
    <xf numFmtId="0" fontId="1" fillId="0" borderId="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2" fillId="0" borderId="0" applyFont="0" applyFill="0" applyBorder="0" applyAlignment="0" applyProtection="0"/>
    <xf numFmtId="44" fontId="41" fillId="0" borderId="0" applyFont="0" applyFill="0" applyBorder="0" applyAlignment="0" applyProtection="0"/>
    <xf numFmtId="44" fontId="5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93"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94" fillId="0" borderId="0"/>
    <xf numFmtId="0" fontId="95" fillId="0" borderId="0"/>
    <xf numFmtId="0" fontId="54" fillId="0" borderId="0"/>
    <xf numFmtId="0" fontId="1" fillId="0" borderId="0"/>
    <xf numFmtId="0" fontId="70" fillId="0" borderId="0"/>
    <xf numFmtId="0" fontId="70" fillId="0" borderId="0"/>
    <xf numFmtId="0" fontId="54" fillId="0" borderId="0"/>
    <xf numFmtId="0" fontId="70" fillId="0" borderId="0"/>
    <xf numFmtId="0" fontId="2" fillId="0" borderId="0"/>
    <xf numFmtId="0" fontId="70" fillId="0" borderId="0"/>
    <xf numFmtId="0" fontId="70" fillId="0" borderId="0"/>
    <xf numFmtId="0" fontId="54" fillId="0" borderId="0"/>
    <xf numFmtId="0" fontId="1" fillId="0" borderId="0"/>
    <xf numFmtId="0" fontId="1" fillId="0" borderId="0"/>
    <xf numFmtId="0" fontId="54" fillId="0" borderId="0"/>
    <xf numFmtId="0" fontId="1" fillId="0" borderId="0"/>
    <xf numFmtId="0" fontId="2" fillId="0" borderId="0"/>
    <xf numFmtId="0" fontId="1" fillId="0" borderId="0"/>
    <xf numFmtId="0" fontId="1" fillId="0" borderId="0"/>
    <xf numFmtId="0" fontId="2" fillId="0" borderId="0"/>
    <xf numFmtId="0" fontId="54" fillId="0" borderId="0"/>
    <xf numFmtId="0" fontId="1" fillId="0" borderId="0"/>
    <xf numFmtId="0" fontId="1" fillId="0" borderId="0"/>
    <xf numFmtId="0" fontId="1" fillId="0" borderId="0"/>
    <xf numFmtId="0" fontId="54" fillId="0" borderId="0"/>
    <xf numFmtId="0" fontId="70" fillId="0" borderId="0"/>
    <xf numFmtId="0" fontId="2" fillId="0" borderId="0"/>
    <xf numFmtId="0" fontId="2" fillId="0" borderId="0"/>
    <xf numFmtId="0" fontId="54" fillId="0" borderId="0"/>
    <xf numFmtId="0" fontId="55" fillId="0" borderId="0"/>
    <xf numFmtId="0" fontId="2" fillId="0" borderId="0"/>
    <xf numFmtId="0" fontId="1" fillId="0" borderId="0"/>
    <xf numFmtId="0" fontId="2" fillId="0" borderId="0"/>
    <xf numFmtId="0" fontId="70" fillId="0" borderId="0"/>
    <xf numFmtId="0" fontId="2" fillId="0" borderId="0"/>
    <xf numFmtId="0" fontId="96" fillId="0" borderId="0"/>
    <xf numFmtId="0" fontId="54" fillId="0" borderId="0"/>
    <xf numFmtId="0" fontId="2" fillId="0" borderId="0"/>
    <xf numFmtId="0" fontId="54" fillId="0" borderId="0"/>
    <xf numFmtId="0" fontId="2" fillId="0" borderId="0"/>
    <xf numFmtId="0" fontId="71" fillId="0" borderId="0"/>
    <xf numFmtId="0" fontId="1" fillId="0" borderId="0"/>
    <xf numFmtId="0" fontId="1" fillId="0" borderId="0"/>
    <xf numFmtId="0" fontId="2" fillId="0" borderId="0"/>
    <xf numFmtId="0" fontId="41" fillId="76" borderId="47" applyNumberFormat="0" applyFont="0" applyAlignment="0" applyProtection="0"/>
    <xf numFmtId="9" fontId="41" fillId="0" borderId="0" applyFont="0" applyFill="0" applyBorder="0" applyAlignment="0" applyProtection="0"/>
    <xf numFmtId="9" fontId="70" fillId="0" borderId="0" applyFont="0" applyFill="0" applyBorder="0" applyAlignment="0" applyProtection="0"/>
    <xf numFmtId="9" fontId="2" fillId="0" borderId="0" applyFont="0" applyFill="0" applyBorder="0" applyAlignment="0" applyProtection="0"/>
    <xf numFmtId="9" fontId="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7" fillId="0" borderId="0" applyFont="0" applyFill="0" applyBorder="0" applyAlignment="0" applyProtection="0"/>
    <xf numFmtId="9" fontId="2"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4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applyNumberFormat="0" applyFill="0" applyBorder="0" applyAlignment="0" applyProtection="0"/>
    <xf numFmtId="0" fontId="70" fillId="0" borderId="0"/>
    <xf numFmtId="9" fontId="70" fillId="0" borderId="0" applyFont="0" applyFill="0" applyBorder="0" applyAlignment="0" applyProtection="0"/>
    <xf numFmtId="0" fontId="2" fillId="0" borderId="0"/>
    <xf numFmtId="0" fontId="2" fillId="0" borderId="0"/>
    <xf numFmtId="43" fontId="70" fillId="0" borderId="0" applyFont="0" applyFill="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46" borderId="0" applyNumberFormat="0" applyBorder="0" applyAlignment="0" applyProtection="0"/>
    <xf numFmtId="0" fontId="2" fillId="46"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41" borderId="0" applyNumberFormat="0" applyBorder="0" applyAlignment="0" applyProtection="0"/>
    <xf numFmtId="0" fontId="2" fillId="4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40" fillId="48"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40" fillId="51" borderId="0" applyNumberFormat="0" applyBorder="0" applyAlignment="0" applyProtection="0"/>
    <xf numFmtId="0" fontId="40" fillId="55" borderId="0" applyNumberFormat="0" applyBorder="0" applyAlignment="0" applyProtection="0"/>
    <xf numFmtId="0" fontId="40" fillId="55" borderId="0" applyNumberFormat="0" applyBorder="0" applyAlignment="0" applyProtection="0"/>
    <xf numFmtId="0" fontId="40" fillId="58" borderId="0" applyNumberFormat="0" applyBorder="0" applyAlignment="0" applyProtection="0"/>
    <xf numFmtId="0" fontId="40" fillId="58" borderId="0" applyNumberFormat="0" applyBorder="0" applyAlignment="0" applyProtection="0"/>
    <xf numFmtId="0" fontId="40" fillId="61" borderId="0" applyNumberFormat="0" applyBorder="0" applyAlignment="0" applyProtection="0"/>
    <xf numFmtId="0" fontId="40" fillId="61" borderId="0" applyNumberFormat="0" applyBorder="0" applyAlignment="0" applyProtection="0"/>
    <xf numFmtId="0" fontId="40" fillId="49" borderId="0" applyNumberFormat="0" applyBorder="0" applyAlignment="0" applyProtection="0"/>
    <xf numFmtId="0" fontId="40" fillId="49" borderId="0" applyNumberFormat="0" applyBorder="0" applyAlignment="0" applyProtection="0"/>
    <xf numFmtId="0" fontId="40" fillId="69" borderId="0" applyNumberFormat="0" applyBorder="0" applyAlignment="0" applyProtection="0"/>
    <xf numFmtId="0" fontId="40" fillId="69"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98" fillId="70" borderId="19" applyNumberFormat="0" applyAlignment="0" applyProtection="0"/>
    <xf numFmtId="0" fontId="98" fillId="70" borderId="19"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7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30" fillId="40" borderId="0" applyNumberFormat="0" applyBorder="0" applyAlignment="0" applyProtection="0"/>
    <xf numFmtId="0" fontId="30" fillId="40" borderId="0" applyNumberFormat="0" applyBorder="0" applyAlignment="0" applyProtection="0"/>
    <xf numFmtId="0" fontId="99" fillId="0" borderId="43" applyNumberFormat="0" applyFill="0" applyAlignment="0" applyProtection="0"/>
    <xf numFmtId="0" fontId="99" fillId="0" borderId="43" applyNumberFormat="0" applyFill="0" applyAlignment="0" applyProtection="0"/>
    <xf numFmtId="0" fontId="100" fillId="0" borderId="44" applyNumberFormat="0" applyFill="0" applyAlignment="0" applyProtection="0"/>
    <xf numFmtId="0" fontId="100" fillId="0" borderId="44" applyNumberFormat="0" applyFill="0" applyAlignment="0" applyProtection="0"/>
    <xf numFmtId="0" fontId="101" fillId="0" borderId="45" applyNumberFormat="0" applyFill="0" applyAlignment="0" applyProtection="0"/>
    <xf numFmtId="0" fontId="101" fillId="0" borderId="45" applyNumberFormat="0" applyFill="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90" fillId="0" borderId="0" applyNumberFormat="0" applyFill="0" applyBorder="0" applyAlignment="0" applyProtection="0">
      <alignment vertical="top"/>
      <protection locked="0"/>
    </xf>
    <xf numFmtId="0" fontId="4" fillId="70" borderId="19" applyNumberFormat="0" applyAlignment="0" applyProtection="0"/>
    <xf numFmtId="0" fontId="4" fillId="70" borderId="19" applyNumberFormat="0" applyAlignment="0" applyProtection="0"/>
    <xf numFmtId="0" fontId="102" fillId="0" borderId="46" applyNumberFormat="0" applyFill="0" applyAlignment="0" applyProtection="0"/>
    <xf numFmtId="0" fontId="102" fillId="0" borderId="46" applyNumberFormat="0" applyFill="0" applyAlignment="0" applyProtection="0"/>
    <xf numFmtId="0" fontId="103" fillId="10" borderId="0" applyNumberFormat="0" applyBorder="0" applyAlignment="0" applyProtection="0"/>
    <xf numFmtId="0" fontId="103" fillId="10"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0" fontId="70" fillId="0" borderId="0"/>
    <xf numFmtId="0" fontId="2" fillId="0" borderId="0"/>
    <xf numFmtId="0" fontId="2" fillId="0" borderId="0"/>
    <xf numFmtId="0" fontId="2" fillId="0" borderId="0"/>
    <xf numFmtId="0" fontId="2" fillId="0" borderId="0"/>
    <xf numFmtId="0" fontId="70" fillId="0" borderId="0"/>
    <xf numFmtId="0" fontId="70" fillId="0" borderId="0"/>
    <xf numFmtId="0" fontId="1" fillId="0" borderId="0"/>
    <xf numFmtId="0" fontId="70" fillId="0" borderId="0"/>
    <xf numFmtId="0" fontId="70" fillId="0" borderId="0"/>
    <xf numFmtId="0" fontId="70" fillId="0" borderId="0"/>
    <xf numFmtId="0" fontId="70" fillId="0" borderId="0"/>
    <xf numFmtId="0" fontId="70" fillId="0" borderId="0"/>
    <xf numFmtId="0" fontId="5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alignment wrapText="1"/>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0" fillId="0" borderId="0"/>
    <xf numFmtId="0" fontId="70" fillId="0" borderId="0"/>
    <xf numFmtId="0" fontId="70" fillId="0" borderId="0"/>
    <xf numFmtId="0" fontId="7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13" borderId="36" applyNumberFormat="0" applyFont="0" applyAlignment="0" applyProtection="0"/>
    <xf numFmtId="0" fontId="41" fillId="13" borderId="36" applyNumberFormat="0" applyFont="0" applyAlignment="0" applyProtection="0"/>
    <xf numFmtId="0" fontId="2" fillId="13" borderId="36" applyNumberFormat="0" applyFont="0" applyAlignment="0" applyProtection="0"/>
    <xf numFmtId="0" fontId="2" fillId="13" borderId="36" applyNumberFormat="0" applyFont="0" applyAlignment="0" applyProtection="0"/>
    <xf numFmtId="0" fontId="2" fillId="13" borderId="36" applyNumberFormat="0" applyFont="0" applyAlignment="0" applyProtection="0"/>
    <xf numFmtId="0" fontId="2" fillId="13" borderId="36" applyNumberFormat="0" applyFont="0" applyAlignment="0" applyProtection="0"/>
    <xf numFmtId="0" fontId="2" fillId="13" borderId="36" applyNumberFormat="0" applyFont="0" applyAlignment="0" applyProtection="0"/>
    <xf numFmtId="0" fontId="2" fillId="13" borderId="36" applyNumberFormat="0" applyFont="0" applyAlignment="0" applyProtection="0"/>
    <xf numFmtId="0" fontId="2" fillId="13" borderId="36" applyNumberFormat="0" applyFont="0" applyAlignment="0" applyProtection="0"/>
    <xf numFmtId="0" fontId="33" fillId="70" borderId="33" applyNumberFormat="0" applyAlignment="0" applyProtection="0"/>
    <xf numFmtId="0" fontId="33" fillId="70" borderId="33"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39" fillId="0" borderId="50" applyNumberFormat="0" applyFill="0" applyAlignment="0" applyProtection="0"/>
    <xf numFmtId="0" fontId="39" fillId="0" borderId="50" applyNumberFormat="0" applyFill="0" applyAlignment="0" applyProtection="0"/>
    <xf numFmtId="43" fontId="2" fillId="0" borderId="0" applyFont="0" applyFill="0" applyBorder="0" applyAlignment="0" applyProtection="0"/>
    <xf numFmtId="44" fontId="54" fillId="0" borderId="0" applyFont="0" applyFill="0" applyBorder="0" applyAlignment="0" applyProtection="0"/>
    <xf numFmtId="0" fontId="70" fillId="0" borderId="0"/>
    <xf numFmtId="0" fontId="1" fillId="0" borderId="0"/>
    <xf numFmtId="0" fontId="88" fillId="0" borderId="0">
      <alignment wrapText="1"/>
    </xf>
    <xf numFmtId="0" fontId="88" fillId="0" borderId="0"/>
    <xf numFmtId="0" fontId="88" fillId="0" borderId="0"/>
    <xf numFmtId="0" fontId="88" fillId="0" borderId="0">
      <alignment wrapText="1"/>
    </xf>
    <xf numFmtId="176" fontId="88" fillId="0" borderId="0">
      <alignment wrapText="1"/>
    </xf>
    <xf numFmtId="44" fontId="41" fillId="0" borderId="0" applyFont="0" applyFill="0" applyBorder="0" applyAlignment="0" applyProtection="0"/>
    <xf numFmtId="177" fontId="1" fillId="0" borderId="0">
      <alignment horizontal="right" wrapText="1"/>
    </xf>
    <xf numFmtId="44" fontId="41" fillId="0" borderId="0" applyFont="0" applyFill="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43" fontId="41" fillId="0" borderId="0" applyFont="0" applyFill="0" applyBorder="0" applyAlignment="0" applyProtection="0"/>
    <xf numFmtId="0" fontId="41" fillId="42" borderId="0" applyNumberFormat="0" applyBorder="0" applyAlignment="0" applyProtection="0"/>
    <xf numFmtId="0" fontId="41" fillId="42" borderId="0" applyNumberFormat="0" applyBorder="0" applyAlignment="0" applyProtection="0"/>
    <xf numFmtId="44" fontId="41" fillId="0" borderId="0" applyFont="0" applyFill="0" applyBorder="0" applyAlignment="0" applyProtection="0"/>
    <xf numFmtId="9" fontId="41" fillId="0" borderId="0" applyFont="0" applyFill="0" applyBorder="0" applyAlignment="0" applyProtection="0"/>
    <xf numFmtId="0" fontId="41" fillId="43" borderId="0" applyNumberFormat="0" applyBorder="0" applyAlignment="0" applyProtection="0"/>
    <xf numFmtId="0" fontId="41" fillId="43" borderId="0" applyNumberFormat="0" applyBorder="0" applyAlignment="0" applyProtection="0"/>
    <xf numFmtId="43" fontId="41" fillId="0" borderId="0" applyFont="0" applyFill="0" applyBorder="0" applyAlignment="0" applyProtection="0"/>
    <xf numFmtId="44" fontId="41" fillId="0" borderId="0" applyFont="0" applyFill="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5"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1" borderId="0" applyNumberFormat="0" applyBorder="0" applyAlignment="0" applyProtection="0"/>
    <xf numFmtId="0" fontId="41" fillId="41" borderId="0" applyNumberFormat="0" applyBorder="0" applyAlignment="0" applyProtection="0"/>
    <xf numFmtId="0" fontId="41" fillId="44" borderId="0" applyNumberFormat="0" applyBorder="0" applyAlignment="0" applyProtection="0"/>
    <xf numFmtId="0" fontId="41" fillId="44"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8" fillId="48" borderId="0" applyNumberFormat="0" applyBorder="0" applyAlignment="0" applyProtection="0"/>
    <xf numFmtId="0" fontId="48" fillId="48" borderId="0" applyNumberFormat="0" applyBorder="0" applyAlignment="0" applyProtection="0"/>
    <xf numFmtId="0" fontId="48" fillId="45" borderId="0" applyNumberFormat="0" applyBorder="0" applyAlignment="0" applyProtection="0"/>
    <xf numFmtId="0" fontId="48" fillId="45" borderId="0" applyNumberFormat="0" applyBorder="0" applyAlignment="0" applyProtection="0"/>
    <xf numFmtId="0" fontId="48" fillId="46" borderId="0" applyNumberFormat="0" applyBorder="0" applyAlignment="0" applyProtection="0"/>
    <xf numFmtId="0" fontId="48" fillId="46"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9" fontId="41" fillId="0" borderId="0" applyFont="0" applyFill="0" applyBorder="0" applyAlignment="0" applyProtection="0"/>
    <xf numFmtId="0" fontId="48" fillId="51" borderId="0" applyNumberFormat="0" applyBorder="0" applyAlignment="0" applyProtection="0"/>
    <xf numFmtId="0" fontId="48" fillId="51" borderId="0" applyNumberFormat="0" applyBorder="0" applyAlignment="0" applyProtection="0"/>
    <xf numFmtId="0" fontId="46" fillId="52" borderId="0" applyNumberFormat="0" applyBorder="0" applyAlignment="0" applyProtection="0"/>
    <xf numFmtId="0" fontId="46" fillId="52"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8" fillId="55" borderId="0" applyNumberFormat="0" applyBorder="0" applyAlignment="0" applyProtection="0"/>
    <xf numFmtId="0" fontId="48" fillId="55" borderId="0" applyNumberFormat="0" applyBorder="0" applyAlignment="0" applyProtection="0"/>
    <xf numFmtId="0" fontId="46" fillId="56" borderId="0" applyNumberFormat="0" applyBorder="0" applyAlignment="0" applyProtection="0"/>
    <xf numFmtId="0" fontId="46" fillId="56" borderId="0" applyNumberFormat="0" applyBorder="0" applyAlignment="0" applyProtection="0"/>
    <xf numFmtId="0" fontId="46" fillId="57" borderId="0" applyNumberFormat="0" applyBorder="0" applyAlignment="0" applyProtection="0"/>
    <xf numFmtId="0" fontId="46" fillId="57" borderId="0" applyNumberFormat="0" applyBorder="0" applyAlignment="0" applyProtection="0"/>
    <xf numFmtId="0" fontId="48" fillId="58" borderId="0" applyNumberFormat="0" applyBorder="0" applyAlignment="0" applyProtection="0"/>
    <xf numFmtId="0" fontId="48" fillId="58" borderId="0" applyNumberFormat="0" applyBorder="0" applyAlignment="0" applyProtection="0"/>
    <xf numFmtId="0" fontId="46" fillId="59" borderId="0" applyNumberFormat="0" applyBorder="0" applyAlignment="0" applyProtection="0"/>
    <xf numFmtId="0" fontId="46" fillId="59" borderId="0" applyNumberFormat="0" applyBorder="0" applyAlignment="0" applyProtection="0"/>
    <xf numFmtId="0" fontId="46" fillId="60" borderId="0" applyNumberFormat="0" applyBorder="0" applyAlignment="0" applyProtection="0"/>
    <xf numFmtId="0" fontId="46" fillId="60" borderId="0" applyNumberFormat="0" applyBorder="0" applyAlignment="0" applyProtection="0"/>
    <xf numFmtId="0" fontId="48" fillId="61" borderId="0" applyNumberFormat="0" applyBorder="0" applyAlignment="0" applyProtection="0"/>
    <xf numFmtId="0" fontId="48" fillId="61"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6" fillId="62" borderId="0" applyNumberFormat="0" applyBorder="0" applyAlignment="0" applyProtection="0"/>
    <xf numFmtId="0" fontId="48" fillId="49" borderId="0" applyNumberFormat="0" applyBorder="0" applyAlignment="0" applyProtection="0"/>
    <xf numFmtId="0" fontId="48" fillId="49" borderId="0" applyNumberFormat="0" applyBorder="0" applyAlignment="0" applyProtection="0"/>
    <xf numFmtId="0" fontId="46" fillId="64" borderId="0" applyNumberFormat="0" applyBorder="0" applyAlignment="0" applyProtection="0"/>
    <xf numFmtId="0" fontId="46" fillId="64" borderId="0" applyNumberFormat="0" applyBorder="0" applyAlignment="0" applyProtection="0"/>
    <xf numFmtId="0" fontId="46" fillId="53" borderId="0" applyNumberFormat="0" applyBorder="0" applyAlignment="0" applyProtection="0"/>
    <xf numFmtId="0" fontId="46" fillId="53" borderId="0" applyNumberFormat="0" applyBorder="0" applyAlignment="0" applyProtection="0"/>
    <xf numFmtId="0" fontId="48" fillId="50" borderId="0" applyNumberFormat="0" applyBorder="0" applyAlignment="0" applyProtection="0"/>
    <xf numFmtId="0" fontId="48" fillId="50" borderId="0" applyNumberFormat="0" applyBorder="0" applyAlignment="0" applyProtection="0"/>
    <xf numFmtId="0" fontId="46" fillId="66" borderId="0" applyNumberFormat="0" applyBorder="0" applyAlignment="0" applyProtection="0"/>
    <xf numFmtId="0" fontId="46" fillId="66" borderId="0" applyNumberFormat="0" applyBorder="0" applyAlignment="0" applyProtection="0"/>
    <xf numFmtId="0" fontId="46" fillId="67" borderId="0" applyNumberFormat="0" applyBorder="0" applyAlignment="0" applyProtection="0"/>
    <xf numFmtId="0" fontId="46" fillId="67" borderId="0" applyNumberFormat="0" applyBorder="0" applyAlignment="0" applyProtection="0"/>
    <xf numFmtId="0" fontId="48" fillId="69" borderId="0" applyNumberFormat="0" applyBorder="0" applyAlignment="0" applyProtection="0"/>
    <xf numFmtId="0" fontId="48" fillId="69" borderId="0" applyNumberFormat="0" applyBorder="0" applyAlignment="0" applyProtection="0"/>
    <xf numFmtId="0" fontId="50" fillId="39" borderId="0" applyNumberFormat="0" applyBorder="0" applyAlignment="0" applyProtection="0"/>
    <xf numFmtId="0" fontId="50" fillId="39" borderId="0" applyNumberFormat="0" applyBorder="0" applyAlignment="0" applyProtection="0"/>
    <xf numFmtId="0" fontId="53" fillId="71" borderId="42" applyNumberFormat="0" applyAlignment="0" applyProtection="0"/>
    <xf numFmtId="0" fontId="53" fillId="71" borderId="42" applyNumberFormat="0" applyAlignment="0" applyProtection="0"/>
    <xf numFmtId="43" fontId="4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4" fontId="46"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0" fontId="41" fillId="0" borderId="0"/>
    <xf numFmtId="0" fontId="57" fillId="0" borderId="0" applyNumberFormat="0" applyFill="0" applyBorder="0" applyAlignment="0" applyProtection="0"/>
    <xf numFmtId="0" fontId="57" fillId="0" borderId="0" applyNumberFormat="0" applyFill="0" applyBorder="0" applyAlignment="0" applyProtection="0"/>
    <xf numFmtId="0" fontId="58" fillId="40" borderId="0" applyNumberFormat="0" applyBorder="0" applyAlignment="0" applyProtection="0"/>
    <xf numFmtId="0" fontId="58" fillId="40" borderId="0" applyNumberFormat="0" applyBorder="0" applyAlignment="0" applyProtection="0"/>
    <xf numFmtId="0" fontId="106" fillId="0" borderId="0"/>
    <xf numFmtId="0" fontId="59" fillId="0" borderId="43" applyNumberFormat="0" applyFill="0" applyAlignment="0" applyProtection="0"/>
    <xf numFmtId="0" fontId="59" fillId="0" borderId="43" applyNumberFormat="0" applyFill="0" applyAlignment="0" applyProtection="0"/>
    <xf numFmtId="0" fontId="60" fillId="0" borderId="44" applyNumberFormat="0" applyFill="0" applyAlignment="0" applyProtection="0"/>
    <xf numFmtId="0" fontId="60" fillId="0" borderId="44" applyNumberFormat="0" applyFill="0" applyAlignment="0" applyProtection="0"/>
    <xf numFmtId="0" fontId="61" fillId="0" borderId="45" applyNumberFormat="0" applyFill="0" applyAlignment="0" applyProtection="0"/>
    <xf numFmtId="0" fontId="61" fillId="0" borderId="45" applyNumberFormat="0" applyFill="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7" fillId="0" borderId="46" applyNumberFormat="0" applyFill="0" applyAlignment="0" applyProtection="0"/>
    <xf numFmtId="0" fontId="67" fillId="0" borderId="46" applyNumberFormat="0" applyFill="0" applyAlignment="0" applyProtection="0"/>
    <xf numFmtId="0" fontId="69" fillId="75" borderId="0" applyNumberFormat="0" applyBorder="0" applyAlignment="0" applyProtection="0"/>
    <xf numFmtId="0" fontId="69" fillId="75" borderId="0" applyNumberFormat="0" applyBorder="0" applyAlignment="0" applyProtection="0"/>
    <xf numFmtId="0" fontId="1" fillId="0" borderId="0"/>
    <xf numFmtId="0" fontId="1" fillId="0" borderId="0"/>
    <xf numFmtId="0" fontId="1" fillId="0" borderId="0"/>
    <xf numFmtId="0" fontId="71" fillId="0" borderId="0"/>
    <xf numFmtId="0" fontId="41" fillId="0" borderId="0"/>
    <xf numFmtId="9" fontId="41"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0" fontId="71" fillId="0" borderId="0"/>
    <xf numFmtId="0" fontId="71" fillId="0" borderId="0"/>
    <xf numFmtId="0" fontId="71" fillId="0" borderId="0"/>
    <xf numFmtId="9" fontId="41"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2" fillId="0" borderId="0"/>
    <xf numFmtId="44" fontId="41" fillId="0" borderId="0" applyFont="0" applyFill="0" applyBorder="0" applyAlignment="0" applyProtection="0"/>
    <xf numFmtId="43" fontId="41" fillId="0" borderId="0" applyFont="0" applyFill="0" applyBorder="0" applyAlignment="0" applyProtection="0"/>
    <xf numFmtId="0" fontId="71" fillId="0" borderId="0"/>
    <xf numFmtId="0" fontId="71" fillId="0" borderId="0"/>
    <xf numFmtId="0" fontId="1" fillId="0" borderId="0"/>
    <xf numFmtId="0" fontId="41" fillId="76" borderId="47" applyNumberFormat="0" applyFont="0" applyAlignment="0" applyProtection="0"/>
    <xf numFmtId="0" fontId="41" fillId="76" borderId="47" applyNumberFormat="0" applyFont="0" applyAlignment="0" applyProtection="0"/>
    <xf numFmtId="0" fontId="41" fillId="76" borderId="47" applyNumberFormat="0" applyFont="0" applyAlignment="0" applyProtection="0"/>
    <xf numFmtId="0" fontId="41" fillId="76" borderId="47" applyNumberFormat="0" applyFont="0" applyAlignment="0" applyProtection="0"/>
    <xf numFmtId="9" fontId="41" fillId="0" borderId="0" applyFont="0" applyFill="0" applyBorder="0" applyAlignment="0" applyProtection="0"/>
    <xf numFmtId="9" fontId="4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41" fillId="0" borderId="0"/>
    <xf numFmtId="9" fontId="41" fillId="0" borderId="0" applyFon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9" fontId="41"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 fillId="0" borderId="0"/>
    <xf numFmtId="0" fontId="113" fillId="0" borderId="0" applyNumberFormat="0" applyFill="0" applyBorder="0" applyAlignment="0" applyProtection="0">
      <alignment vertical="top"/>
    </xf>
    <xf numFmtId="0" fontId="114" fillId="0" borderId="0" applyNumberFormat="0" applyFill="0" applyBorder="0" applyAlignment="0" applyProtection="0">
      <alignment vertical="top"/>
    </xf>
    <xf numFmtId="0" fontId="1" fillId="0" borderId="0" applyNumberFormat="0" applyFill="0" applyBorder="0" applyAlignment="0" applyProtection="0"/>
    <xf numFmtId="0" fontId="115" fillId="0" borderId="0" applyNumberFormat="0" applyFill="0" applyBorder="0" applyAlignment="0" applyProtection="0">
      <alignment vertical="top"/>
    </xf>
    <xf numFmtId="190" fontId="1" fillId="0" borderId="0" applyFont="0" applyFill="0" applyBorder="0" applyAlignment="0" applyProtection="0"/>
    <xf numFmtId="0" fontId="116" fillId="0" borderId="0" applyNumberFormat="0" applyFill="0" applyBorder="0" applyAlignment="0" applyProtection="0">
      <alignment vertical="top"/>
      <protection locked="0"/>
    </xf>
    <xf numFmtId="191" fontId="1" fillId="0" borderId="0" applyFont="0" applyFill="0" applyBorder="0" applyAlignment="0" applyProtection="0"/>
    <xf numFmtId="0" fontId="1" fillId="0" borderId="0" applyNumberFormat="0" applyFill="0" applyBorder="0" applyAlignment="0" applyProtection="0"/>
    <xf numFmtId="3" fontId="112" fillId="82" borderId="53"/>
    <xf numFmtId="180" fontId="117" fillId="83" borderId="54">
      <alignment horizontal="center" vertical="center"/>
    </xf>
    <xf numFmtId="3" fontId="118" fillId="0" borderId="0" applyFill="0" applyBorder="0" applyProtection="0">
      <alignment horizontal="right"/>
    </xf>
    <xf numFmtId="189" fontId="46" fillId="0" borderId="0" applyFill="0" applyBorder="0" applyAlignment="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188"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 fontId="1" fillId="0" borderId="0" applyFont="0" applyFill="0" applyBorder="0" applyAlignment="0" applyProtection="0"/>
    <xf numFmtId="0" fontId="119" fillId="0" borderId="0" applyNumberFormat="0" applyAlignment="0">
      <alignment horizontal="left"/>
    </xf>
    <xf numFmtId="187" fontId="1" fillId="0" borderId="0" applyFont="0" applyFill="0" applyBorder="0" applyAlignment="0" applyProtection="0"/>
    <xf numFmtId="186" fontId="120"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7" fontId="1" fillId="0" borderId="0" applyFont="0" applyFill="0" applyBorder="0" applyAlignment="0" applyProtection="0"/>
    <xf numFmtId="181" fontId="1" fillId="0" borderId="0" applyFont="0" applyFill="0" applyBorder="0" applyAlignment="0" applyProtection="0"/>
    <xf numFmtId="182" fontId="1" fillId="0" borderId="0" applyFont="0" applyFill="0" applyBorder="0" applyAlignment="0" applyProtection="0"/>
    <xf numFmtId="185" fontId="54" fillId="0" borderId="0">
      <alignment horizontal="right"/>
      <protection locked="0"/>
    </xf>
    <xf numFmtId="0" fontId="121" fillId="0" borderId="0" applyNumberFormat="0" applyAlignment="0">
      <alignment horizontal="left"/>
    </xf>
    <xf numFmtId="178" fontId="1" fillId="0" borderId="0" applyFont="0" applyFill="0" applyBorder="0" applyAlignment="0" applyProtection="0"/>
    <xf numFmtId="2" fontId="1" fillId="0" borderId="0" applyFont="0" applyFill="0" applyBorder="0" applyAlignment="0" applyProtection="0"/>
    <xf numFmtId="38" fontId="43" fillId="0" borderId="53">
      <alignment horizontal="right"/>
    </xf>
    <xf numFmtId="164" fontId="120" fillId="0" borderId="0" applyFont="0" applyFill="0" applyBorder="0" applyAlignment="0" applyProtection="0"/>
    <xf numFmtId="184" fontId="1" fillId="0" borderId="0" applyFont="0" applyFill="0" applyBorder="0" applyAlignment="0" applyProtection="0">
      <alignment horizontal="center"/>
    </xf>
    <xf numFmtId="38" fontId="43" fillId="2" borderId="0" applyNumberFormat="0" applyBorder="0" applyAlignment="0" applyProtection="0"/>
    <xf numFmtId="0" fontId="122" fillId="0" borderId="0" applyNumberFormat="0" applyFill="0" applyBorder="0" applyAlignment="0" applyProtection="0"/>
    <xf numFmtId="0" fontId="110" fillId="0" borderId="51" applyNumberFormat="0" applyAlignment="0" applyProtection="0">
      <alignment horizontal="left" vertical="center"/>
    </xf>
    <xf numFmtId="0" fontId="110" fillId="0" borderId="52">
      <alignment horizontal="left" vertical="center"/>
    </xf>
    <xf numFmtId="183" fontId="1" fillId="0" borderId="0">
      <protection locked="0"/>
    </xf>
    <xf numFmtId="183" fontId="1" fillId="0" borderId="0">
      <protection locked="0"/>
    </xf>
    <xf numFmtId="0" fontId="109" fillId="0" borderId="55" applyNumberFormat="0" applyFill="0" applyAlignment="0" applyProtection="0"/>
    <xf numFmtId="10" fontId="43" fillId="84" borderId="2" applyNumberFormat="0" applyBorder="0" applyAlignment="0" applyProtection="0"/>
    <xf numFmtId="37" fontId="123" fillId="0" borderId="0"/>
    <xf numFmtId="179" fontId="107" fillId="0" borderId="0"/>
    <xf numFmtId="171" fontId="124" fillId="0" borderId="0"/>
    <xf numFmtId="171" fontId="124" fillId="0" borderId="0"/>
    <xf numFmtId="171" fontId="124" fillId="0" borderId="0"/>
    <xf numFmtId="171" fontId="124" fillId="0" borderId="0"/>
    <xf numFmtId="171" fontId="124" fillId="0" borderId="0"/>
    <xf numFmtId="171" fontId="124" fillId="0" borderId="0"/>
    <xf numFmtId="171" fontId="1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25" fillId="0" borderId="38">
      <alignment vertical="center"/>
    </xf>
    <xf numFmtId="10" fontId="1" fillId="0" borderId="0" applyFont="0" applyFill="0" applyBorder="0" applyAlignment="0" applyProtection="0"/>
    <xf numFmtId="0" fontId="126" fillId="0" borderId="0" applyNumberFormat="0" applyFill="0" applyBorder="0" applyAlignment="0"/>
    <xf numFmtId="165" fontId="118" fillId="0" borderId="0" applyFill="0" applyBorder="0" applyProtection="0">
      <alignment horizontal="right"/>
    </xf>
    <xf numFmtId="14" fontId="127" fillId="0" borderId="0" applyNumberFormat="0" applyFill="0" applyBorder="0" applyAlignment="0" applyProtection="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 fontId="43" fillId="0" borderId="56" applyNumberFormat="0" applyProtection="0">
      <alignment horizontal="right" vertical="center"/>
    </xf>
    <xf numFmtId="0" fontId="1" fillId="0" borderId="0"/>
    <xf numFmtId="0" fontId="1" fillId="0" borderId="0"/>
    <xf numFmtId="0" fontId="1" fillId="0" borderId="0"/>
    <xf numFmtId="0" fontId="1" fillId="0" borderId="0"/>
    <xf numFmtId="0" fontId="1" fillId="0" borderId="0"/>
    <xf numFmtId="40" fontId="128" fillId="0" borderId="0" applyBorder="0">
      <alignment horizontal="right"/>
    </xf>
    <xf numFmtId="49" fontId="129" fillId="0" borderId="38">
      <alignment vertical="center"/>
    </xf>
    <xf numFmtId="40" fontId="108" fillId="0" borderId="0"/>
    <xf numFmtId="37" fontId="43" fillId="85" borderId="0" applyNumberFormat="0" applyBorder="0" applyAlignment="0" applyProtection="0"/>
    <xf numFmtId="37" fontId="43" fillId="0" borderId="0"/>
    <xf numFmtId="37" fontId="43" fillId="85" borderId="0" applyNumberFormat="0" applyBorder="0" applyAlignment="0" applyProtection="0"/>
    <xf numFmtId="3" fontId="111" fillId="0" borderId="55" applyProtection="0"/>
    <xf numFmtId="0" fontId="130" fillId="0" borderId="0" applyFill="0" applyBorder="0" applyAlignment="0"/>
    <xf numFmtId="9" fontId="1" fillId="0" borderId="0" applyFont="0" applyFill="0" applyBorder="0" applyAlignment="0" applyProtection="0"/>
    <xf numFmtId="9" fontId="41"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9" fontId="41" fillId="0" borderId="0" applyFont="0" applyFill="0" applyBorder="0" applyAlignment="0" applyProtection="0"/>
    <xf numFmtId="44" fontId="41" fillId="0" borderId="0" applyFont="0" applyFill="0" applyBorder="0" applyAlignment="0" applyProtection="0"/>
    <xf numFmtId="43" fontId="41" fillId="0" borderId="0" applyFont="0" applyFill="0" applyBorder="0" applyAlignment="0" applyProtection="0"/>
    <xf numFmtId="9" fontId="41" fillId="0" borderId="0" applyFont="0" applyFill="0" applyBorder="0" applyAlignment="0" applyProtection="0"/>
    <xf numFmtId="0" fontId="43" fillId="0" borderId="58" applyNumberFormat="0" applyFill="0" applyAlignment="0"/>
    <xf numFmtId="0" fontId="132" fillId="86" borderId="57" applyNumberFormat="0">
      <alignment vertical="center" wrapText="1"/>
    </xf>
    <xf numFmtId="0" fontId="43" fillId="0" borderId="59" applyNumberFormat="0" applyFill="0"/>
    <xf numFmtId="0" fontId="43" fillId="0" borderId="60" applyNumberFormat="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3" fillId="0" borderId="0"/>
    <xf numFmtId="43" fontId="133" fillId="0" borderId="0" applyFont="0" applyFill="0" applyBorder="0" applyAlignment="0" applyProtection="0"/>
    <xf numFmtId="44" fontId="133" fillId="0" borderId="0" applyFont="0" applyFill="0" applyBorder="0" applyAlignment="0" applyProtection="0"/>
    <xf numFmtId="0" fontId="133" fillId="0" borderId="0"/>
    <xf numFmtId="0" fontId="131" fillId="0" borderId="0"/>
    <xf numFmtId="43" fontId="131" fillId="0" borderId="0" applyFont="0" applyFill="0" applyBorder="0" applyAlignment="0" applyProtection="0"/>
    <xf numFmtId="0" fontId="26" fillId="0" borderId="0" applyNumberFormat="0" applyFill="0" applyBorder="0" applyAlignment="0" applyProtection="0"/>
    <xf numFmtId="0" fontId="32" fillId="10" borderId="0" applyNumberFormat="0" applyBorder="0" applyAlignment="0" applyProtection="0"/>
    <xf numFmtId="0" fontId="2" fillId="17"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0" borderId="0"/>
    <xf numFmtId="192" fontId="2" fillId="0" borderId="0" applyFont="0" applyFill="0" applyBorder="0" applyAlignment="0" applyProtection="0"/>
    <xf numFmtId="192" fontId="2" fillId="0" borderId="0" applyFont="0" applyFill="0" applyBorder="0" applyAlignment="0" applyProtection="0"/>
    <xf numFmtId="0" fontId="105" fillId="0" borderId="0"/>
    <xf numFmtId="0" fontId="105" fillId="0" borderId="0"/>
    <xf numFmtId="192" fontId="2" fillId="0" borderId="0" applyFont="0" applyFill="0" applyBorder="0" applyAlignment="0" applyProtection="0"/>
    <xf numFmtId="0" fontId="105" fillId="0" borderId="0"/>
    <xf numFmtId="192" fontId="2" fillId="0" borderId="0" applyFont="0" applyFill="0" applyBorder="0" applyAlignment="0" applyProtection="0"/>
    <xf numFmtId="0" fontId="105" fillId="0" borderId="0"/>
    <xf numFmtId="192" fontId="2" fillId="0" borderId="0" applyFont="0" applyFill="0" applyBorder="0" applyAlignment="0" applyProtection="0"/>
    <xf numFmtId="0" fontId="105" fillId="0" borderId="0"/>
    <xf numFmtId="192" fontId="2" fillId="0" borderId="0" applyFont="0" applyFill="0" applyBorder="0" applyAlignment="0" applyProtection="0"/>
    <xf numFmtId="0" fontId="105" fillId="0" borderId="0"/>
    <xf numFmtId="192" fontId="2" fillId="0" borderId="0" applyFont="0" applyFill="0" applyBorder="0" applyAlignment="0" applyProtection="0"/>
    <xf numFmtId="0" fontId="105" fillId="0" borderId="0"/>
    <xf numFmtId="192" fontId="2" fillId="0" borderId="0" applyFont="0" applyFill="0" applyBorder="0" applyAlignment="0" applyProtection="0"/>
    <xf numFmtId="0" fontId="105" fillId="0" borderId="0"/>
    <xf numFmtId="192" fontId="2" fillId="0" borderId="0" applyFont="0" applyFill="0" applyBorder="0" applyAlignment="0" applyProtection="0"/>
    <xf numFmtId="0" fontId="105" fillId="0" borderId="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88" fillId="0" borderId="0"/>
    <xf numFmtId="43" fontId="88" fillId="0" borderId="0" applyFont="0" applyFill="0" applyBorder="0" applyAlignment="0" applyProtection="0"/>
    <xf numFmtId="0" fontId="96" fillId="0" borderId="61" applyNumberFormat="0" applyFont="0" applyProtection="0">
      <alignment wrapText="1"/>
    </xf>
    <xf numFmtId="0" fontId="88" fillId="0" borderId="0"/>
  </cellStyleXfs>
  <cellXfs count="240">
    <xf numFmtId="0" fontId="0" fillId="0" borderId="0" xfId="0"/>
    <xf numFmtId="0" fontId="9" fillId="0" borderId="0" xfId="0" applyFont="1" applyAlignment="1">
      <alignment vertical="center"/>
    </xf>
    <xf numFmtId="0" fontId="10" fillId="0" borderId="0" xfId="0" applyFont="1"/>
    <xf numFmtId="0" fontId="11" fillId="0" borderId="0" xfId="0" applyFont="1"/>
    <xf numFmtId="0" fontId="12" fillId="0" borderId="0" xfId="0" applyFont="1" applyAlignment="1">
      <alignment horizontal="left" vertical="center" wrapText="1"/>
    </xf>
    <xf numFmtId="0" fontId="7" fillId="0" borderId="0" xfId="0" applyFont="1"/>
    <xf numFmtId="0" fontId="9" fillId="0" borderId="0" xfId="0" applyFont="1" applyAlignment="1">
      <alignment horizontal="left" vertical="center"/>
    </xf>
    <xf numFmtId="0" fontId="10" fillId="0" borderId="0" xfId="0" applyFont="1" applyAlignment="1">
      <alignment horizontal="center" vertical="center"/>
    </xf>
    <xf numFmtId="0" fontId="15" fillId="0" borderId="0" xfId="1" applyFont="1"/>
    <xf numFmtId="0" fontId="9" fillId="0" borderId="0" xfId="0" applyFont="1"/>
    <xf numFmtId="0" fontId="15" fillId="7" borderId="1" xfId="0" applyFont="1" applyFill="1" applyBorder="1" applyAlignment="1">
      <alignment horizontal="center" vertical="center"/>
    </xf>
    <xf numFmtId="0" fontId="10" fillId="7" borderId="1" xfId="0" applyFont="1" applyFill="1" applyBorder="1" applyAlignment="1">
      <alignment horizontal="center" vertical="center"/>
    </xf>
    <xf numFmtId="0" fontId="6" fillId="7" borderId="1" xfId="0" applyFont="1" applyFill="1" applyBorder="1" applyAlignment="1">
      <alignment horizontal="center" vertical="center"/>
    </xf>
    <xf numFmtId="0" fontId="7" fillId="0" borderId="1" xfId="1" applyFont="1" applyBorder="1" applyAlignment="1">
      <alignment horizontal="left" vertical="center" wrapText="1"/>
    </xf>
    <xf numFmtId="165" fontId="7" fillId="0" borderId="1" xfId="0" applyNumberFormat="1" applyFont="1" applyBorder="1" applyAlignment="1">
      <alignment horizontal="center" vertical="center"/>
    </xf>
    <xf numFmtId="165" fontId="7" fillId="3" borderId="1" xfId="0" applyNumberFormat="1" applyFont="1" applyFill="1" applyBorder="1" applyAlignment="1">
      <alignment horizontal="center" vertical="center"/>
    </xf>
    <xf numFmtId="0" fontId="21" fillId="0" borderId="0" xfId="0" applyFont="1"/>
    <xf numFmtId="0" fontId="9" fillId="0" borderId="5" xfId="1" applyFont="1" applyBorder="1" applyAlignment="1">
      <alignment horizontal="center" vertical="center"/>
    </xf>
    <xf numFmtId="0" fontId="7" fillId="7" borderId="5" xfId="0" applyFont="1" applyFill="1" applyBorder="1" applyAlignment="1">
      <alignment horizontal="center" vertical="center"/>
    </xf>
    <xf numFmtId="0" fontId="11" fillId="0" borderId="0" xfId="0" applyFont="1" applyAlignment="1">
      <alignment vertical="center"/>
    </xf>
    <xf numFmtId="165" fontId="7" fillId="3" borderId="1" xfId="1" applyNumberFormat="1" applyFont="1" applyFill="1" applyBorder="1" applyAlignment="1">
      <alignment horizontal="center" vertical="center"/>
    </xf>
    <xf numFmtId="165" fontId="7" fillId="5" borderId="1" xfId="1" applyNumberFormat="1" applyFont="1" applyFill="1" applyBorder="1" applyAlignment="1">
      <alignment horizontal="center" vertical="center"/>
    </xf>
    <xf numFmtId="165" fontId="7" fillId="3" borderId="5" xfId="1" applyNumberFormat="1" applyFont="1" applyFill="1" applyBorder="1" applyAlignment="1">
      <alignment horizontal="center" vertical="center"/>
    </xf>
    <xf numFmtId="165" fontId="6" fillId="0" borderId="1" xfId="0" applyNumberFormat="1" applyFont="1" applyBorder="1" applyAlignment="1">
      <alignment horizontal="center" vertical="center"/>
    </xf>
    <xf numFmtId="165" fontId="7" fillId="3" borderId="1" xfId="0" applyNumberFormat="1" applyFont="1" applyFill="1" applyBorder="1" applyAlignment="1">
      <alignment horizontal="center"/>
    </xf>
    <xf numFmtId="165" fontId="9" fillId="3" borderId="5" xfId="0" applyNumberFormat="1" applyFont="1" applyFill="1" applyBorder="1" applyAlignment="1">
      <alignment horizontal="center" vertical="center"/>
    </xf>
    <xf numFmtId="165" fontId="7" fillId="0" borderId="1" xfId="0" applyNumberFormat="1" applyFont="1" applyBorder="1" applyAlignment="1">
      <alignment horizontal="center"/>
    </xf>
    <xf numFmtId="165" fontId="9" fillId="3" borderId="5" xfId="0" applyNumberFormat="1" applyFont="1" applyFill="1" applyBorder="1" applyAlignment="1">
      <alignment horizontal="center"/>
    </xf>
    <xf numFmtId="168" fontId="6" fillId="7" borderId="1" xfId="0" applyNumberFormat="1" applyFont="1" applyFill="1" applyBorder="1" applyAlignment="1">
      <alignment horizontal="center" vertical="center"/>
    </xf>
    <xf numFmtId="2" fontId="6" fillId="0" borderId="1" xfId="0" applyNumberFormat="1" applyFont="1" applyBorder="1" applyAlignment="1">
      <alignment horizontal="center" vertical="center"/>
    </xf>
    <xf numFmtId="0" fontId="11" fillId="0" borderId="0" xfId="0" applyFont="1" applyAlignment="1">
      <alignment horizontal="center"/>
    </xf>
    <xf numFmtId="0" fontId="12" fillId="0" borderId="0" xfId="0" applyFont="1" applyAlignment="1">
      <alignment horizontal="left" vertical="top" wrapText="1"/>
    </xf>
    <xf numFmtId="0" fontId="11" fillId="0" borderId="0" xfId="0" applyFont="1" applyProtection="1">
      <protection locked="0"/>
    </xf>
    <xf numFmtId="164" fontId="11" fillId="0" borderId="0" xfId="2" applyNumberFormat="1" applyFont="1" applyAlignment="1" applyProtection="1">
      <alignment horizontal="center" vertical="center"/>
    </xf>
    <xf numFmtId="3" fontId="11" fillId="0" borderId="0" xfId="0" applyNumberFormat="1" applyFont="1" applyAlignment="1">
      <alignment horizontal="center" vertical="center"/>
    </xf>
    <xf numFmtId="0" fontId="11" fillId="0" borderId="0" xfId="0" applyFont="1" applyAlignment="1">
      <alignment horizontal="center" vertical="center"/>
    </xf>
    <xf numFmtId="165" fontId="11" fillId="0" borderId="0" xfId="4" applyNumberFormat="1" applyFont="1" applyAlignment="1" applyProtection="1">
      <alignment horizontal="center" vertical="center"/>
    </xf>
    <xf numFmtId="0" fontId="21" fillId="0" borderId="0" xfId="0" applyFont="1" applyProtection="1">
      <protection locked="0"/>
    </xf>
    <xf numFmtId="0" fontId="11" fillId="0" borderId="0" xfId="0" quotePrefix="1" applyFont="1" applyProtection="1">
      <protection locked="0"/>
    </xf>
    <xf numFmtId="0" fontId="23" fillId="0" borderId="0" xfId="0" applyFont="1" applyProtection="1">
      <protection locked="0"/>
    </xf>
    <xf numFmtId="0" fontId="0" fillId="0" borderId="0" xfId="0" applyProtection="1">
      <protection locked="0"/>
    </xf>
    <xf numFmtId="0" fontId="11" fillId="5" borderId="2" xfId="0" applyFont="1" applyFill="1" applyBorder="1"/>
    <xf numFmtId="0" fontId="11" fillId="3" borderId="2" xfId="0" applyFont="1" applyFill="1" applyBorder="1"/>
    <xf numFmtId="0" fontId="11" fillId="0" borderId="2" xfId="0" applyFont="1" applyBorder="1"/>
    <xf numFmtId="0" fontId="11" fillId="7" borderId="2" xfId="0" applyFont="1" applyFill="1" applyBorder="1" applyAlignment="1">
      <alignment wrapText="1"/>
    </xf>
    <xf numFmtId="0" fontId="13" fillId="6" borderId="19" xfId="5" applyFont="1" applyFill="1" applyProtection="1">
      <protection locked="0"/>
    </xf>
    <xf numFmtId="0" fontId="16" fillId="7" borderId="19" xfId="5" applyFont="1" applyFill="1" applyProtection="1"/>
    <xf numFmtId="0" fontId="9" fillId="0" borderId="0" xfId="0" applyFont="1" applyAlignment="1" applyProtection="1">
      <alignment vertical="center"/>
      <protection locked="0"/>
    </xf>
    <xf numFmtId="0" fontId="10" fillId="0" borderId="0" xfId="0" applyFont="1" applyProtection="1">
      <protection locked="0"/>
    </xf>
    <xf numFmtId="0" fontId="12" fillId="0" borderId="0" xfId="0" applyFont="1" applyAlignment="1" applyProtection="1">
      <alignment horizontal="left" vertical="center" wrapText="1"/>
      <protection locked="0"/>
    </xf>
    <xf numFmtId="0" fontId="9" fillId="0" borderId="1" xfId="0" applyFont="1" applyBorder="1" applyAlignment="1" applyProtection="1">
      <alignment vertical="center" wrapText="1"/>
      <protection locked="0"/>
    </xf>
    <xf numFmtId="165" fontId="7" fillId="0" borderId="1" xfId="4" applyNumberFormat="1" applyFont="1" applyBorder="1" applyAlignment="1" applyProtection="1">
      <alignment horizontal="center" vertical="center" wrapText="1"/>
      <protection locked="0"/>
    </xf>
    <xf numFmtId="165" fontId="7" fillId="3" borderId="1" xfId="4" applyNumberFormat="1" applyFont="1" applyFill="1" applyBorder="1" applyAlignment="1" applyProtection="1">
      <alignment horizontal="center" vertical="center" wrapText="1"/>
    </xf>
    <xf numFmtId="168" fontId="7" fillId="3" borderId="1" xfId="0" applyNumberFormat="1" applyFont="1" applyFill="1" applyBorder="1" applyAlignment="1">
      <alignment horizontal="center" vertical="center" wrapText="1"/>
    </xf>
    <xf numFmtId="3" fontId="15" fillId="0" borderId="1" xfId="0" applyNumberFormat="1" applyFont="1" applyBorder="1" applyAlignment="1" applyProtection="1">
      <alignment horizontal="center" vertical="center" wrapText="1"/>
      <protection locked="0"/>
    </xf>
    <xf numFmtId="3" fontId="15" fillId="3" borderId="1" xfId="0" applyNumberFormat="1" applyFont="1" applyFill="1" applyBorder="1" applyAlignment="1">
      <alignment horizontal="center" vertical="center" wrapText="1"/>
    </xf>
    <xf numFmtId="3" fontId="15" fillId="7" borderId="1" xfId="0" applyNumberFormat="1" applyFont="1" applyFill="1" applyBorder="1" applyAlignment="1">
      <alignment horizontal="center" vertical="center" wrapText="1"/>
    </xf>
    <xf numFmtId="3" fontId="0" fillId="7" borderId="0" xfId="0" applyNumberFormat="1" applyFill="1" applyAlignment="1">
      <alignment horizontal="center"/>
    </xf>
    <xf numFmtId="9" fontId="15" fillId="3" borderId="1" xfId="3" applyFont="1" applyFill="1" applyBorder="1" applyAlignment="1" applyProtection="1">
      <alignment horizontal="center" vertical="center" wrapText="1"/>
    </xf>
    <xf numFmtId="0" fontId="15" fillId="7" borderId="1" xfId="0" applyFont="1" applyFill="1" applyBorder="1" applyAlignment="1">
      <alignment horizontal="center" vertical="center" wrapText="1"/>
    </xf>
    <xf numFmtId="164" fontId="15" fillId="7" borderId="1" xfId="2" applyNumberFormat="1" applyFont="1" applyFill="1" applyBorder="1" applyAlignment="1" applyProtection="1">
      <alignment horizontal="center" vertical="center" wrapText="1"/>
    </xf>
    <xf numFmtId="3" fontId="15" fillId="5" borderId="1" xfId="0" applyNumberFormat="1" applyFont="1" applyFill="1" applyBorder="1" applyAlignment="1">
      <alignment horizontal="center" vertical="center" wrapText="1"/>
    </xf>
    <xf numFmtId="164" fontId="15" fillId="5" borderId="1" xfId="2" applyNumberFormat="1" applyFont="1" applyFill="1" applyBorder="1" applyAlignment="1" applyProtection="1">
      <alignment horizontal="center" vertical="center" wrapText="1"/>
    </xf>
    <xf numFmtId="165" fontId="7" fillId="3" borderId="1" xfId="0" applyNumberFormat="1" applyFont="1" applyFill="1" applyBorder="1" applyAlignment="1">
      <alignment horizontal="center" vertical="center" wrapText="1"/>
    </xf>
    <xf numFmtId="0" fontId="7" fillId="0" borderId="1" xfId="0" applyFont="1" applyBorder="1" applyAlignment="1" applyProtection="1">
      <alignment vertical="center" wrapText="1"/>
      <protection locked="0"/>
    </xf>
    <xf numFmtId="168" fontId="7" fillId="0" borderId="1" xfId="0" applyNumberFormat="1" applyFont="1" applyBorder="1" applyAlignment="1" applyProtection="1">
      <alignment horizontal="center" vertical="center" wrapText="1"/>
      <protection locked="0"/>
    </xf>
    <xf numFmtId="0" fontId="9" fillId="0" borderId="5" xfId="0" applyFont="1" applyBorder="1" applyAlignment="1" applyProtection="1">
      <alignment horizontal="center" vertical="center" wrapText="1"/>
      <protection locked="0"/>
    </xf>
    <xf numFmtId="0" fontId="9" fillId="0" borderId="22" xfId="0" applyFont="1" applyBorder="1" applyAlignment="1" applyProtection="1">
      <alignment vertical="center" wrapText="1"/>
      <protection locked="0"/>
    </xf>
    <xf numFmtId="3" fontId="7" fillId="5" borderId="1" xfId="2" applyNumberFormat="1" applyFont="1" applyFill="1" applyBorder="1" applyAlignment="1" applyProtection="1">
      <alignment horizontal="center" vertical="center" wrapText="1"/>
    </xf>
    <xf numFmtId="168" fontId="9" fillId="3" borderId="1" xfId="0" applyNumberFormat="1" applyFont="1" applyFill="1" applyBorder="1" applyAlignment="1">
      <alignment horizontal="center" vertical="center" wrapText="1"/>
    </xf>
    <xf numFmtId="9" fontId="7" fillId="3" borderId="1" xfId="3" applyFont="1" applyFill="1" applyBorder="1" applyAlignment="1" applyProtection="1">
      <alignment horizontal="center" vertical="center" wrapText="1"/>
    </xf>
    <xf numFmtId="0" fontId="9" fillId="7" borderId="5" xfId="0" applyFont="1" applyFill="1" applyBorder="1" applyAlignment="1">
      <alignment horizontal="center" vertical="center" wrapText="1"/>
    </xf>
    <xf numFmtId="168" fontId="21" fillId="3" borderId="1" xfId="0" applyNumberFormat="1" applyFont="1" applyFill="1" applyBorder="1" applyAlignment="1">
      <alignment horizontal="center" vertical="center"/>
    </xf>
    <xf numFmtId="10" fontId="7" fillId="3" borderId="23" xfId="3" applyNumberFormat="1" applyFont="1" applyFill="1" applyBorder="1" applyAlignment="1" applyProtection="1">
      <alignment horizontal="center" vertical="center" wrapText="1"/>
    </xf>
    <xf numFmtId="167" fontId="7" fillId="7" borderId="1" xfId="2" applyNumberFormat="1" applyFont="1" applyFill="1" applyBorder="1" applyAlignment="1" applyProtection="1">
      <alignment vertical="center" wrapText="1"/>
    </xf>
    <xf numFmtId="0" fontId="7" fillId="7" borderId="1" xfId="0" applyFont="1" applyFill="1" applyBorder="1" applyAlignment="1">
      <alignment vertical="center" wrapText="1"/>
    </xf>
    <xf numFmtId="168" fontId="7" fillId="5"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wrapText="1"/>
    </xf>
    <xf numFmtId="6" fontId="7" fillId="0" borderId="1" xfId="0" quotePrefix="1" applyNumberFormat="1"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165" fontId="10" fillId="0" borderId="1" xfId="4" applyNumberFormat="1" applyFont="1" applyBorder="1" applyAlignment="1" applyProtection="1">
      <alignment horizontal="center"/>
      <protection locked="0"/>
    </xf>
    <xf numFmtId="9" fontId="9" fillId="3" borderId="1" xfId="3" applyFont="1" applyFill="1" applyBorder="1" applyAlignment="1" applyProtection="1">
      <alignment horizontal="center" vertical="center" wrapText="1"/>
    </xf>
    <xf numFmtId="0" fontId="10" fillId="7" borderId="1" xfId="0" applyFont="1" applyFill="1" applyBorder="1" applyAlignment="1">
      <alignment horizontal="center"/>
    </xf>
    <xf numFmtId="166" fontId="7" fillId="3" borderId="1" xfId="3" applyNumberFormat="1" applyFont="1" applyFill="1" applyBorder="1" applyAlignment="1" applyProtection="1">
      <alignment horizontal="center" vertical="center" wrapText="1"/>
    </xf>
    <xf numFmtId="165" fontId="9" fillId="3" borderId="1" xfId="0" applyNumberFormat="1" applyFont="1" applyFill="1" applyBorder="1" applyAlignment="1">
      <alignment horizontal="center" vertical="center" wrapText="1"/>
    </xf>
    <xf numFmtId="165" fontId="9" fillId="3" borderId="1" xfId="0" applyNumberFormat="1" applyFont="1" applyFill="1" applyBorder="1" applyAlignment="1">
      <alignment horizontal="center"/>
    </xf>
    <xf numFmtId="0" fontId="25" fillId="0" borderId="0" xfId="0" applyFont="1" applyAlignment="1" applyProtection="1">
      <alignment wrapText="1"/>
      <protection locked="0"/>
    </xf>
    <xf numFmtId="0" fontId="15" fillId="0" borderId="0" xfId="0" applyFont="1" applyProtection="1">
      <protection locked="0"/>
    </xf>
    <xf numFmtId="0" fontId="15" fillId="0" borderId="0" xfId="0" applyFont="1" applyAlignment="1" applyProtection="1">
      <alignment horizontal="center" vertical="center"/>
      <protection locked="0"/>
    </xf>
    <xf numFmtId="0" fontId="10" fillId="0" borderId="1" xfId="0" applyFont="1" applyBorder="1" applyProtection="1">
      <protection locked="0"/>
    </xf>
    <xf numFmtId="165" fontId="7" fillId="0" borderId="1" xfId="0" applyNumberFormat="1" applyFont="1" applyBorder="1" applyAlignment="1" applyProtection="1">
      <alignment horizontal="center" vertical="center"/>
      <protection locked="0"/>
    </xf>
    <xf numFmtId="9" fontId="7" fillId="0" borderId="1" xfId="3" applyFont="1" applyBorder="1" applyAlignment="1" applyProtection="1">
      <alignment horizontal="center" vertical="center"/>
      <protection locked="0"/>
    </xf>
    <xf numFmtId="9" fontId="7" fillId="0" borderId="1" xfId="3" applyFont="1" applyFill="1" applyBorder="1" applyAlignment="1" applyProtection="1">
      <alignment horizontal="center" vertical="center"/>
      <protection locked="0"/>
    </xf>
    <xf numFmtId="0" fontId="7" fillId="0" borderId="0" xfId="0" applyFont="1" applyProtection="1">
      <protection locked="0"/>
    </xf>
    <xf numFmtId="0" fontId="7" fillId="0" borderId="13" xfId="0" applyFont="1" applyBorder="1" applyProtection="1">
      <protection locked="0"/>
    </xf>
    <xf numFmtId="0" fontId="15" fillId="0" borderId="14" xfId="0" applyFont="1" applyBorder="1" applyProtection="1">
      <protection locked="0"/>
    </xf>
    <xf numFmtId="0" fontId="15" fillId="0" borderId="3" xfId="0" applyFont="1" applyBorder="1" applyAlignment="1" applyProtection="1">
      <alignment horizontal="center"/>
      <protection locked="0"/>
    </xf>
    <xf numFmtId="0" fontId="15" fillId="0" borderId="3" xfId="0" applyFont="1" applyBorder="1" applyProtection="1">
      <protection locked="0"/>
    </xf>
    <xf numFmtId="0" fontId="15" fillId="0" borderId="17" xfId="0" applyFont="1" applyBorder="1" applyProtection="1">
      <protection locked="0"/>
    </xf>
    <xf numFmtId="0" fontId="15" fillId="0" borderId="21" xfId="0" applyFont="1" applyBorder="1" applyProtection="1">
      <protection locked="0"/>
    </xf>
    <xf numFmtId="0" fontId="15" fillId="0" borderId="8" xfId="0" applyFont="1" applyBorder="1" applyProtection="1">
      <protection locked="0"/>
    </xf>
    <xf numFmtId="0" fontId="15" fillId="0" borderId="17" xfId="0" applyFont="1" applyBorder="1" applyAlignment="1" applyProtection="1">
      <alignment horizontal="center"/>
      <protection locked="0"/>
    </xf>
    <xf numFmtId="0" fontId="15" fillId="0" borderId="20" xfId="0" applyFont="1" applyBorder="1" applyProtection="1">
      <protection locked="0"/>
    </xf>
    <xf numFmtId="0" fontId="15" fillId="0" borderId="0" xfId="0" applyFont="1" applyAlignment="1" applyProtection="1">
      <alignment horizontal="center"/>
      <protection locked="0"/>
    </xf>
    <xf numFmtId="0" fontId="15" fillId="0" borderId="9" xfId="0" applyFont="1" applyBorder="1" applyProtection="1">
      <protection locked="0"/>
    </xf>
    <xf numFmtId="0" fontId="11" fillId="0" borderId="7" xfId="0" applyFont="1" applyBorder="1" applyProtection="1">
      <protection locked="0"/>
    </xf>
    <xf numFmtId="0" fontId="15" fillId="0" borderId="18" xfId="0" applyFont="1" applyBorder="1" applyProtection="1">
      <protection locked="0"/>
    </xf>
    <xf numFmtId="0" fontId="15" fillId="0" borderId="15" xfId="0" applyFont="1" applyBorder="1" applyProtection="1">
      <protection locked="0"/>
    </xf>
    <xf numFmtId="0" fontId="15" fillId="0" borderId="10" xfId="0" applyFont="1" applyBorder="1" applyProtection="1">
      <protection locked="0"/>
    </xf>
    <xf numFmtId="0" fontId="15" fillId="0" borderId="16" xfId="0" applyFont="1" applyBorder="1" applyProtection="1">
      <protection locked="0"/>
    </xf>
    <xf numFmtId="0" fontId="15" fillId="0" borderId="4" xfId="0" applyFont="1" applyBorder="1" applyProtection="1">
      <protection locked="0"/>
    </xf>
    <xf numFmtId="0" fontId="15" fillId="0" borderId="11" xfId="0" applyFont="1" applyBorder="1" applyProtection="1">
      <protection locked="0"/>
    </xf>
    <xf numFmtId="9" fontId="7" fillId="3" borderId="1" xfId="3" applyFont="1" applyFill="1" applyBorder="1" applyAlignment="1" applyProtection="1">
      <alignment horizontal="center" vertical="center"/>
    </xf>
    <xf numFmtId="165" fontId="9" fillId="3" borderId="1" xfId="0" applyNumberFormat="1" applyFont="1" applyFill="1" applyBorder="1" applyAlignment="1">
      <alignment horizontal="center" vertical="center"/>
    </xf>
    <xf numFmtId="9" fontId="9" fillId="3" borderId="1" xfId="0" applyNumberFormat="1" applyFont="1" applyFill="1" applyBorder="1" applyAlignment="1">
      <alignment horizontal="center" vertical="center"/>
    </xf>
    <xf numFmtId="166" fontId="9" fillId="3" borderId="1" xfId="3" applyNumberFormat="1" applyFont="1" applyFill="1" applyBorder="1" applyAlignment="1" applyProtection="1">
      <alignment horizontal="center"/>
    </xf>
    <xf numFmtId="0" fontId="9" fillId="2" borderId="1" xfId="0" applyFont="1" applyFill="1" applyBorder="1"/>
    <xf numFmtId="49" fontId="9" fillId="0" borderId="1" xfId="0" applyNumberFormat="1" applyFont="1" applyBorder="1" applyAlignment="1" applyProtection="1">
      <alignment vertical="center" wrapText="1"/>
      <protection locked="0"/>
    </xf>
    <xf numFmtId="0" fontId="12" fillId="0" borderId="0" xfId="0" applyFont="1" applyAlignment="1" applyProtection="1">
      <alignment horizontal="center" vertical="center" wrapText="1"/>
      <protection locked="0"/>
    </xf>
    <xf numFmtId="0" fontId="7" fillId="0" borderId="1" xfId="0" applyFont="1" applyBorder="1" applyAlignment="1" applyProtection="1">
      <alignment horizontal="left" vertical="center"/>
      <protection locked="0"/>
    </xf>
    <xf numFmtId="165" fontId="17" fillId="0" borderId="1" xfId="0" applyNumberFormat="1" applyFont="1" applyBorder="1" applyProtection="1">
      <protection locked="0"/>
    </xf>
    <xf numFmtId="0" fontId="10" fillId="0" borderId="0" xfId="0" applyFont="1" applyAlignment="1" applyProtection="1">
      <alignment horizontal="center" vertical="center"/>
      <protection locked="0"/>
    </xf>
    <xf numFmtId="165" fontId="18" fillId="3" borderId="1" xfId="0" applyNumberFormat="1" applyFont="1" applyFill="1" applyBorder="1" applyAlignment="1">
      <alignment horizontal="center" vertical="center"/>
    </xf>
    <xf numFmtId="0" fontId="15" fillId="0" borderId="0" xfId="1" applyFont="1" applyProtection="1">
      <protection locked="0"/>
    </xf>
    <xf numFmtId="0" fontId="15" fillId="0" borderId="0" xfId="1" applyFont="1" applyAlignment="1" applyProtection="1">
      <alignment vertical="center"/>
      <protection locked="0"/>
    </xf>
    <xf numFmtId="49" fontId="7" fillId="0" borderId="1" xfId="1" applyNumberFormat="1" applyFont="1" applyBorder="1" applyAlignment="1">
      <alignment horizontal="center"/>
    </xf>
    <xf numFmtId="165" fontId="7" fillId="0" borderId="1" xfId="1" applyNumberFormat="1" applyFont="1" applyBorder="1" applyAlignment="1">
      <alignment horizontal="center"/>
    </xf>
    <xf numFmtId="165" fontId="7" fillId="3" borderId="1" xfId="1" applyNumberFormat="1" applyFont="1" applyFill="1" applyBorder="1" applyAlignment="1">
      <alignment horizontal="center"/>
    </xf>
    <xf numFmtId="0" fontId="7" fillId="7" borderId="1" xfId="1" applyFont="1" applyFill="1" applyBorder="1" applyAlignment="1">
      <alignment horizontal="center"/>
    </xf>
    <xf numFmtId="165" fontId="7" fillId="0" borderId="5" xfId="1" applyNumberFormat="1" applyFont="1" applyBorder="1" applyAlignment="1">
      <alignment horizontal="center"/>
    </xf>
    <xf numFmtId="49" fontId="7" fillId="0" borderId="5" xfId="1" applyNumberFormat="1" applyFont="1" applyBorder="1" applyAlignment="1">
      <alignment horizontal="center"/>
    </xf>
    <xf numFmtId="0" fontId="6" fillId="0" borderId="1" xfId="1" applyFont="1" applyBorder="1" applyAlignment="1">
      <alignment horizontal="center" vertical="center"/>
    </xf>
    <xf numFmtId="165" fontId="7" fillId="0" borderId="1" xfId="1" applyNumberFormat="1" applyFont="1" applyBorder="1" applyAlignment="1">
      <alignment horizontal="center" vertical="center"/>
    </xf>
    <xf numFmtId="165" fontId="9" fillId="3" borderId="1" xfId="1" applyNumberFormat="1" applyFont="1" applyFill="1" applyBorder="1" applyAlignment="1">
      <alignment horizontal="center" vertical="center"/>
    </xf>
    <xf numFmtId="0" fontId="7" fillId="0" borderId="1" xfId="0" applyFont="1" applyBorder="1" applyAlignment="1">
      <alignment vertical="center" wrapText="1"/>
    </xf>
    <xf numFmtId="0" fontId="9" fillId="6" borderId="1" xfId="0" applyFont="1" applyFill="1" applyBorder="1" applyAlignment="1">
      <alignment horizontal="center" vertical="center" wrapText="1"/>
    </xf>
    <xf numFmtId="49" fontId="7" fillId="0" borderId="1" xfId="0" applyNumberFormat="1" applyFont="1" applyBorder="1" applyAlignment="1">
      <alignment horizontal="center" vertical="center" wrapText="1"/>
    </xf>
    <xf numFmtId="9" fontId="15" fillId="3" borderId="1" xfId="3" applyFont="1" applyFill="1" applyBorder="1" applyAlignment="1">
      <alignment horizontal="center" vertical="center" wrapText="1"/>
    </xf>
    <xf numFmtId="165" fontId="9" fillId="3" borderId="1" xfId="0" applyNumberFormat="1" applyFont="1" applyFill="1" applyBorder="1" applyAlignment="1" applyProtection="1">
      <alignment horizontal="center" vertical="center"/>
      <protection locked="0"/>
    </xf>
    <xf numFmtId="0" fontId="10" fillId="0" borderId="0" xfId="0" applyFont="1" applyAlignment="1" applyProtection="1">
      <alignment horizontal="left"/>
      <protection locked="0"/>
    </xf>
    <xf numFmtId="0" fontId="9" fillId="0" borderId="0" xfId="0" applyFont="1" applyAlignment="1" applyProtection="1">
      <alignment horizontal="left" vertical="center"/>
      <protection locked="0"/>
    </xf>
    <xf numFmtId="0" fontId="9" fillId="0" borderId="1" xfId="0" applyFont="1" applyBorder="1" applyAlignment="1" applyProtection="1">
      <alignment horizontal="left" vertical="center" wrapText="1"/>
      <protection locked="0"/>
    </xf>
    <xf numFmtId="0" fontId="0" fillId="0" borderId="0" xfId="0" applyAlignment="1">
      <alignment horizontal="left"/>
    </xf>
    <xf numFmtId="0" fontId="9" fillId="6" borderId="0" xfId="0" applyFont="1" applyFill="1" applyAlignment="1" applyProtection="1">
      <alignment vertical="center"/>
      <protection locked="0"/>
    </xf>
    <xf numFmtId="0" fontId="11" fillId="6" borderId="0" xfId="0" applyFont="1" applyFill="1" applyProtection="1">
      <protection locked="0"/>
    </xf>
    <xf numFmtId="0" fontId="14" fillId="6" borderId="0" xfId="0" applyFont="1" applyFill="1" applyAlignment="1" applyProtection="1">
      <alignment horizontal="left" vertical="center" wrapText="1"/>
      <protection locked="0"/>
    </xf>
    <xf numFmtId="0" fontId="10" fillId="6" borderId="0" xfId="0" applyFont="1" applyFill="1" applyProtection="1">
      <protection locked="0"/>
    </xf>
    <xf numFmtId="0" fontId="10" fillId="6" borderId="0" xfId="0" applyFont="1" applyFill="1"/>
    <xf numFmtId="0" fontId="9" fillId="6" borderId="0" xfId="0" applyFont="1" applyFill="1" applyAlignment="1">
      <alignment vertical="center"/>
    </xf>
    <xf numFmtId="0" fontId="12" fillId="6" borderId="0" xfId="0" applyFont="1" applyFill="1" applyAlignment="1">
      <alignment horizontal="left" vertical="center" wrapText="1"/>
    </xf>
    <xf numFmtId="0" fontId="9" fillId="0" borderId="0" xfId="0" applyFont="1" applyAlignment="1" applyProtection="1">
      <alignment vertical="center" wrapText="1"/>
      <protection locked="0"/>
    </xf>
    <xf numFmtId="0" fontId="10" fillId="0" borderId="0" xfId="0" applyFont="1" applyAlignment="1" applyProtection="1">
      <alignment wrapText="1"/>
      <protection locked="0"/>
    </xf>
    <xf numFmtId="0" fontId="10" fillId="0" borderId="0" xfId="0" applyFont="1" applyAlignment="1">
      <alignment wrapText="1"/>
    </xf>
    <xf numFmtId="0" fontId="15" fillId="6" borderId="12" xfId="1" applyFont="1" applyFill="1" applyBorder="1"/>
    <xf numFmtId="0" fontId="15" fillId="6" borderId="0" xfId="1" applyFont="1" applyFill="1"/>
    <xf numFmtId="0" fontId="134" fillId="6" borderId="0" xfId="0" applyFont="1" applyFill="1" applyAlignment="1">
      <alignment horizontal="center" vertical="center"/>
    </xf>
    <xf numFmtId="8" fontId="7" fillId="0" borderId="0" xfId="0" applyNumberFormat="1" applyFont="1"/>
    <xf numFmtId="43" fontId="9" fillId="0" borderId="1" xfId="2" applyFont="1" applyBorder="1" applyAlignment="1">
      <alignment horizontal="center" vertical="center" wrapText="1"/>
    </xf>
    <xf numFmtId="164" fontId="10" fillId="0" borderId="1" xfId="2" applyNumberFormat="1" applyFont="1" applyBorder="1"/>
    <xf numFmtId="164" fontId="9" fillId="3" borderId="1" xfId="2" applyNumberFormat="1" applyFont="1" applyFill="1" applyBorder="1" applyAlignment="1">
      <alignment horizontal="center"/>
    </xf>
    <xf numFmtId="0" fontId="12" fillId="6" borderId="0" xfId="0" applyFont="1" applyFill="1" applyAlignment="1" applyProtection="1">
      <alignment horizontal="left" vertical="center" wrapText="1"/>
      <protection locked="0"/>
    </xf>
    <xf numFmtId="167" fontId="7" fillId="0" borderId="1" xfId="2" applyNumberFormat="1" applyFont="1" applyBorder="1" applyAlignment="1">
      <alignment horizontal="center" vertical="center" wrapText="1"/>
    </xf>
    <xf numFmtId="167" fontId="7" fillId="3" borderId="1" xfId="2" applyNumberFormat="1" applyFont="1" applyFill="1" applyBorder="1" applyAlignment="1">
      <alignment horizontal="center" vertical="center" wrapText="1"/>
    </xf>
    <xf numFmtId="164" fontId="7" fillId="0" borderId="1" xfId="2" applyNumberFormat="1" applyFont="1" applyBorder="1" applyAlignment="1">
      <alignment horizontal="center" vertical="center" wrapText="1"/>
    </xf>
    <xf numFmtId="164" fontId="7" fillId="3" borderId="1" xfId="2" applyNumberFormat="1" applyFont="1" applyFill="1" applyBorder="1" applyAlignment="1">
      <alignment horizontal="center" vertical="center" wrapText="1"/>
    </xf>
    <xf numFmtId="167" fontId="10" fillId="0" borderId="1" xfId="2" applyNumberFormat="1" applyFont="1" applyBorder="1"/>
    <xf numFmtId="167" fontId="9" fillId="3" borderId="1" xfId="2" applyNumberFormat="1" applyFont="1" applyFill="1" applyBorder="1" applyAlignment="1">
      <alignment horizontal="center"/>
    </xf>
    <xf numFmtId="0" fontId="135" fillId="0" borderId="0" xfId="0" applyFont="1"/>
    <xf numFmtId="0" fontId="9" fillId="6" borderId="0" xfId="0" applyFont="1" applyFill="1" applyAlignment="1">
      <alignment horizontal="left" vertical="center"/>
    </xf>
    <xf numFmtId="0" fontId="10" fillId="6" borderId="0" xfId="0" applyFont="1" applyFill="1" applyAlignment="1">
      <alignment horizontal="center" vertical="center"/>
    </xf>
    <xf numFmtId="0" fontId="12" fillId="6" borderId="0" xfId="0" applyFont="1" applyFill="1" applyAlignment="1" applyProtection="1">
      <alignment horizontal="center" vertical="center" wrapText="1"/>
      <protection locked="0"/>
    </xf>
    <xf numFmtId="165" fontId="10" fillId="6" borderId="0" xfId="0" applyNumberFormat="1" applyFont="1" applyFill="1" applyAlignment="1">
      <alignment horizontal="center" vertical="center"/>
    </xf>
    <xf numFmtId="165" fontId="17" fillId="0" borderId="1" xfId="0" applyNumberFormat="1" applyFont="1" applyBorder="1" applyAlignment="1" applyProtection="1">
      <alignment horizontal="center"/>
      <protection locked="0"/>
    </xf>
    <xf numFmtId="9" fontId="7" fillId="3" borderId="1" xfId="3" applyFont="1" applyFill="1" applyBorder="1" applyAlignment="1">
      <alignment horizontal="center" vertical="center"/>
    </xf>
    <xf numFmtId="0" fontId="10" fillId="6" borderId="0" xfId="0" applyFont="1" applyFill="1" applyAlignment="1" applyProtection="1">
      <alignment horizontal="center" vertical="center"/>
      <protection locked="0"/>
    </xf>
    <xf numFmtId="49" fontId="9" fillId="0" borderId="1" xfId="0" applyNumberFormat="1" applyFont="1" applyBorder="1" applyAlignment="1" applyProtection="1">
      <alignment vertical="center"/>
      <protection locked="0"/>
    </xf>
    <xf numFmtId="0" fontId="136" fillId="0" borderId="0" xfId="0" applyFont="1"/>
    <xf numFmtId="165" fontId="15" fillId="0" borderId="0" xfId="1" applyNumberFormat="1" applyFont="1" applyProtection="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lignment horizontal="center" vertical="center" wrapText="1"/>
    </xf>
    <xf numFmtId="0" fontId="9" fillId="0" borderId="1" xfId="0" applyFont="1" applyBorder="1" applyAlignment="1" applyProtection="1">
      <alignment horizontal="center" vertical="center"/>
      <protection locked="0"/>
    </xf>
    <xf numFmtId="0" fontId="6" fillId="0" borderId="1" xfId="0" applyFont="1" applyBorder="1" applyAlignment="1">
      <alignment horizontal="center" vertical="center"/>
    </xf>
    <xf numFmtId="0" fontId="7" fillId="0" borderId="1" xfId="0" applyFont="1" applyBorder="1" applyAlignment="1">
      <alignment horizontal="center" vertical="center" wrapText="1"/>
    </xf>
    <xf numFmtId="0" fontId="9" fillId="0" borderId="1" xfId="1" applyFont="1" applyBorder="1" applyAlignment="1">
      <alignment horizontal="center" vertical="center"/>
    </xf>
    <xf numFmtId="0" fontId="9" fillId="0" borderId="1" xfId="0" applyFont="1" applyBorder="1" applyAlignment="1">
      <alignment horizontal="center" vertical="center"/>
    </xf>
    <xf numFmtId="0" fontId="7" fillId="0" borderId="1" xfId="0" applyFont="1" applyBorder="1" applyAlignment="1">
      <alignment horizontal="center" vertical="center"/>
    </xf>
    <xf numFmtId="0" fontId="22" fillId="0" borderId="6" xfId="0" applyFont="1" applyBorder="1" applyAlignment="1" applyProtection="1">
      <alignment horizontal="left" vertical="top" wrapText="1"/>
      <protection locked="0"/>
    </xf>
    <xf numFmtId="0" fontId="9" fillId="0" borderId="1" xfId="0" applyFont="1" applyBorder="1" applyAlignment="1" applyProtection="1">
      <alignment horizontal="center" vertical="center" wrapText="1"/>
      <protection locked="0"/>
    </xf>
    <xf numFmtId="0" fontId="22" fillId="6" borderId="6" xfId="0" applyFont="1" applyFill="1" applyBorder="1" applyAlignment="1" applyProtection="1">
      <alignment horizontal="left" vertical="top" wrapText="1"/>
      <protection locked="0"/>
    </xf>
    <xf numFmtId="0" fontId="22" fillId="0" borderId="0" xfId="0" applyFont="1" applyAlignment="1">
      <alignment horizontal="left" vertical="top" wrapText="1"/>
    </xf>
    <xf numFmtId="169" fontId="7" fillId="5" borderId="1" xfId="2" applyNumberFormat="1" applyFont="1" applyFill="1" applyBorder="1" applyAlignment="1" applyProtection="1">
      <alignment horizontal="center" vertical="center" wrapText="1"/>
    </xf>
    <xf numFmtId="0" fontId="22" fillId="6" borderId="6" xfId="0" applyFont="1" applyFill="1" applyBorder="1" applyAlignment="1" applyProtection="1">
      <alignment horizontal="left" vertical="center"/>
      <protection locked="0"/>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22" fillId="0" borderId="6" xfId="0" applyFont="1" applyBorder="1" applyAlignment="1">
      <alignment horizontal="left" vertical="top" wrapText="1"/>
    </xf>
    <xf numFmtId="0" fontId="9" fillId="0" borderId="5" xfId="0" applyFont="1" applyBorder="1" applyAlignment="1">
      <alignment horizontal="left" vertical="center" wrapText="1"/>
    </xf>
    <xf numFmtId="0" fontId="9" fillId="0" borderId="62" xfId="0" applyFont="1" applyBorder="1" applyAlignment="1">
      <alignment horizontal="left" vertical="center" wrapText="1"/>
    </xf>
    <xf numFmtId="0" fontId="9" fillId="0" borderId="23" xfId="0" applyFont="1" applyBorder="1" applyAlignment="1">
      <alignment horizontal="left" vertical="center" wrapText="1"/>
    </xf>
    <xf numFmtId="0" fontId="22" fillId="0" borderId="24" xfId="0" applyFont="1" applyBorder="1" applyAlignment="1" applyProtection="1">
      <alignment horizontal="left" vertical="top" wrapText="1"/>
      <protection locked="0"/>
    </xf>
    <xf numFmtId="9" fontId="7" fillId="0" borderId="5" xfId="3" applyFont="1" applyBorder="1" applyAlignment="1" applyProtection="1">
      <alignment horizontal="center" vertical="center"/>
      <protection locked="0"/>
    </xf>
    <xf numFmtId="9" fontId="7" fillId="0" borderId="23" xfId="3"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7" fillId="0" borderId="1" xfId="0" applyFont="1" applyBorder="1" applyProtection="1">
      <protection locked="0"/>
    </xf>
    <xf numFmtId="0" fontId="9" fillId="0" borderId="1" xfId="0" applyFont="1" applyBorder="1" applyAlignment="1" applyProtection="1">
      <alignment horizontal="left"/>
      <protection locked="0"/>
    </xf>
    <xf numFmtId="0" fontId="9" fillId="0" borderId="1" xfId="0" applyFont="1" applyBorder="1" applyAlignment="1" applyProtection="1">
      <alignment horizontal="center"/>
      <protection locked="0"/>
    </xf>
    <xf numFmtId="0" fontId="15" fillId="0" borderId="25" xfId="0" applyFont="1" applyBorder="1" applyAlignment="1" applyProtection="1">
      <alignment horizontal="center"/>
      <protection locked="0"/>
    </xf>
    <xf numFmtId="0" fontId="15" fillId="0" borderId="26" xfId="0" applyFont="1" applyBorder="1" applyAlignment="1" applyProtection="1">
      <alignment horizontal="center"/>
      <protection locked="0"/>
    </xf>
    <xf numFmtId="0" fontId="15" fillId="0" borderId="27" xfId="0" applyFont="1" applyBorder="1" applyAlignment="1" applyProtection="1">
      <alignment horizontal="center"/>
      <protection locked="0"/>
    </xf>
    <xf numFmtId="0" fontId="15" fillId="0" borderId="28" xfId="0" applyFont="1" applyBorder="1" applyAlignment="1" applyProtection="1">
      <alignment horizontal="center"/>
      <protection locked="0"/>
    </xf>
    <xf numFmtId="0" fontId="15" fillId="0" borderId="29" xfId="0" applyFont="1" applyBorder="1" applyAlignment="1" applyProtection="1">
      <alignment horizontal="center"/>
      <protection locked="0"/>
    </xf>
    <xf numFmtId="0" fontId="22" fillId="0" borderId="6" xfId="0" applyFont="1" applyBorder="1" applyAlignment="1">
      <alignment horizontal="left" vertical="center" wrapText="1"/>
    </xf>
    <xf numFmtId="0" fontId="136" fillId="0" borderId="7" xfId="0" applyFont="1" applyBorder="1" applyAlignment="1">
      <alignment horizont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22" fillId="0" borderId="6" xfId="0" applyFont="1" applyBorder="1" applyAlignment="1">
      <alignment horizontal="left" wrapText="1"/>
    </xf>
    <xf numFmtId="0" fontId="7" fillId="0" borderId="1" xfId="0" applyFont="1" applyBorder="1" applyAlignment="1">
      <alignment horizontal="center" vertical="center" wrapText="1"/>
    </xf>
    <xf numFmtId="0" fontId="22" fillId="0" borderId="6" xfId="0" applyFont="1" applyBorder="1" applyAlignment="1" applyProtection="1">
      <alignment horizontal="left" vertical="center" wrapText="1"/>
      <protection locked="0"/>
    </xf>
    <xf numFmtId="0" fontId="22" fillId="6" borderId="6" xfId="0" applyFont="1" applyFill="1" applyBorder="1" applyAlignment="1" applyProtection="1">
      <alignment horizontal="left" vertical="center" wrapText="1"/>
      <protection locked="0"/>
    </xf>
    <xf numFmtId="0" fontId="22" fillId="0" borderId="6" xfId="1" applyFont="1" applyBorder="1" applyAlignment="1">
      <alignment horizontal="left" vertical="top" wrapText="1"/>
    </xf>
    <xf numFmtId="0" fontId="16" fillId="0" borderId="1" xfId="1" applyFont="1" applyBorder="1" applyAlignment="1">
      <alignment horizontal="center" vertical="center"/>
    </xf>
    <xf numFmtId="0" fontId="19" fillId="0" borderId="1" xfId="1" applyFont="1" applyBorder="1" applyAlignment="1">
      <alignment horizontal="center" vertical="center" wrapText="1"/>
    </xf>
    <xf numFmtId="0" fontId="19" fillId="0" borderId="1" xfId="1" applyFont="1" applyBorder="1" applyAlignment="1">
      <alignment horizontal="center" vertical="center"/>
    </xf>
    <xf numFmtId="0" fontId="9" fillId="0" borderId="1" xfId="1" applyFont="1" applyBorder="1" applyAlignment="1">
      <alignment horizontal="center" vertical="center" wrapText="1"/>
    </xf>
    <xf numFmtId="0" fontId="6" fillId="0" borderId="5" xfId="1" applyFont="1" applyBorder="1" applyAlignment="1">
      <alignment horizontal="center" vertical="center" wrapText="1"/>
    </xf>
    <xf numFmtId="0" fontId="6" fillId="0" borderId="23" xfId="1" applyFont="1" applyBorder="1" applyAlignment="1">
      <alignment horizontal="center" vertical="center" wrapText="1"/>
    </xf>
    <xf numFmtId="0" fontId="16" fillId="0" borderId="1" xfId="1" applyFont="1" applyBorder="1" applyAlignment="1">
      <alignment horizontal="center" vertical="center" wrapText="1"/>
    </xf>
    <xf numFmtId="0" fontId="10" fillId="0" borderId="1" xfId="1" applyFont="1" applyBorder="1"/>
    <xf numFmtId="0" fontId="9" fillId="0" borderId="1" xfId="1" applyFont="1" applyBorder="1" applyAlignment="1">
      <alignment horizontal="center" vertical="center"/>
    </xf>
    <xf numFmtId="0" fontId="6" fillId="0" borderId="1" xfId="1" applyFont="1" applyBorder="1" applyAlignment="1">
      <alignment horizontal="center" vertical="center" wrapText="1"/>
    </xf>
    <xf numFmtId="0" fontId="7" fillId="0" borderId="1" xfId="1" applyFont="1" applyBorder="1" applyAlignment="1">
      <alignment horizontal="center" vertical="center" wrapText="1"/>
    </xf>
    <xf numFmtId="0" fontId="22" fillId="0" borderId="6" xfId="1" applyFont="1" applyBorder="1" applyAlignment="1">
      <alignment horizontal="left" vertical="top"/>
    </xf>
    <xf numFmtId="0" fontId="7" fillId="0" borderId="1" xfId="1" applyFont="1" applyBorder="1" applyAlignment="1">
      <alignment horizontal="center" vertical="center"/>
    </xf>
    <xf numFmtId="0" fontId="10" fillId="0" borderId="1" xfId="1" applyFont="1" applyBorder="1" applyAlignment="1">
      <alignment horizontal="center" vertical="center" wrapText="1"/>
    </xf>
    <xf numFmtId="0" fontId="22" fillId="6" borderId="6" xfId="1" applyFont="1" applyFill="1" applyBorder="1" applyAlignment="1">
      <alignment horizontal="left" vertical="top" wrapText="1"/>
    </xf>
    <xf numFmtId="0" fontId="22" fillId="6" borderId="6" xfId="1" applyFont="1" applyFill="1" applyBorder="1" applyAlignment="1">
      <alignment horizontal="left" vertical="top"/>
    </xf>
    <xf numFmtId="0" fontId="22" fillId="0" borderId="6" xfId="0" applyFont="1" applyBorder="1" applyAlignment="1">
      <alignment horizontal="left" vertical="top"/>
    </xf>
    <xf numFmtId="0" fontId="9" fillId="0" borderId="1" xfId="0" applyFont="1" applyBorder="1" applyAlignment="1">
      <alignment horizontal="center" vertical="center"/>
    </xf>
    <xf numFmtId="0" fontId="9" fillId="0" borderId="5" xfId="0" applyFont="1" applyBorder="1" applyAlignment="1">
      <alignment horizontal="center" vertical="center"/>
    </xf>
    <xf numFmtId="0" fontId="20" fillId="0" borderId="1" xfId="0" applyFont="1" applyBorder="1" applyAlignment="1">
      <alignment horizontal="center" vertical="center"/>
    </xf>
    <xf numFmtId="0" fontId="7" fillId="0" borderId="1" xfId="0" applyFont="1" applyBorder="1" applyAlignment="1">
      <alignment horizontal="center" vertical="center"/>
    </xf>
  </cellXfs>
  <cellStyles count="42297">
    <cellStyle name="$/MWh" xfId="41932" xr:uid="{7BF0539B-38AE-4F07-83A8-BA8635DD7855}"/>
    <cellStyle name="%" xfId="41499" xr:uid="{18A48270-05C5-4C78-93A2-75D810523C68}"/>
    <cellStyle name="*MB Hardwired" xfId="42093" xr:uid="{658B29C3-1E39-4C88-8C14-574575D71C7D}"/>
    <cellStyle name="*MB Input Table Calc" xfId="42094" xr:uid="{4023B5AA-9C26-45DD-8DA9-7F9E119216BE}"/>
    <cellStyle name="*MB Normal" xfId="42095" xr:uid="{EA596598-4E57-4B82-AE08-584AD6A14BDB}"/>
    <cellStyle name="*MB Placeholder" xfId="42096" xr:uid="{45C49F86-137A-4CEB-B51A-54CBD0C477CD}"/>
    <cellStyle name="?? [0]_VERA" xfId="42097" xr:uid="{49A25706-DEF5-46BF-8AFC-46D9A9AD18CF}"/>
    <cellStyle name="?????_VERA" xfId="42098" xr:uid="{F5B547E2-4FA0-4850-93EB-5248AE9E1311}"/>
    <cellStyle name="??_VERA" xfId="42099" xr:uid="{58A3A9E8-6C40-4289-BCC5-E6772830A0DA}"/>
    <cellStyle name="_Table2_Out" xfId="52" xr:uid="{DA72AFE2-ABEE-418D-890A-F7C25FA64B8D}"/>
    <cellStyle name="_x0010_“+ˆÉ•?pý¤" xfId="42100" xr:uid="{6A977F19-CE14-4376-8CFC-C418FCBEE639}"/>
    <cellStyle name="20% - Accent1" xfId="21" builtinId="30" customBuiltin="1"/>
    <cellStyle name="20% - Accent1 10" xfId="53" xr:uid="{62C706C1-1DC0-44FF-93C3-0D126B25B3A6}"/>
    <cellStyle name="20% - Accent1 11" xfId="54" xr:uid="{7F4BAF74-A1D9-44B3-8425-07CFEBB69E5F}"/>
    <cellStyle name="20% - Accent1 12" xfId="55" xr:uid="{EB33803B-CD40-4A53-8D05-350189529085}"/>
    <cellStyle name="20% - Accent1 13" xfId="56" xr:uid="{0F93B79E-9D3D-4549-88C6-B076957C7B00}"/>
    <cellStyle name="20% - Accent1 14" xfId="57" xr:uid="{9C092EA9-445A-4AD2-A393-C7699D3DDF5A}"/>
    <cellStyle name="20% - Accent1 15" xfId="58" xr:uid="{CDD625DA-73B0-427A-B0DE-CBC3B4D69715}"/>
    <cellStyle name="20% - Accent1 16" xfId="59" xr:uid="{88687BE3-A414-427E-ABB9-573212226259}"/>
    <cellStyle name="20% - Accent1 17" xfId="60" xr:uid="{DEB2F5F6-1B88-4AEA-AC02-7A513FAB7526}"/>
    <cellStyle name="20% - Accent1 18" xfId="61" xr:uid="{64826727-413C-4C7E-871A-CA0B3A5B8015}"/>
    <cellStyle name="20% - Accent1 19" xfId="62" xr:uid="{A1D2CDBC-9AE6-492E-84F5-5B4D484BE0A5}"/>
    <cellStyle name="20% - Accent1 2" xfId="63" xr:uid="{AE29AC40-D1F8-4B96-A0F1-DABF52ACA82B}"/>
    <cellStyle name="20% - Accent1 2 2" xfId="64" xr:uid="{13026B74-2978-41DD-A585-5C2137DE710F}"/>
    <cellStyle name="20% - Accent1 2 3" xfId="65" xr:uid="{4AE30E9E-8010-448D-AEA8-9C783EEE90DC}"/>
    <cellStyle name="20% - Accent1 2 3 2" xfId="41595" xr:uid="{015E9A9D-F5AD-4F7F-8EFB-8310394E3454}"/>
    <cellStyle name="20% - Accent1 2 4" xfId="41596" xr:uid="{3B221D48-0CA8-408B-9C68-9762A4D884AA}"/>
    <cellStyle name="20% - Accent1 20" xfId="66" xr:uid="{5187E407-F713-4C96-99EF-7559205B072B}"/>
    <cellStyle name="20% - Accent1 21" xfId="67" xr:uid="{DA9EE4D1-557D-4F78-A9C3-002544023255}"/>
    <cellStyle name="20% - Accent1 22" xfId="68" xr:uid="{5D0F5F8B-6D9F-457C-82AC-4708DB4612D9}"/>
    <cellStyle name="20% - Accent1 23" xfId="69" xr:uid="{DE460EBC-B217-4379-B2F0-7D14216F8260}"/>
    <cellStyle name="20% - Accent1 3" xfId="70" xr:uid="{121BA2CE-ECCB-4160-A102-D1A5DAA7C306}"/>
    <cellStyle name="20% - Accent1 3 2" xfId="41597" xr:uid="{DBB6E5A9-A4C5-497D-A376-44208EC1CC9E}"/>
    <cellStyle name="20% - Accent1 3 2 2" xfId="41934" xr:uid="{C10E49FD-8B8E-4412-920A-F05A38CF1786}"/>
    <cellStyle name="20% - Accent1 3 3" xfId="41598" xr:uid="{173EE520-86F3-413C-9F72-1021E12805B2}"/>
    <cellStyle name="20% - Accent1 3 3 2" xfId="41935" xr:uid="{A7DBC96C-2F9F-44F9-9149-B9D0BF44530E}"/>
    <cellStyle name="20% - Accent1 4" xfId="71" xr:uid="{F89225D8-517C-4D15-9FE8-9C4383A288C6}"/>
    <cellStyle name="20% - Accent1 4 2" xfId="41599" xr:uid="{DEB900E5-14C8-41D6-ACF2-A13344398A3C}"/>
    <cellStyle name="20% - Accent1 4 3" xfId="41600" xr:uid="{BB6A26D2-9F1E-4D44-8A05-3FA08099439A}"/>
    <cellStyle name="20% - Accent1 5" xfId="72" xr:uid="{EEA02044-540F-4BE2-B625-CA5D9697CE1C}"/>
    <cellStyle name="20% - Accent1 5 2" xfId="41601" xr:uid="{895AC162-A9CB-45B3-98E3-F11890CF9700}"/>
    <cellStyle name="20% - Accent1 5 3" xfId="41602" xr:uid="{FE55925D-9E6E-43F2-9CB8-70C21DB9C543}"/>
    <cellStyle name="20% - Accent1 6" xfId="73" xr:uid="{3CD5C229-D9B0-4E90-8F76-F1B19D96E81A}"/>
    <cellStyle name="20% - Accent1 6 2" xfId="41603" xr:uid="{B17FF76D-676B-4768-B3C9-2E238B24081E}"/>
    <cellStyle name="20% - Accent1 7" xfId="74" xr:uid="{ABE77662-A779-44A3-9CEE-14506E2F6745}"/>
    <cellStyle name="20% - Accent1 7 2" xfId="41604" xr:uid="{E528932F-D3DB-4948-AB9C-63E39061CD55}"/>
    <cellStyle name="20% - Accent1 8" xfId="75" xr:uid="{80C0D7CA-4925-420A-A078-28700D05FB67}"/>
    <cellStyle name="20% - Accent1 9" xfId="76" xr:uid="{E78D70F2-BA9C-4B3D-9EF5-23220B76DA7C}"/>
    <cellStyle name="20% - Accent2" xfId="24" builtinId="34" customBuiltin="1"/>
    <cellStyle name="20% - Accent2 10" xfId="77" xr:uid="{D038BFAF-25CC-4242-B8AA-17D1202ADA91}"/>
    <cellStyle name="20% - Accent2 11" xfId="78" xr:uid="{7F3DC4AE-5632-48BB-A155-C6A9E5BF081A}"/>
    <cellStyle name="20% - Accent2 12" xfId="79" xr:uid="{5D2EA1EE-4D8E-4978-929D-EAAC1C88BBA5}"/>
    <cellStyle name="20% - Accent2 13" xfId="80" xr:uid="{1834D820-9EDF-40B7-A4A9-CD539F82192B}"/>
    <cellStyle name="20% - Accent2 14" xfId="81" xr:uid="{CE0702C8-2C60-40C9-A96E-8A20603D5541}"/>
    <cellStyle name="20% - Accent2 15" xfId="82" xr:uid="{1F4FB351-C936-4E2E-9809-0595AA244255}"/>
    <cellStyle name="20% - Accent2 16" xfId="83" xr:uid="{2FE886D8-79A4-416B-AB74-FC781A5AAE8F}"/>
    <cellStyle name="20% - Accent2 17" xfId="84" xr:uid="{B07E0AA7-45FF-4975-9C9F-6473188EB803}"/>
    <cellStyle name="20% - Accent2 18" xfId="85" xr:uid="{580E9A85-AEAF-4787-AE94-95C72AF84889}"/>
    <cellStyle name="20% - Accent2 19" xfId="86" xr:uid="{D2ED30F0-7119-411C-8ACA-E03483AB3E2D}"/>
    <cellStyle name="20% - Accent2 2" xfId="87" xr:uid="{0AC9EECD-AEC0-4421-B934-C13D56575A37}"/>
    <cellStyle name="20% - Accent2 2 2" xfId="88" xr:uid="{EFC0EAB7-C9ED-4CB2-ABC4-BFCCB14F0C4D}"/>
    <cellStyle name="20% - Accent2 2 3" xfId="89" xr:uid="{7429AB1A-443E-4D5B-9E8E-B44B79EA1775}"/>
    <cellStyle name="20% - Accent2 2 3 2" xfId="41605" xr:uid="{DC08DDB5-C53F-45CD-A0DA-47E5AE8F9595}"/>
    <cellStyle name="20% - Accent2 2 4" xfId="41606" xr:uid="{F9F0A28B-52B9-468C-BF27-87FF99648AEE}"/>
    <cellStyle name="20% - Accent2 20" xfId="90" xr:uid="{E39F2910-EE3F-4705-84D5-18DE3F9AB7DA}"/>
    <cellStyle name="20% - Accent2 21" xfId="91" xr:uid="{56BA90C1-521D-460C-B30A-BCA953F07738}"/>
    <cellStyle name="20% - Accent2 22" xfId="92" xr:uid="{6E86529D-B887-4DDA-A5F8-ECC4FA5B3CD7}"/>
    <cellStyle name="20% - Accent2 23" xfId="93" xr:uid="{9FD07C0C-A097-4271-B7A8-E39CB0C6D8BF}"/>
    <cellStyle name="20% - Accent2 3" xfId="94" xr:uid="{ED3F2CD8-23E6-45F9-A33E-C41F2B432488}"/>
    <cellStyle name="20% - Accent2 3 2" xfId="41607" xr:uid="{E4BFE877-8B55-4C03-B288-E319F3B118C5}"/>
    <cellStyle name="20% - Accent2 3 2 2" xfId="41936" xr:uid="{D1DF16A2-DBC9-4167-8501-9FA241119455}"/>
    <cellStyle name="20% - Accent2 3 3" xfId="41608" xr:uid="{EA683193-B6EA-4E31-91C7-4CEEBCBDCF9D}"/>
    <cellStyle name="20% - Accent2 3 3 2" xfId="41937" xr:uid="{E14023FC-6A68-4C9F-B7DD-B0C1B2D9DA8B}"/>
    <cellStyle name="20% - Accent2 4" xfId="95" xr:uid="{75444DB8-A37E-42EE-A75D-82B2AC21DF17}"/>
    <cellStyle name="20% - Accent2 4 2" xfId="41609" xr:uid="{23B7F17C-D8A2-4DC9-9FA0-CCA132E58F0D}"/>
    <cellStyle name="20% - Accent2 4 3" xfId="41610" xr:uid="{C3C6C345-8773-4877-9798-9A3F46A6D20C}"/>
    <cellStyle name="20% - Accent2 5" xfId="96" xr:uid="{65011524-08B2-4403-8BD4-B2ED49DCC812}"/>
    <cellStyle name="20% - Accent2 5 2" xfId="41611" xr:uid="{07F2DBD6-2EC9-453C-8251-CEAB4861F544}"/>
    <cellStyle name="20% - Accent2 5 3" xfId="41612" xr:uid="{484AC16C-3740-4A14-A126-7AC6DC73704B}"/>
    <cellStyle name="20% - Accent2 6" xfId="97" xr:uid="{A4695C69-F257-4572-829D-76DD518D532E}"/>
    <cellStyle name="20% - Accent2 6 2" xfId="41613" xr:uid="{DC97B224-48C4-4C48-8101-BC80AC05F691}"/>
    <cellStyle name="20% - Accent2 7" xfId="98" xr:uid="{1F593280-250E-42D2-B7F3-86D96E09D65F}"/>
    <cellStyle name="20% - Accent2 7 2" xfId="41614" xr:uid="{0DB6C60F-4467-47C8-B716-3BF25C873FC8}"/>
    <cellStyle name="20% - Accent2 8" xfId="99" xr:uid="{869E2326-6DF3-4A00-8D1F-7A08CED20290}"/>
    <cellStyle name="20% - Accent2 9" xfId="100" xr:uid="{4DD2F7D0-7A36-40BB-A358-0EE6D182F7E8}"/>
    <cellStyle name="20% - Accent3" xfId="27" builtinId="38" customBuiltin="1"/>
    <cellStyle name="20% - Accent3 10" xfId="101" xr:uid="{D3CB3097-4A59-41F6-8C6D-7595B7D907D1}"/>
    <cellStyle name="20% - Accent3 11" xfId="102" xr:uid="{D31426EB-E8AC-44F7-9C16-C26A96C449B6}"/>
    <cellStyle name="20% - Accent3 12" xfId="103" xr:uid="{4D6746B2-9ED7-4C37-BB00-9FDA4EE7D93E}"/>
    <cellStyle name="20% - Accent3 13" xfId="104" xr:uid="{BE8517E3-CBF2-4385-BB6C-4216DA2069A6}"/>
    <cellStyle name="20% - Accent3 14" xfId="105" xr:uid="{C23319D3-BD57-4795-8D57-61F3EBBBEB05}"/>
    <cellStyle name="20% - Accent3 15" xfId="106" xr:uid="{5DF38DCA-2BD2-4EC7-83EB-28C0232A18D3}"/>
    <cellStyle name="20% - Accent3 16" xfId="107" xr:uid="{28599490-7B9E-45F8-83A7-8F1244F252F8}"/>
    <cellStyle name="20% - Accent3 17" xfId="108" xr:uid="{B12A2D58-1E9B-4D76-86E4-41980D5D6676}"/>
    <cellStyle name="20% - Accent3 18" xfId="109" xr:uid="{BC3BE416-93B2-4E36-9A59-F6FC56D35415}"/>
    <cellStyle name="20% - Accent3 19" xfId="110" xr:uid="{92A1C3AD-4CE4-4DBE-B296-3DD6A8BDF2CA}"/>
    <cellStyle name="20% - Accent3 2" xfId="111" xr:uid="{9F11AA41-0BF4-4022-95E8-C3399FDB5E10}"/>
    <cellStyle name="20% - Accent3 2 2" xfId="112" xr:uid="{D1299471-A21C-4479-895C-90E7E3775655}"/>
    <cellStyle name="20% - Accent3 2 3" xfId="113" xr:uid="{C0FE305B-B660-4880-9C04-638EBAC64C43}"/>
    <cellStyle name="20% - Accent3 2 3 2" xfId="41615" xr:uid="{466A5CE8-D8A0-460D-92E4-B9DB05A23F72}"/>
    <cellStyle name="20% - Accent3 2 4" xfId="41616" xr:uid="{64CD5783-63D1-4287-AC66-3F62091E7479}"/>
    <cellStyle name="20% - Accent3 20" xfId="114" xr:uid="{3503149B-A637-4F93-86DD-646080EA7570}"/>
    <cellStyle name="20% - Accent3 21" xfId="115" xr:uid="{9C4EAE12-7F00-4698-8CDD-FFCD9C96F5DF}"/>
    <cellStyle name="20% - Accent3 22" xfId="116" xr:uid="{04DCD549-601C-4743-B485-2D9E291EEC8D}"/>
    <cellStyle name="20% - Accent3 23" xfId="117" xr:uid="{4FE774A8-6901-426B-A5D0-54629C04331D}"/>
    <cellStyle name="20% - Accent3 3" xfId="118" xr:uid="{AAEE8767-0008-4947-B88A-57894A51EB61}"/>
    <cellStyle name="20% - Accent3 3 2" xfId="41617" xr:uid="{CD934DA8-552D-41E1-8781-6C2598F437C2}"/>
    <cellStyle name="20% - Accent3 3 2 2" xfId="41938" xr:uid="{AEA0C557-8BD0-4F72-BFC2-125D56E68092}"/>
    <cellStyle name="20% - Accent3 3 3" xfId="41618" xr:uid="{95CBDCD3-F000-457F-8E62-445C23336FC3}"/>
    <cellStyle name="20% - Accent3 3 3 2" xfId="41939" xr:uid="{A86F8159-6D2A-4968-8421-32C85F0F76C0}"/>
    <cellStyle name="20% - Accent3 4" xfId="119" xr:uid="{3CC890FB-5C06-4266-977C-AD19C6478DB5}"/>
    <cellStyle name="20% - Accent3 4 2" xfId="41619" xr:uid="{107EEB4B-0BB8-43AF-AB88-42C4977C6B5E}"/>
    <cellStyle name="20% - Accent3 4 3" xfId="41620" xr:uid="{B57E2A23-839E-4D83-A63A-402DEB59C3B9}"/>
    <cellStyle name="20% - Accent3 5" xfId="120" xr:uid="{5B6F7304-0592-4C56-A217-DD2AE38C250E}"/>
    <cellStyle name="20% - Accent3 5 2" xfId="41621" xr:uid="{0EEC9BBC-A6F0-49EE-BAEF-9238F8274DFD}"/>
    <cellStyle name="20% - Accent3 5 3" xfId="41622" xr:uid="{5A288F36-5494-47F2-AC4B-1E0E6FC8E883}"/>
    <cellStyle name="20% - Accent3 6" xfId="121" xr:uid="{AA8D6E2D-B9BD-4175-B5CA-532EDFF44B53}"/>
    <cellStyle name="20% - Accent3 6 2" xfId="41623" xr:uid="{9D50B1B5-381D-4411-9C05-64BAFF89ED2D}"/>
    <cellStyle name="20% - Accent3 7" xfId="122" xr:uid="{A2800DA7-A6C4-4664-90D1-5995CBB61769}"/>
    <cellStyle name="20% - Accent3 7 2" xfId="41624" xr:uid="{469012C7-F4D2-4ED9-9527-22978FD55C1A}"/>
    <cellStyle name="20% - Accent3 8" xfId="123" xr:uid="{D0A2405D-DD6F-4DBC-BE90-A8F5AB890F9C}"/>
    <cellStyle name="20% - Accent3 9" xfId="124" xr:uid="{25348C5B-A31D-45D1-9CAB-6F4F20C68275}"/>
    <cellStyle name="20% - Accent4" xfId="30" builtinId="42" customBuiltin="1"/>
    <cellStyle name="20% - Accent4 10" xfId="125" xr:uid="{939157E1-C06A-4048-BED9-C590E96E67B3}"/>
    <cellStyle name="20% - Accent4 11" xfId="126" xr:uid="{72EB66EA-ACDE-4ACB-B478-DC5868B8D14E}"/>
    <cellStyle name="20% - Accent4 12" xfId="127" xr:uid="{97D0596A-6AE0-4877-A7CE-044957061CB9}"/>
    <cellStyle name="20% - Accent4 13" xfId="128" xr:uid="{D83B2673-3C27-48FB-80BC-1212FD85FBAD}"/>
    <cellStyle name="20% - Accent4 14" xfId="129" xr:uid="{10C57351-D907-4936-A59C-6AAEC646609D}"/>
    <cellStyle name="20% - Accent4 15" xfId="130" xr:uid="{7B7A5423-B8B9-4982-B061-CC0CF65854BA}"/>
    <cellStyle name="20% - Accent4 16" xfId="131" xr:uid="{AE691F96-10D2-4B3C-901F-DB2F50A86EC6}"/>
    <cellStyle name="20% - Accent4 17" xfId="132" xr:uid="{25961D69-8FE4-4C38-957D-3CB79BC44E3C}"/>
    <cellStyle name="20% - Accent4 18" xfId="133" xr:uid="{14FFE4A4-4633-4B26-AC81-1FA66ECC1C33}"/>
    <cellStyle name="20% - Accent4 19" xfId="134" xr:uid="{EE2901C2-AC60-448B-A7A2-DADD94464B29}"/>
    <cellStyle name="20% - Accent4 2" xfId="135" xr:uid="{9B64D3F0-577A-49A3-B3C2-CCBAFEDA1DBD}"/>
    <cellStyle name="20% - Accent4 2 2" xfId="136" xr:uid="{21A88928-E28B-4F1C-9B96-56B959EB2425}"/>
    <cellStyle name="20% - Accent4 2 3" xfId="137" xr:uid="{898EFC1F-EDAE-4A4A-861C-1E9E47B78B18}"/>
    <cellStyle name="20% - Accent4 2 3 2" xfId="41625" xr:uid="{F6683C02-152B-45F4-BA0A-8B21DE5CB9C9}"/>
    <cellStyle name="20% - Accent4 2 4" xfId="41626" xr:uid="{0E94788E-8241-446F-A18D-0C9059A87DBD}"/>
    <cellStyle name="20% - Accent4 20" xfId="138" xr:uid="{C55F70BA-5B30-4771-BDC0-B86BCB308D47}"/>
    <cellStyle name="20% - Accent4 21" xfId="139" xr:uid="{C21A9DD4-B2F7-4A9D-8266-7CA653B75CB3}"/>
    <cellStyle name="20% - Accent4 22" xfId="140" xr:uid="{F63CE9A6-9D32-4761-BE7F-5A73260158CE}"/>
    <cellStyle name="20% - Accent4 23" xfId="141" xr:uid="{9B022139-ADB1-4691-9DB7-647399E6EDB1}"/>
    <cellStyle name="20% - Accent4 3" xfId="142" xr:uid="{4B290BC9-5BF8-43F5-B874-F897E91A4B5D}"/>
    <cellStyle name="20% - Accent4 3 2" xfId="41627" xr:uid="{06873036-CD12-4EAD-8003-24EB0C99746E}"/>
    <cellStyle name="20% - Accent4 3 2 2" xfId="41940" xr:uid="{F18D270D-996C-4B5E-9DAB-902EBE0AE033}"/>
    <cellStyle name="20% - Accent4 3 3" xfId="41628" xr:uid="{0780E88D-E382-4B85-A363-CD1E81FC71EB}"/>
    <cellStyle name="20% - Accent4 3 3 2" xfId="41941" xr:uid="{AC59B2D9-CD22-487B-AD29-EDB9CF2AE541}"/>
    <cellStyle name="20% - Accent4 4" xfId="143" xr:uid="{A89CAFA9-D91D-468D-AF4F-56EDCA22B2E6}"/>
    <cellStyle name="20% - Accent4 4 2" xfId="41629" xr:uid="{EF0B460A-04B3-4D43-B1CA-C980FACE2618}"/>
    <cellStyle name="20% - Accent4 4 3" xfId="41630" xr:uid="{44AC6623-FCF3-48CE-9E8D-043AB0BD9E91}"/>
    <cellStyle name="20% - Accent4 5" xfId="144" xr:uid="{8ABC0AA0-E5F6-49CE-9B8E-08E566AD6A55}"/>
    <cellStyle name="20% - Accent4 5 2" xfId="41631" xr:uid="{E105EC3C-C0BB-4E96-80D7-9F77E65799DF}"/>
    <cellStyle name="20% - Accent4 5 3" xfId="41632" xr:uid="{DC87442D-5210-43D4-A4F3-F6D6E0FE95B7}"/>
    <cellStyle name="20% - Accent4 6" xfId="145" xr:uid="{9903A2E8-9F74-4016-994F-490FD0BBF7DC}"/>
    <cellStyle name="20% - Accent4 6 2" xfId="41633" xr:uid="{2B2E85D4-1997-4958-B85B-C2CAC439BB5D}"/>
    <cellStyle name="20% - Accent4 7" xfId="146" xr:uid="{916AF867-7A9D-4C5F-85B4-8B14E17CEC32}"/>
    <cellStyle name="20% - Accent4 7 2" xfId="41634" xr:uid="{C87E2137-5774-4F67-8309-7353046722F4}"/>
    <cellStyle name="20% - Accent4 8" xfId="147" xr:uid="{04F12012-D5D5-4F53-B551-EFDE778D3D49}"/>
    <cellStyle name="20% - Accent4 9" xfId="148" xr:uid="{A2A4CD60-8298-4B4C-9C9A-0F9F7D604311}"/>
    <cellStyle name="20% - Accent5" xfId="33" builtinId="46" customBuiltin="1"/>
    <cellStyle name="20% - Accent5 10" xfId="149" xr:uid="{2CC3296B-6EE1-4D75-898D-F2F07AB0A51C}"/>
    <cellStyle name="20% - Accent5 11" xfId="150" xr:uid="{BC78AF12-FB01-4CEB-8E4E-CED85D0AB91C}"/>
    <cellStyle name="20% - Accent5 12" xfId="151" xr:uid="{FBC1282B-D390-48F6-A328-0F24BE1CA43E}"/>
    <cellStyle name="20% - Accent5 13" xfId="152" xr:uid="{59905394-803D-4E18-B11D-AA9EC883C219}"/>
    <cellStyle name="20% - Accent5 14" xfId="153" xr:uid="{E2090CA0-6A19-4A97-B8C3-963AFE72EACD}"/>
    <cellStyle name="20% - Accent5 15" xfId="154" xr:uid="{DA3D5538-9722-4FC2-8B77-C1E5BFB5F087}"/>
    <cellStyle name="20% - Accent5 16" xfId="155" xr:uid="{638F68C3-E972-4B8C-B520-3916E62D678C}"/>
    <cellStyle name="20% - Accent5 17" xfId="156" xr:uid="{0BFE5C6A-27E5-4C33-AD32-616A133822C9}"/>
    <cellStyle name="20% - Accent5 18" xfId="157" xr:uid="{1E016679-0209-4700-B79A-71616E52F390}"/>
    <cellStyle name="20% - Accent5 19" xfId="158" xr:uid="{15D9D962-E6FD-46CC-B48D-8BF4C97C3CB3}"/>
    <cellStyle name="20% - Accent5 2" xfId="159" xr:uid="{262A2485-0696-4F01-A69E-DFF9A97B3A14}"/>
    <cellStyle name="20% - Accent5 2 2" xfId="160" xr:uid="{F71AB7E3-F66A-4B8C-8810-E23C243BB02E}"/>
    <cellStyle name="20% - Accent5 2 3" xfId="161" xr:uid="{0F466D11-D9E1-43F6-9AB2-1631D31045E9}"/>
    <cellStyle name="20% - Accent5 20" xfId="162" xr:uid="{0D2BC664-139E-4869-B77B-5CDEBF435334}"/>
    <cellStyle name="20% - Accent5 21" xfId="163" xr:uid="{821F9236-93F1-4804-AF0F-D663A8A16417}"/>
    <cellStyle name="20% - Accent5 22" xfId="164" xr:uid="{E2C6622F-D466-42F1-A49A-C13D42C88743}"/>
    <cellStyle name="20% - Accent5 23" xfId="165" xr:uid="{AC8BC536-4809-4207-9CA1-4321F8FE68DA}"/>
    <cellStyle name="20% - Accent5 3" xfId="166" xr:uid="{88443AEB-89D9-4F62-AE1D-2BBC0249E3B1}"/>
    <cellStyle name="20% - Accent5 3 2" xfId="41635" xr:uid="{E3568669-671F-4125-8859-536E166DAB5C}"/>
    <cellStyle name="20% - Accent5 3 2 2" xfId="41943" xr:uid="{0834AD47-925E-4739-9071-4EA2A9AE4330}"/>
    <cellStyle name="20% - Accent5 3 3" xfId="41636" xr:uid="{6595AF28-CE0A-4A0B-98F8-516C06179251}"/>
    <cellStyle name="20% - Accent5 3 3 2" xfId="41944" xr:uid="{47771CFF-5637-4C3F-9CE4-C86448CC39CD}"/>
    <cellStyle name="20% - Accent5 4" xfId="167" xr:uid="{655F097C-B30D-4FCF-A399-8EE07B5F5E51}"/>
    <cellStyle name="20% - Accent5 4 2" xfId="41637" xr:uid="{34B93076-3060-40DF-9979-F55BFE1E90A9}"/>
    <cellStyle name="20% - Accent5 4 3" xfId="41638" xr:uid="{BC45ED6C-9F00-4242-99A9-AA1F815DA7AE}"/>
    <cellStyle name="20% - Accent5 5" xfId="168" xr:uid="{209DF5DE-217F-418D-8DC0-B7667BBCF964}"/>
    <cellStyle name="20% - Accent5 5 2" xfId="41639" xr:uid="{77E26E3C-F22D-434C-9C51-01DF682F3DDF}"/>
    <cellStyle name="20% - Accent5 6" xfId="169" xr:uid="{F67CE7BC-7C5B-4EFF-9985-26D1FDEF7F47}"/>
    <cellStyle name="20% - Accent5 6 2" xfId="41640" xr:uid="{A7DDB712-8F98-4B49-B737-4ABBAFBCC92B}"/>
    <cellStyle name="20% - Accent5 7" xfId="170" xr:uid="{175F6E2F-D6DB-4AA9-9F62-E91CBE476B03}"/>
    <cellStyle name="20% - Accent5 8" xfId="171" xr:uid="{D0234EF3-120E-4B75-82F1-87155EB87F0C}"/>
    <cellStyle name="20% - Accent5 9" xfId="172" xr:uid="{255EA601-0FCC-4C30-B4AC-5E87F464F307}"/>
    <cellStyle name="20% - Accent6" xfId="36" builtinId="50" customBuiltin="1"/>
    <cellStyle name="20% - Accent6 10" xfId="173" xr:uid="{7E921C79-E73D-44C3-8736-7E00BC1C6DCE}"/>
    <cellStyle name="20% - Accent6 11" xfId="174" xr:uid="{2D7902AE-C985-48F3-ABE0-D760EAF9C1AC}"/>
    <cellStyle name="20% - Accent6 12" xfId="175" xr:uid="{51F2998C-A250-4833-89DE-B129E823D984}"/>
    <cellStyle name="20% - Accent6 13" xfId="176" xr:uid="{40B24F9A-CFBA-4EA5-AE10-A98262E1E2C0}"/>
    <cellStyle name="20% - Accent6 14" xfId="177" xr:uid="{30D9A09D-54E8-4F4D-BF01-2AAE2ACF6E85}"/>
    <cellStyle name="20% - Accent6 15" xfId="178" xr:uid="{4F3840CA-C177-4C99-853B-69C21D6DD0BC}"/>
    <cellStyle name="20% - Accent6 16" xfId="179" xr:uid="{ACACC03A-A303-487C-9E2E-0D8785CDBCE7}"/>
    <cellStyle name="20% - Accent6 17" xfId="180" xr:uid="{B9B78E50-9D31-4FB2-BF2F-B4EF3984F93B}"/>
    <cellStyle name="20% - Accent6 18" xfId="181" xr:uid="{80B63742-7180-4ACC-BE11-964FECCE634A}"/>
    <cellStyle name="20% - Accent6 19" xfId="182" xr:uid="{98C70720-08EF-4E71-9669-7B1474DF78E3}"/>
    <cellStyle name="20% - Accent6 2" xfId="183" xr:uid="{A5C481AB-8D37-459A-83A5-58B854D3E11C}"/>
    <cellStyle name="20% - Accent6 2 2" xfId="184" xr:uid="{90C3EBCC-1399-4465-8E3A-C7FF64AF1AF6}"/>
    <cellStyle name="20% - Accent6 2 3" xfId="185" xr:uid="{A14601B2-55C0-4620-A02F-776B006BE0ED}"/>
    <cellStyle name="20% - Accent6 2 3 2" xfId="41641" xr:uid="{B0DDDE86-C876-444B-AE9F-D891D013D34D}"/>
    <cellStyle name="20% - Accent6 2 4" xfId="41642" xr:uid="{8458C0DB-54CE-4EB2-B9B2-AF5D2637955C}"/>
    <cellStyle name="20% - Accent6 20" xfId="186" xr:uid="{92E463CF-B4DF-4DE6-86A8-D51039CE8FDE}"/>
    <cellStyle name="20% - Accent6 21" xfId="187" xr:uid="{37942C06-03FD-4E08-AA69-FA2B1B6D0D92}"/>
    <cellStyle name="20% - Accent6 22" xfId="188" xr:uid="{710BE228-A958-4492-8705-5C8EAA9336AC}"/>
    <cellStyle name="20% - Accent6 23" xfId="189" xr:uid="{934A87A7-1636-4D9B-8290-A159E118281E}"/>
    <cellStyle name="20% - Accent6 3" xfId="190" xr:uid="{BD593F41-3A65-46F1-A6A8-81DE8332E258}"/>
    <cellStyle name="20% - Accent6 3 2" xfId="41643" xr:uid="{A939DFF2-E4D3-4B7C-A84D-3BC7DADED13C}"/>
    <cellStyle name="20% - Accent6 3 2 2" xfId="41947" xr:uid="{5357686B-1D64-49EC-848C-8F64629B8C03}"/>
    <cellStyle name="20% - Accent6 3 3" xfId="41644" xr:uid="{CEED8A29-FFD6-49B0-BC01-13274676526D}"/>
    <cellStyle name="20% - Accent6 3 3 2" xfId="41948" xr:uid="{9CFC351F-2F78-4CC5-B6AA-37BED3E690A1}"/>
    <cellStyle name="20% - Accent6 4" xfId="191" xr:uid="{82AD5C6C-9F24-41B8-8B49-CED9726E9937}"/>
    <cellStyle name="20% - Accent6 4 2" xfId="41645" xr:uid="{A58DE65C-DA78-47B1-B524-728F414D4D6D}"/>
    <cellStyle name="20% - Accent6 4 3" xfId="41646" xr:uid="{34C21490-ADBA-4515-B32A-5F5E8878EC8E}"/>
    <cellStyle name="20% - Accent6 5" xfId="192" xr:uid="{46F12997-9B8E-488D-A4D0-814503EB73AD}"/>
    <cellStyle name="20% - Accent6 5 2" xfId="41647" xr:uid="{A50020EB-86D5-4D2A-970E-B044BB59B2D6}"/>
    <cellStyle name="20% - Accent6 5 3" xfId="41648" xr:uid="{357EC873-2DD1-486B-8895-12640ABCF72E}"/>
    <cellStyle name="20% - Accent6 6" xfId="193" xr:uid="{A841CC11-C9DC-4FED-B69C-1FDBCDCF3880}"/>
    <cellStyle name="20% - Accent6 6 2" xfId="41649" xr:uid="{39494076-459A-4FE3-9C33-FBFAB7FB0093}"/>
    <cellStyle name="20% - Accent6 7" xfId="194" xr:uid="{C1041FA3-17EF-4965-93A2-B4FF617523EF}"/>
    <cellStyle name="20% - Accent6 7 2" xfId="41650" xr:uid="{4FF16D65-73EA-4550-BCB6-9B23B0403A2D}"/>
    <cellStyle name="20% - Accent6 8" xfId="195" xr:uid="{DDA67935-072A-4265-9C38-C7D2264C05C7}"/>
    <cellStyle name="20% - Accent6 9" xfId="196" xr:uid="{2405919D-7DD8-4A4D-A2B7-D2176D34F732}"/>
    <cellStyle name="40% - Accent1" xfId="22" builtinId="31" customBuiltin="1"/>
    <cellStyle name="40% - Accent1 10" xfId="197" xr:uid="{551F3375-0C85-40CE-84D4-329FDACCAD33}"/>
    <cellStyle name="40% - Accent1 11" xfId="198" xr:uid="{33FC579B-0E1C-4CEF-B828-54AF4D4EE319}"/>
    <cellStyle name="40% - Accent1 12" xfId="199" xr:uid="{9C693EDC-28DD-4B66-B58D-78740E8501D3}"/>
    <cellStyle name="40% - Accent1 13" xfId="200" xr:uid="{3BED6371-A73E-4EC6-830C-3DA7B651A110}"/>
    <cellStyle name="40% - Accent1 14" xfId="201" xr:uid="{F1E32D93-4D89-4E7F-B972-809B54B965BA}"/>
    <cellStyle name="40% - Accent1 15" xfId="202" xr:uid="{74B43E26-550D-4273-A3C5-CEC7C953B504}"/>
    <cellStyle name="40% - Accent1 16" xfId="203" xr:uid="{864D1FB9-D14E-4AD4-9CC0-DA88EC8F7BAB}"/>
    <cellStyle name="40% - Accent1 17" xfId="204" xr:uid="{620CE242-93E9-440D-9CF7-9B59AD59F813}"/>
    <cellStyle name="40% - Accent1 18" xfId="205" xr:uid="{1524FDD3-007D-45EF-BB04-79E061F1D337}"/>
    <cellStyle name="40% - Accent1 19" xfId="206" xr:uid="{5F499514-8069-4EE0-8EC2-88EE94E3CCE1}"/>
    <cellStyle name="40% - Accent1 2" xfId="207" xr:uid="{5070D8AB-3FE5-49E7-BF6C-3648129F2F05}"/>
    <cellStyle name="40% - Accent1 2 2" xfId="208" xr:uid="{AEF25FB7-416A-4F2C-BC95-4683C17A5FE1}"/>
    <cellStyle name="40% - Accent1 2 3" xfId="209" xr:uid="{A31D6A9D-7B6B-4FA7-9A65-03EC08710DFB}"/>
    <cellStyle name="40% - Accent1 2 3 2" xfId="41651" xr:uid="{16A35492-70BB-467D-BC86-11F0F769A66B}"/>
    <cellStyle name="40% - Accent1 2 4" xfId="41652" xr:uid="{2F452268-3672-4435-BB98-23667C9614E9}"/>
    <cellStyle name="40% - Accent1 20" xfId="210" xr:uid="{15750960-FA93-445F-9679-28B11CCF71D9}"/>
    <cellStyle name="40% - Accent1 21" xfId="211" xr:uid="{0C9BD2AE-DBF9-4259-AD58-5A09C5FEC36B}"/>
    <cellStyle name="40% - Accent1 22" xfId="212" xr:uid="{6D7E8A8E-EA46-4EB6-BCE8-1A1D1DDFB8A4}"/>
    <cellStyle name="40% - Accent1 23" xfId="213" xr:uid="{62ADD00D-0454-4E3A-BD51-1BA31E292169}"/>
    <cellStyle name="40% - Accent1 3" xfId="214" xr:uid="{96592FE6-6A11-45CB-A8B3-F9ADA1F1E333}"/>
    <cellStyle name="40% - Accent1 3 2" xfId="41653" xr:uid="{A6F822C5-EEEE-4DD3-AF32-92A235F54DB3}"/>
    <cellStyle name="40% - Accent1 3 2 2" xfId="41951" xr:uid="{EA24BFFC-2DAB-4B81-9A2F-F5FEE5EDCAED}"/>
    <cellStyle name="40% - Accent1 3 3" xfId="41654" xr:uid="{8C289943-BCC0-4BAA-98BF-647FA1AC7ED6}"/>
    <cellStyle name="40% - Accent1 3 3 2" xfId="41952" xr:uid="{5282FB53-AE72-46E6-A424-2A3F7A24BBDF}"/>
    <cellStyle name="40% - Accent1 4" xfId="215" xr:uid="{74D8DFA6-8096-49F7-ACB5-6133EBDE25B8}"/>
    <cellStyle name="40% - Accent1 4 2" xfId="41655" xr:uid="{21A03FF1-3759-4D83-BEAB-F26F496AE38C}"/>
    <cellStyle name="40% - Accent1 4 3" xfId="41656" xr:uid="{D222557C-87D3-4434-B82F-553C4045CA08}"/>
    <cellStyle name="40% - Accent1 5" xfId="216" xr:uid="{0C67DE99-F5C8-4658-8F32-9978F18B564E}"/>
    <cellStyle name="40% - Accent1 5 2" xfId="41657" xr:uid="{47A48DC5-3402-4334-94C6-6CB1063A12D1}"/>
    <cellStyle name="40% - Accent1 5 3" xfId="41658" xr:uid="{F91B7431-F30F-46D3-9111-6837E23AE517}"/>
    <cellStyle name="40% - Accent1 6" xfId="217" xr:uid="{111B2B12-D4E8-4156-9CE1-95B65D276CAE}"/>
    <cellStyle name="40% - Accent1 6 2" xfId="41659" xr:uid="{9D663FEF-248B-43F0-810A-659D38E770FF}"/>
    <cellStyle name="40% - Accent1 7" xfId="218" xr:uid="{B5994315-295C-4AC0-8438-A7EF63F3DF0B}"/>
    <cellStyle name="40% - Accent1 7 2" xfId="41660" xr:uid="{011FFDB7-757A-4378-9CC8-F08CC94A32CD}"/>
    <cellStyle name="40% - Accent1 8" xfId="219" xr:uid="{A79699B0-D8BA-4FF6-AA9F-8D22D3B98C2C}"/>
    <cellStyle name="40% - Accent1 9" xfId="220" xr:uid="{8ECFE2A0-E59D-472C-80B8-32133344381E}"/>
    <cellStyle name="40% - Accent2" xfId="25" builtinId="35" customBuiltin="1"/>
    <cellStyle name="40% - Accent2 10" xfId="221" xr:uid="{92F3BCBC-5E35-432B-BF77-F6DFF918165A}"/>
    <cellStyle name="40% - Accent2 11" xfId="222" xr:uid="{99450B8D-7D48-4B49-B9D6-52FA84FEC98B}"/>
    <cellStyle name="40% - Accent2 12" xfId="223" xr:uid="{ABCEBC45-BCEA-4ACE-995F-A97CCA1DD45C}"/>
    <cellStyle name="40% - Accent2 13" xfId="224" xr:uid="{E6348E7F-4818-4141-950B-51F843744AE4}"/>
    <cellStyle name="40% - Accent2 14" xfId="225" xr:uid="{DA4594D8-79FD-4CED-B389-3B183BF12EFD}"/>
    <cellStyle name="40% - Accent2 15" xfId="226" xr:uid="{3AFA7DC9-23C1-4311-AAF0-34661EC7E5BF}"/>
    <cellStyle name="40% - Accent2 16" xfId="227" xr:uid="{0CADD705-34CE-4839-A9A9-F5D89EDADCDE}"/>
    <cellStyle name="40% - Accent2 17" xfId="228" xr:uid="{A891F2BA-4781-4C6F-AA39-98F6EA1E4202}"/>
    <cellStyle name="40% - Accent2 18" xfId="229" xr:uid="{291F4222-DF67-44F3-9743-279E818D0227}"/>
    <cellStyle name="40% - Accent2 19" xfId="230" xr:uid="{DE80675E-E587-4DB9-87A4-A4F2913A8657}"/>
    <cellStyle name="40% - Accent2 2" xfId="231" xr:uid="{044B6187-1115-407E-A0F3-17E8AE7104CE}"/>
    <cellStyle name="40% - Accent2 2 2" xfId="232" xr:uid="{1EB3C762-A863-4590-AEF2-9E44658EA869}"/>
    <cellStyle name="40% - Accent2 2 3" xfId="233" xr:uid="{3C4C7E85-7085-4D11-BAC1-CF0637B08D50}"/>
    <cellStyle name="40% - Accent2 20" xfId="234" xr:uid="{CBBCFB11-B1F3-4341-9B01-9C6E9A745BA0}"/>
    <cellStyle name="40% - Accent2 21" xfId="235" xr:uid="{A4E2AF67-CAF0-4C9C-A896-44A176A2164D}"/>
    <cellStyle name="40% - Accent2 22" xfId="236" xr:uid="{E99E5792-3A48-49B3-8387-6494A9856DC3}"/>
    <cellStyle name="40% - Accent2 23" xfId="237" xr:uid="{39D20F43-365E-4818-8CE8-5ABC2062FD30}"/>
    <cellStyle name="40% - Accent2 3" xfId="238" xr:uid="{D16A5FEE-AD5A-402D-9FF4-560785441704}"/>
    <cellStyle name="40% - Accent2 3 2" xfId="41661" xr:uid="{D6A2D7F7-1452-43FC-9766-9B2D79278672}"/>
    <cellStyle name="40% - Accent2 3 2 2" xfId="41953" xr:uid="{D2CEFE71-593B-4ED1-99EF-526C178227F8}"/>
    <cellStyle name="40% - Accent2 3 3" xfId="41662" xr:uid="{D14FE0A2-9775-43C4-82A7-72C7D1325858}"/>
    <cellStyle name="40% - Accent2 3 3 2" xfId="41954" xr:uid="{4D1CCC29-4CB0-4C86-9F12-E3FCA51E38C5}"/>
    <cellStyle name="40% - Accent2 4" xfId="239" xr:uid="{09F57CF2-7F74-45EE-9103-D5EE722B82A5}"/>
    <cellStyle name="40% - Accent2 4 2" xfId="41663" xr:uid="{754706A6-8B72-4762-88D6-684E3115317A}"/>
    <cellStyle name="40% - Accent2 4 3" xfId="41664" xr:uid="{96924ABF-8399-4A8A-8D1D-DA0F012CDB03}"/>
    <cellStyle name="40% - Accent2 5" xfId="240" xr:uid="{04CCF3B0-C5AD-484F-A9CC-2EE097DC17F5}"/>
    <cellStyle name="40% - Accent2 5 2" xfId="41665" xr:uid="{290CC465-FA2A-4C5D-BB13-7B7A4773F84D}"/>
    <cellStyle name="40% - Accent2 6" xfId="241" xr:uid="{2F36DBE2-D943-4EB1-96BC-84063351C431}"/>
    <cellStyle name="40% - Accent2 6 2" xfId="41666" xr:uid="{68507620-0330-4803-8659-83CA2BDA0F4E}"/>
    <cellStyle name="40% - Accent2 7" xfId="242" xr:uid="{1CF84ECD-7F9F-4DA7-8832-A72301DE6472}"/>
    <cellStyle name="40% - Accent2 8" xfId="243" xr:uid="{78F3DD7E-C1FC-4C62-B970-FF0ADC714704}"/>
    <cellStyle name="40% - Accent2 9" xfId="244" xr:uid="{B1F0FF79-ACC2-4044-A261-5ECBDD201394}"/>
    <cellStyle name="40% - Accent3" xfId="28" builtinId="39" customBuiltin="1"/>
    <cellStyle name="40% - Accent3 10" xfId="245" xr:uid="{A1317409-39ED-45AF-BF62-D3B251921E60}"/>
    <cellStyle name="40% - Accent3 11" xfId="246" xr:uid="{DE3C2A77-2701-44D5-A1A6-721059B2A174}"/>
    <cellStyle name="40% - Accent3 12" xfId="247" xr:uid="{44194658-146E-4A77-8885-30C8C93968E0}"/>
    <cellStyle name="40% - Accent3 13" xfId="248" xr:uid="{E889899B-9FF5-40A3-8867-FE54D339185F}"/>
    <cellStyle name="40% - Accent3 14" xfId="249" xr:uid="{218D9051-44FF-463C-B9CF-BD4C04E85233}"/>
    <cellStyle name="40% - Accent3 15" xfId="250" xr:uid="{8CAE9C92-EF22-419E-9000-9D158C3E5CA3}"/>
    <cellStyle name="40% - Accent3 16" xfId="251" xr:uid="{005AA843-AF7C-407A-BC1F-3D30FB554B87}"/>
    <cellStyle name="40% - Accent3 17" xfId="252" xr:uid="{4CBC1377-6E7D-4B1E-82A5-7D496FBFA292}"/>
    <cellStyle name="40% - Accent3 18" xfId="253" xr:uid="{C52AFE23-E270-47BA-9F6A-4AFA880969CB}"/>
    <cellStyle name="40% - Accent3 19" xfId="254" xr:uid="{113C3A7B-7678-48E1-8BF1-B6E8177C2A50}"/>
    <cellStyle name="40% - Accent3 2" xfId="255" xr:uid="{248CB49E-7F07-4D9D-AEBB-E0C8EA475F21}"/>
    <cellStyle name="40% - Accent3 2 2" xfId="256" xr:uid="{0E3397D8-E777-4654-B115-36B87DBACC3F}"/>
    <cellStyle name="40% - Accent3 2 3" xfId="257" xr:uid="{57DBA674-A81B-4C62-9F1C-D37F58262C18}"/>
    <cellStyle name="40% - Accent3 2 3 2" xfId="41667" xr:uid="{1508651C-562B-444C-924C-A755D89B1AA8}"/>
    <cellStyle name="40% - Accent3 2 4" xfId="41668" xr:uid="{AD70BD44-E049-4C38-AAE3-4415A0B487BA}"/>
    <cellStyle name="40% - Accent3 20" xfId="258" xr:uid="{D6E9D2E0-8E33-4DA3-BDB1-1938DA8482D1}"/>
    <cellStyle name="40% - Accent3 21" xfId="259" xr:uid="{19E73A5C-FD3D-4897-B44D-54F1BA93643C}"/>
    <cellStyle name="40% - Accent3 22" xfId="260" xr:uid="{21C7F95C-18D6-455C-A988-F43A59F799AD}"/>
    <cellStyle name="40% - Accent3 23" xfId="261" xr:uid="{35D7E063-32A1-4123-8320-ADA6C15337AF}"/>
    <cellStyle name="40% - Accent3 3" xfId="262" xr:uid="{B4BBDE1F-3A1C-408C-8B4E-CE60243A0469}"/>
    <cellStyle name="40% - Accent3 3 2" xfId="41669" xr:uid="{F06EFB59-C13B-4A7E-928D-20180877283E}"/>
    <cellStyle name="40% - Accent3 3 2 2" xfId="41955" xr:uid="{B5BB4452-F7B9-47DD-B338-597FDFC49A2A}"/>
    <cellStyle name="40% - Accent3 3 3" xfId="41670" xr:uid="{2129797C-9688-4EF1-A47A-F8D7B856A46A}"/>
    <cellStyle name="40% - Accent3 3 3 2" xfId="41956" xr:uid="{8DB0AC46-0EC6-4D29-98A4-098748FF2A1E}"/>
    <cellStyle name="40% - Accent3 4" xfId="263" xr:uid="{E892B596-25E1-40EC-847E-217E2428F32E}"/>
    <cellStyle name="40% - Accent3 4 2" xfId="41671" xr:uid="{BEAAACE7-A087-45C7-A71B-CC92B50D2F9B}"/>
    <cellStyle name="40% - Accent3 4 3" xfId="41672" xr:uid="{B1033ACD-8DBD-43CA-B267-450AF6982CBA}"/>
    <cellStyle name="40% - Accent3 5" xfId="264" xr:uid="{24C9B52C-B7BA-4749-98A6-2654B96F770C}"/>
    <cellStyle name="40% - Accent3 5 2" xfId="41673" xr:uid="{9F7BB6E1-A8FF-49D5-B619-CA770ECF74EE}"/>
    <cellStyle name="40% - Accent3 5 3" xfId="41674" xr:uid="{C6242CE0-92CC-4E13-92F0-0183C12F1F9A}"/>
    <cellStyle name="40% - Accent3 6" xfId="265" xr:uid="{9F4F1C09-586C-4EE5-AFFB-71FA8C036FB3}"/>
    <cellStyle name="40% - Accent3 6 2" xfId="41675" xr:uid="{2E17AD26-D38E-41C7-87A2-D69ED7E1ACDD}"/>
    <cellStyle name="40% - Accent3 7" xfId="266" xr:uid="{C24D8C70-10E2-4622-A526-DC0D83C8AE98}"/>
    <cellStyle name="40% - Accent3 7 2" xfId="41676" xr:uid="{351E83C7-DC7A-40CD-9062-D8C3B7AF476A}"/>
    <cellStyle name="40% - Accent3 8" xfId="267" xr:uid="{CBEDDD2E-0675-4F78-AC7D-9CB63D38CAE9}"/>
    <cellStyle name="40% - Accent3 9" xfId="268" xr:uid="{0DE09A9D-51A3-4A00-A625-D3A082071AAF}"/>
    <cellStyle name="40% - Accent4" xfId="31" builtinId="43" customBuiltin="1"/>
    <cellStyle name="40% - Accent4 10" xfId="269" xr:uid="{5D04F9FA-AD46-4EC8-9D30-47588170248A}"/>
    <cellStyle name="40% - Accent4 11" xfId="270" xr:uid="{7FF9DC55-9C80-40F8-838D-F3E77863C8E5}"/>
    <cellStyle name="40% - Accent4 12" xfId="271" xr:uid="{57495833-7B0C-4042-8CD5-F250457E3EDD}"/>
    <cellStyle name="40% - Accent4 13" xfId="272" xr:uid="{5F5563F7-029B-4C95-8CAA-23905D173B09}"/>
    <cellStyle name="40% - Accent4 14" xfId="273" xr:uid="{BCBEAD8B-FD19-46EB-A528-3E2E95AA1A5B}"/>
    <cellStyle name="40% - Accent4 15" xfId="274" xr:uid="{528AC50F-B510-40D3-A439-16F8007A3294}"/>
    <cellStyle name="40% - Accent4 16" xfId="275" xr:uid="{BE71D995-CEF6-4675-ACF8-C030434FF0BC}"/>
    <cellStyle name="40% - Accent4 17" xfId="276" xr:uid="{F646CF56-A92C-4557-BE85-0ED8E4570084}"/>
    <cellStyle name="40% - Accent4 18" xfId="277" xr:uid="{FE8365FE-9D3F-4203-A551-802C1E1892C7}"/>
    <cellStyle name="40% - Accent4 19" xfId="278" xr:uid="{2AEC44F5-C205-4099-A32A-4E64B8DA3A60}"/>
    <cellStyle name="40% - Accent4 2" xfId="279" xr:uid="{78599854-C608-4EC9-85FF-CD57E8A60E36}"/>
    <cellStyle name="40% - Accent4 2 2" xfId="280" xr:uid="{9CCFE35F-5C75-4014-94E0-795AFBB853A1}"/>
    <cellStyle name="40% - Accent4 2 3" xfId="281" xr:uid="{CB9D2DFE-5249-499A-A8BA-1476AA7AA7D4}"/>
    <cellStyle name="40% - Accent4 2 3 2" xfId="41677" xr:uid="{50C799F5-8760-406E-9A67-4F0016A4F8B2}"/>
    <cellStyle name="40% - Accent4 2 4" xfId="41678" xr:uid="{C1B2CE7F-B27C-4880-9BE5-3F59F01F28CE}"/>
    <cellStyle name="40% - Accent4 20" xfId="282" xr:uid="{C69757F3-CBE2-40B6-8915-D283DAB2CEFF}"/>
    <cellStyle name="40% - Accent4 21" xfId="283" xr:uid="{43098682-485F-448C-A164-9A3C92865E5B}"/>
    <cellStyle name="40% - Accent4 22" xfId="284" xr:uid="{2A9895F1-161D-471F-8B9A-B0508ADC429D}"/>
    <cellStyle name="40% - Accent4 23" xfId="285" xr:uid="{00C5CF88-CA78-4E98-877D-28BE66112C8C}"/>
    <cellStyle name="40% - Accent4 3" xfId="286" xr:uid="{18240D8D-BB88-45A1-BBC2-AE25FF42E783}"/>
    <cellStyle name="40% - Accent4 3 2" xfId="41679" xr:uid="{9547C8F9-9505-499A-8005-8DA5A5380C7F}"/>
    <cellStyle name="40% - Accent4 3 2 2" xfId="41957" xr:uid="{76FBE09F-EE43-4081-BF4C-609AC0F551C1}"/>
    <cellStyle name="40% - Accent4 3 3" xfId="41680" xr:uid="{F1B3F517-FE78-4397-8BB8-DBB57EE0B4F7}"/>
    <cellStyle name="40% - Accent4 3 3 2" xfId="41958" xr:uid="{753E2B11-8128-4AD3-A696-F7CBA60620D0}"/>
    <cellStyle name="40% - Accent4 4" xfId="287" xr:uid="{D58E07BA-EA25-4267-829D-D13F3EB48638}"/>
    <cellStyle name="40% - Accent4 4 2" xfId="41681" xr:uid="{1C95D482-6432-4AB8-BB94-E577F2F0B779}"/>
    <cellStyle name="40% - Accent4 4 3" xfId="41682" xr:uid="{C4011281-A131-419F-8CCC-5C2B238A31A6}"/>
    <cellStyle name="40% - Accent4 5" xfId="288" xr:uid="{79724D7C-E188-4F45-9BFF-48931FF07162}"/>
    <cellStyle name="40% - Accent4 5 2" xfId="41683" xr:uid="{1080FD0F-BE97-4844-AB81-6348AFF3883D}"/>
    <cellStyle name="40% - Accent4 5 3" xfId="41684" xr:uid="{F4D665B4-A444-4016-8C08-2F631E5DA67A}"/>
    <cellStyle name="40% - Accent4 6" xfId="289" xr:uid="{F87A1251-ED78-4866-8030-8B719F675DEC}"/>
    <cellStyle name="40% - Accent4 6 2" xfId="41685" xr:uid="{556B08A9-03AA-4042-841D-40750A92D005}"/>
    <cellStyle name="40% - Accent4 7" xfId="290" xr:uid="{ACA8FAC9-CC17-46BA-8595-0052534D5C9C}"/>
    <cellStyle name="40% - Accent4 7 2" xfId="41686" xr:uid="{1EB5EA37-9864-4335-9A68-3FEF77FD8769}"/>
    <cellStyle name="40% - Accent4 8" xfId="291" xr:uid="{7343056E-D545-4DFB-A96D-471CFBF81F1C}"/>
    <cellStyle name="40% - Accent4 9" xfId="292" xr:uid="{2E5E687A-0D4C-4B93-B802-D84857FC0E5A}"/>
    <cellStyle name="40% - Accent5" xfId="34" builtinId="47" customBuiltin="1"/>
    <cellStyle name="40% - Accent5 10" xfId="293" xr:uid="{18BA7B80-3A61-47DD-AB69-B81F550D6521}"/>
    <cellStyle name="40% - Accent5 11" xfId="294" xr:uid="{0B02B714-A537-48E8-B0E2-AA7045B4B9CF}"/>
    <cellStyle name="40% - Accent5 12" xfId="295" xr:uid="{7B97C977-C5B0-45CA-B36C-A9CBCE817662}"/>
    <cellStyle name="40% - Accent5 13" xfId="296" xr:uid="{7B428C8C-015E-4559-A932-556D5B944442}"/>
    <cellStyle name="40% - Accent5 14" xfId="297" xr:uid="{3EF7F325-0F7D-446A-9F46-5FA2D35A2E7C}"/>
    <cellStyle name="40% - Accent5 15" xfId="298" xr:uid="{62DDFA42-2E59-4549-BDC1-E0C5B347A305}"/>
    <cellStyle name="40% - Accent5 16" xfId="299" xr:uid="{CFF4674D-F082-481D-ACBA-8FEE2126975C}"/>
    <cellStyle name="40% - Accent5 17" xfId="300" xr:uid="{6B0F92D5-BC93-4157-ACA9-59424CA50CF2}"/>
    <cellStyle name="40% - Accent5 18" xfId="301" xr:uid="{675D7CC4-2EA8-44E7-B162-728F9E614412}"/>
    <cellStyle name="40% - Accent5 19" xfId="302" xr:uid="{5A079BEC-6C3B-4F2B-8848-97ED0C08AC17}"/>
    <cellStyle name="40% - Accent5 2" xfId="303" xr:uid="{4AEA8B88-FD2B-4977-94BD-89A68557CDE9}"/>
    <cellStyle name="40% - Accent5 2 2" xfId="304" xr:uid="{B34CC4A2-DDA3-4597-8994-7D8670B2092A}"/>
    <cellStyle name="40% - Accent5 2 3" xfId="305" xr:uid="{44120CD6-A26B-4E81-BAFA-DCAFEA20BA27}"/>
    <cellStyle name="40% - Accent5 2 3 2" xfId="41687" xr:uid="{9F6B654D-ECF2-4FA6-9D7B-07BF93EDE497}"/>
    <cellStyle name="40% - Accent5 2 4" xfId="41688" xr:uid="{F1E0B151-6D99-43BB-9602-8C02A1D59CA3}"/>
    <cellStyle name="40% - Accent5 20" xfId="306" xr:uid="{57E945A0-CAD1-4538-97C3-73EDD68E812B}"/>
    <cellStyle name="40% - Accent5 21" xfId="307" xr:uid="{14117FBE-6DE1-487F-BAF2-3E4A5F92FBD1}"/>
    <cellStyle name="40% - Accent5 22" xfId="308" xr:uid="{9B06E38C-68CB-4F8A-917A-148B1A494AE3}"/>
    <cellStyle name="40% - Accent5 23" xfId="309" xr:uid="{02013C03-0781-4AFB-907C-7FD2EFAFB5CC}"/>
    <cellStyle name="40% - Accent5 3" xfId="310" xr:uid="{D737F78E-3DBF-4A29-8592-E9955B656E4E}"/>
    <cellStyle name="40% - Accent5 3 2" xfId="41689" xr:uid="{C584588C-4904-4FBC-8EE5-FBC3ED7F94F0}"/>
    <cellStyle name="40% - Accent5 3 2 2" xfId="41959" xr:uid="{81008CC3-81E8-4FB3-9B75-8FBCC472F887}"/>
    <cellStyle name="40% - Accent5 3 3" xfId="41690" xr:uid="{C1FB49AE-F4DD-4940-9B27-E81E43E96BB8}"/>
    <cellStyle name="40% - Accent5 3 3 2" xfId="41960" xr:uid="{C79D9C9C-11FD-426D-BF95-8296F9C092D6}"/>
    <cellStyle name="40% - Accent5 4" xfId="311" xr:uid="{0126F919-CA04-4426-B35B-6721641E6AA7}"/>
    <cellStyle name="40% - Accent5 4 2" xfId="41691" xr:uid="{14A92FB3-5667-4513-A5D6-F2FB4E063C48}"/>
    <cellStyle name="40% - Accent5 4 3" xfId="41692" xr:uid="{E1F691C5-6658-4627-A939-FE77022A6153}"/>
    <cellStyle name="40% - Accent5 5" xfId="312" xr:uid="{254314C3-C8D7-4FD5-B458-6F0EDDC32838}"/>
    <cellStyle name="40% - Accent5 5 2" xfId="41693" xr:uid="{656F05B3-F60D-431C-A142-5BA522804454}"/>
    <cellStyle name="40% - Accent5 5 3" xfId="41694" xr:uid="{D0319140-27C7-455B-B91E-020B757916C0}"/>
    <cellStyle name="40% - Accent5 6" xfId="313" xr:uid="{E44AAE6F-C8ED-4928-A42F-8BAF494DB0F9}"/>
    <cellStyle name="40% - Accent5 6 2" xfId="41695" xr:uid="{DEF7DDC0-3EF9-412E-BC3F-92F517EC37CB}"/>
    <cellStyle name="40% - Accent5 7" xfId="314" xr:uid="{B97C74B8-BC7A-4EB9-8682-65E5A0B19784}"/>
    <cellStyle name="40% - Accent5 7 2" xfId="41696" xr:uid="{55A04427-A578-445C-9699-1DAC97571EFE}"/>
    <cellStyle name="40% - Accent5 8" xfId="315" xr:uid="{8C17D752-3CF2-449B-8F59-393B62BF861F}"/>
    <cellStyle name="40% - Accent5 9" xfId="316" xr:uid="{947E2DCF-CD65-472B-83AB-B5B41A80CD93}"/>
    <cellStyle name="40% - Accent6" xfId="37" builtinId="51" customBuiltin="1"/>
    <cellStyle name="40% - Accent6 10" xfId="317" xr:uid="{4DAE42DF-EA4A-49A7-A05F-77C8BC9950A7}"/>
    <cellStyle name="40% - Accent6 11" xfId="318" xr:uid="{CBCCF752-B1B4-42D0-A5BE-7AB0D72C1405}"/>
    <cellStyle name="40% - Accent6 12" xfId="319" xr:uid="{7B9CB6EE-4FD6-4FB0-9F26-4633EF0C08EB}"/>
    <cellStyle name="40% - Accent6 13" xfId="320" xr:uid="{55F4169F-32FA-421F-B4BE-FFE021E3832A}"/>
    <cellStyle name="40% - Accent6 14" xfId="321" xr:uid="{B54A3BCD-E609-481A-84A4-630BD9ED471C}"/>
    <cellStyle name="40% - Accent6 15" xfId="322" xr:uid="{0EEAF353-7A6D-4283-BD8E-BDDE36DE99DE}"/>
    <cellStyle name="40% - Accent6 16" xfId="323" xr:uid="{959D42B0-54DA-4BE9-B164-E8542D082A22}"/>
    <cellStyle name="40% - Accent6 17" xfId="324" xr:uid="{0704E8BC-BA90-4354-BF41-96376386F182}"/>
    <cellStyle name="40% - Accent6 18" xfId="325" xr:uid="{F7F67CCC-EC62-4AFD-A074-D299061D7218}"/>
    <cellStyle name="40% - Accent6 19" xfId="326" xr:uid="{6418F45C-EB37-4DE5-842B-D8FCC566D7EC}"/>
    <cellStyle name="40% - Accent6 2" xfId="327" xr:uid="{E9CB603E-EA3F-480C-B730-33CBB06FB238}"/>
    <cellStyle name="40% - Accent6 2 2" xfId="328" xr:uid="{B3E3339A-628C-41DB-BA39-BE2CE0EB181B}"/>
    <cellStyle name="40% - Accent6 2 3" xfId="329" xr:uid="{33F1021F-9E1E-46BF-831F-AE8B5D3BF131}"/>
    <cellStyle name="40% - Accent6 2 3 2" xfId="41697" xr:uid="{544A92C5-170A-4C7C-A77C-145D3464A5B1}"/>
    <cellStyle name="40% - Accent6 2 4" xfId="41698" xr:uid="{DEAA9535-6A02-451F-BA74-A65219B76CDD}"/>
    <cellStyle name="40% - Accent6 20" xfId="330" xr:uid="{D7073FFE-29DC-4F64-89F9-C43C22A787C6}"/>
    <cellStyle name="40% - Accent6 21" xfId="331" xr:uid="{BC41B363-3D47-4776-8A14-F2B2C0355F95}"/>
    <cellStyle name="40% - Accent6 22" xfId="332" xr:uid="{CDDD92EC-4FA7-44CD-9F8A-44C36B4EC90F}"/>
    <cellStyle name="40% - Accent6 23" xfId="333" xr:uid="{4FB8681F-3524-424D-9F16-EC1C26E09B44}"/>
    <cellStyle name="40% - Accent6 3" xfId="334" xr:uid="{081AAADC-CAAC-4522-94CA-433C72A009DD}"/>
    <cellStyle name="40% - Accent6 3 2" xfId="41699" xr:uid="{88C3F153-179D-43A8-AF04-C9338BA00C05}"/>
    <cellStyle name="40% - Accent6 3 2 2" xfId="41961" xr:uid="{49F07094-78F5-474F-B5B3-9B4A91EA90B6}"/>
    <cellStyle name="40% - Accent6 3 3" xfId="41700" xr:uid="{F5EF8240-55FB-4819-9582-47E973E289A2}"/>
    <cellStyle name="40% - Accent6 3 3 2" xfId="41962" xr:uid="{AC4A55E5-A471-40EE-8BF6-3FC035B7F8A6}"/>
    <cellStyle name="40% - Accent6 4" xfId="335" xr:uid="{82297941-9CF6-478C-8C0D-7CC13FA0285C}"/>
    <cellStyle name="40% - Accent6 4 2" xfId="41701" xr:uid="{227005F5-EC6C-42C5-A98C-ED00020FEE65}"/>
    <cellStyle name="40% - Accent6 4 3" xfId="41702" xr:uid="{268F7432-7FE4-4132-85F6-39C615ACD1AB}"/>
    <cellStyle name="40% - Accent6 5" xfId="336" xr:uid="{17849A6D-5B6A-4ACD-A472-1CCCEA6D4169}"/>
    <cellStyle name="40% - Accent6 5 2" xfId="41703" xr:uid="{FE040401-9910-4889-9A72-4FCFC6409EB8}"/>
    <cellStyle name="40% - Accent6 5 3" xfId="41704" xr:uid="{9F24CDAB-E94A-4E37-A1A1-36E61A188608}"/>
    <cellStyle name="40% - Accent6 6" xfId="337" xr:uid="{7CB63202-8892-454A-8D6A-7CC77622ABAE}"/>
    <cellStyle name="40% - Accent6 6 2" xfId="41705" xr:uid="{C91576CF-2A22-45D7-B3F6-E9A47CC16548}"/>
    <cellStyle name="40% - Accent6 7" xfId="338" xr:uid="{73E63AAC-0A94-4335-B99A-D830C96EDB7A}"/>
    <cellStyle name="40% - Accent6 7 2" xfId="41706" xr:uid="{B040B950-E4F0-4BB3-ABFB-53797C25BD7F}"/>
    <cellStyle name="40% - Accent6 8" xfId="339" xr:uid="{947F65C2-BF9C-4BBD-99FB-A9B211798FE4}"/>
    <cellStyle name="40% - Accent6 9" xfId="340" xr:uid="{E732E109-A5FC-417E-B144-D028EBCFD5B8}"/>
    <cellStyle name="60% - Accent1 10" xfId="341" xr:uid="{21405AD3-CA7D-4EE3-BC1E-23BB67F23DE4}"/>
    <cellStyle name="60% - Accent1 11" xfId="342" xr:uid="{69D4B75D-0DC5-47FB-BB9B-F5F09C985167}"/>
    <cellStyle name="60% - Accent1 12" xfId="343" xr:uid="{CB87492A-EBB8-4C57-8B2D-0F9B0B7BA5B8}"/>
    <cellStyle name="60% - Accent1 13" xfId="344" xr:uid="{D4104744-FD30-44AB-8476-B4D4AA7904A6}"/>
    <cellStyle name="60% - Accent1 14" xfId="345" xr:uid="{F37F64D4-C9B1-4C87-B2E5-51A3F35E5505}"/>
    <cellStyle name="60% - Accent1 15" xfId="346" xr:uid="{4FA25369-BA9E-4BE7-B601-D707347C153E}"/>
    <cellStyle name="60% - Accent1 16" xfId="347" xr:uid="{66A7FAD5-9B0F-4C9C-A5BF-7959584C053E}"/>
    <cellStyle name="60% - Accent1 17" xfId="348" xr:uid="{8AF0E460-55E9-42A8-8318-4F535978AA9F}"/>
    <cellStyle name="60% - Accent1 18" xfId="349" xr:uid="{25FB401C-E24E-46D4-AE4D-395F82FC214A}"/>
    <cellStyle name="60% - Accent1 19" xfId="350" xr:uid="{CB634351-A095-42D0-B795-F2520D4D0B86}"/>
    <cellStyle name="60% - Accent1 2" xfId="351" xr:uid="{393B99E2-1016-440E-80D3-990E811FDBA9}"/>
    <cellStyle name="60% - Accent1 2 2" xfId="352" xr:uid="{984B1D83-9FD9-4DA0-82A5-BAD34FBCFB3C}"/>
    <cellStyle name="60% - Accent1 2 3" xfId="353" xr:uid="{51B78AFA-85C2-4872-BDD8-554986E56598}"/>
    <cellStyle name="60% - Accent1 2 3 2" xfId="41707" xr:uid="{0DA8AA1A-39AE-4CE2-AD76-9049965E5FB6}"/>
    <cellStyle name="60% - Accent1 2 4" xfId="41708" xr:uid="{1FE3C745-8DCE-4FDB-B036-4EEF82CC9C54}"/>
    <cellStyle name="60% - Accent1 20" xfId="354" xr:uid="{3BB444BD-E75C-42B6-B08D-274B22D85D8E}"/>
    <cellStyle name="60% - Accent1 21" xfId="355" xr:uid="{AC139F7B-61C7-44FF-8557-FEB0FC4DFC7A}"/>
    <cellStyle name="60% - Accent1 22" xfId="356" xr:uid="{ECB6DCF7-07DE-4070-8CD5-55DB527D3876}"/>
    <cellStyle name="60% - Accent1 23" xfId="357" xr:uid="{975C2F87-1AE3-40A5-A107-D1161C18335B}"/>
    <cellStyle name="60% - Accent1 24" xfId="42264" xr:uid="{EE9CB7EA-410F-4B9C-A97A-BC457BCD7BB6}"/>
    <cellStyle name="60% - Accent1 25" xfId="40" xr:uid="{004D2279-F792-413B-BD96-3ACD0A1D8EBB}"/>
    <cellStyle name="60% - Accent1 3" xfId="358" xr:uid="{A2310A98-4458-4F15-8196-DCCE8291E58A}"/>
    <cellStyle name="60% - Accent1 3 2" xfId="41963" xr:uid="{FD633F5D-ED01-42C3-AD17-F70C8D9D86CF}"/>
    <cellStyle name="60% - Accent1 3 3" xfId="41964" xr:uid="{6E70D796-C8E1-46B8-A259-E48ABB7F5AE6}"/>
    <cellStyle name="60% - Accent1 4" xfId="359" xr:uid="{935FD6EA-4A62-45A1-9C2D-9BD0D1A9DE7F}"/>
    <cellStyle name="60% - Accent1 5" xfId="360" xr:uid="{C91F8D62-2030-469B-B6B3-01422DE4B584}"/>
    <cellStyle name="60% - Accent1 6" xfId="361" xr:uid="{209092F9-E828-4519-8C92-9A243EAF8158}"/>
    <cellStyle name="60% - Accent1 7" xfId="362" xr:uid="{C0BA0EFC-47F5-4141-9783-B41D225B1A32}"/>
    <cellStyle name="60% - Accent1 8" xfId="363" xr:uid="{AF91CA91-A8DC-4009-8826-5DF44F46692B}"/>
    <cellStyle name="60% - Accent1 9" xfId="364" xr:uid="{870587CA-0955-414B-B963-D8DC74379B7F}"/>
    <cellStyle name="60% - Accent2 10" xfId="365" xr:uid="{028D8E87-1CDF-484F-8139-64863B7D79EC}"/>
    <cellStyle name="60% - Accent2 11" xfId="366" xr:uid="{EE2B0E93-D0DF-45F9-8B0C-8EC02F6197DD}"/>
    <cellStyle name="60% - Accent2 12" xfId="367" xr:uid="{9ECDDE3F-23AC-4F5E-967C-B2867E1814D9}"/>
    <cellStyle name="60% - Accent2 13" xfId="368" xr:uid="{5EDB4A34-EC3F-4677-AD97-CB10D305B4B3}"/>
    <cellStyle name="60% - Accent2 14" xfId="369" xr:uid="{248DD390-9395-466F-ACD3-9020DEE63A5F}"/>
    <cellStyle name="60% - Accent2 15" xfId="370" xr:uid="{A0905F89-F31F-4871-8AC8-364F1A157932}"/>
    <cellStyle name="60% - Accent2 16" xfId="371" xr:uid="{4673987F-5928-4C20-B5D8-39565B987876}"/>
    <cellStyle name="60% - Accent2 17" xfId="372" xr:uid="{FA444FA0-769A-4230-95FB-7150655614B1}"/>
    <cellStyle name="60% - Accent2 18" xfId="373" xr:uid="{894D2809-0D19-4896-BA2C-72135C5DB653}"/>
    <cellStyle name="60% - Accent2 19" xfId="374" xr:uid="{0244E0AA-82E4-4C4C-A897-D040A39C842E}"/>
    <cellStyle name="60% - Accent2 2" xfId="375" xr:uid="{63A6D982-51D1-418C-99FF-5B1FF44FD4CA}"/>
    <cellStyle name="60% - Accent2 2 2" xfId="376" xr:uid="{13999379-412F-468F-8913-88496B73BC9E}"/>
    <cellStyle name="60% - Accent2 2 3" xfId="377" xr:uid="{F153FAF4-2C35-4FDA-B967-E03623F2754A}"/>
    <cellStyle name="60% - Accent2 2 3 2" xfId="41709" xr:uid="{D1A60C69-682E-47DF-A7CA-525385F40D26}"/>
    <cellStyle name="60% - Accent2 2 4" xfId="41710" xr:uid="{FC294111-6963-4E0C-964D-0B3119532A1C}"/>
    <cellStyle name="60% - Accent2 20" xfId="378" xr:uid="{49E03712-6F6F-4045-A960-73DEBC4FEACB}"/>
    <cellStyle name="60% - Accent2 21" xfId="379" xr:uid="{5022E5FA-1C19-4533-9778-38F37369CA9A}"/>
    <cellStyle name="60% - Accent2 22" xfId="380" xr:uid="{AB6BC519-3AF6-4771-9B8B-4EB9684BCEB0}"/>
    <cellStyle name="60% - Accent2 23" xfId="381" xr:uid="{96A9FFD8-40DA-4694-9B45-C368B308643F}"/>
    <cellStyle name="60% - Accent2 24" xfId="42265" xr:uid="{FD974965-3D5C-4BFB-9070-83374C10DF09}"/>
    <cellStyle name="60% - Accent2 25" xfId="41" xr:uid="{32260E1B-DE2A-4210-99F0-05799F337106}"/>
    <cellStyle name="60% - Accent2 3" xfId="382" xr:uid="{A6BD6F10-0D57-4A8C-92EB-18661E2E37EC}"/>
    <cellStyle name="60% - Accent2 3 2" xfId="41965" xr:uid="{987176B3-9FE2-47F3-9CE8-A983697E6592}"/>
    <cellStyle name="60% - Accent2 3 3" xfId="41966" xr:uid="{3210B24B-C63C-48B2-A7AD-D8E620557033}"/>
    <cellStyle name="60% - Accent2 4" xfId="383" xr:uid="{46EB2C4A-C2F2-487E-A418-A7F3C904550E}"/>
    <cellStyle name="60% - Accent2 5" xfId="384" xr:uid="{77C78D93-A035-412B-BB05-6173FC43D032}"/>
    <cellStyle name="60% - Accent2 6" xfId="385" xr:uid="{6F94ED47-5F98-438F-B97D-852F4AD2037E}"/>
    <cellStyle name="60% - Accent2 7" xfId="386" xr:uid="{00A2C9E5-E5DF-42ED-8103-D0C4A621DD04}"/>
    <cellStyle name="60% - Accent2 8" xfId="387" xr:uid="{BE02EDA1-5826-49DB-8597-2836DBA5E832}"/>
    <cellStyle name="60% - Accent2 9" xfId="388" xr:uid="{FF3BB18A-3ABD-4217-ACD1-7324426E4CB3}"/>
    <cellStyle name="60% - Accent3 10" xfId="389" xr:uid="{5AEAEED0-A9C7-4FA9-9B9E-B689BC2D67BD}"/>
    <cellStyle name="60% - Accent3 11" xfId="390" xr:uid="{252F13B0-9111-426B-A697-A494F23D3E14}"/>
    <cellStyle name="60% - Accent3 12" xfId="391" xr:uid="{8B47F0F6-82D7-4384-9B6D-B64469A66EC3}"/>
    <cellStyle name="60% - Accent3 13" xfId="392" xr:uid="{617CF2F9-C5CB-4BFC-A092-552989133911}"/>
    <cellStyle name="60% - Accent3 14" xfId="393" xr:uid="{864BFB5C-F12B-4AE4-9CA8-07455466E0B6}"/>
    <cellStyle name="60% - Accent3 15" xfId="394" xr:uid="{DC9854BB-20D0-45A4-B713-C11A809994E8}"/>
    <cellStyle name="60% - Accent3 16" xfId="395" xr:uid="{B9A83303-74F5-459E-AD60-7F7D65721254}"/>
    <cellStyle name="60% - Accent3 17" xfId="396" xr:uid="{9AFDEB15-452B-4D2A-8E28-F093851DDB7B}"/>
    <cellStyle name="60% - Accent3 18" xfId="397" xr:uid="{FDB59D1F-E7E0-4378-B399-10A8B50D07DA}"/>
    <cellStyle name="60% - Accent3 19" xfId="398" xr:uid="{F2096231-AA94-4DAA-A3B1-3D0C8CC3E510}"/>
    <cellStyle name="60% - Accent3 2" xfId="399" xr:uid="{F296455C-53D5-4114-814A-324B4098600A}"/>
    <cellStyle name="60% - Accent3 2 2" xfId="400" xr:uid="{7AAB618C-ABC1-4E40-90B9-01903CDE8897}"/>
    <cellStyle name="60% - Accent3 2 3" xfId="401" xr:uid="{4455FAB7-4D15-4F46-B115-9DDB37BEC388}"/>
    <cellStyle name="60% - Accent3 2 3 2" xfId="41711" xr:uid="{624677C5-8CD8-4B65-8CF1-EEFE6E78926B}"/>
    <cellStyle name="60% - Accent3 2 4" xfId="41712" xr:uid="{A14CAB87-C20D-4F07-A52D-58F16EED3452}"/>
    <cellStyle name="60% - Accent3 20" xfId="402" xr:uid="{37F2645E-430E-48AD-AE96-6CA57AFF44C0}"/>
    <cellStyle name="60% - Accent3 21" xfId="403" xr:uid="{11623280-BF5E-4841-8E40-00D931E38E6B}"/>
    <cellStyle name="60% - Accent3 22" xfId="404" xr:uid="{4FEAB876-E908-4965-8010-E27293C6040F}"/>
    <cellStyle name="60% - Accent3 23" xfId="405" xr:uid="{FF2DFD10-ABCD-466B-BD2B-7BFF59C33364}"/>
    <cellStyle name="60% - Accent3 24" xfId="42266" xr:uid="{BE568605-39FD-4B99-B092-47B9EF50D248}"/>
    <cellStyle name="60% - Accent3 25" xfId="42" xr:uid="{31CFEC0A-B369-43D9-9B76-0F193960B454}"/>
    <cellStyle name="60% - Accent3 3" xfId="406" xr:uid="{1E96997F-8C6B-42C9-840F-2EFE8617C397}"/>
    <cellStyle name="60% - Accent3 3 2" xfId="41967" xr:uid="{626E3487-38A4-4E20-AE1C-6470D2311790}"/>
    <cellStyle name="60% - Accent3 3 3" xfId="41968" xr:uid="{F9959A17-5A8C-42B4-A22D-6529C4FEEB5A}"/>
    <cellStyle name="60% - Accent3 4" xfId="407" xr:uid="{E601795F-1CAE-4870-BFF8-754228331F23}"/>
    <cellStyle name="60% - Accent3 5" xfId="408" xr:uid="{810E5514-31B6-49E6-A45C-57129B918937}"/>
    <cellStyle name="60% - Accent3 6" xfId="409" xr:uid="{FB2AEB68-1F79-4E2D-BC9E-9E35DB0D96C0}"/>
    <cellStyle name="60% - Accent3 7" xfId="410" xr:uid="{7152A233-9049-4231-9A3A-68187B47228A}"/>
    <cellStyle name="60% - Accent3 8" xfId="411" xr:uid="{04E68418-C5CB-4A00-8462-C54096F047DA}"/>
    <cellStyle name="60% - Accent3 9" xfId="412" xr:uid="{B4556B43-97D0-4B24-AA4A-C201F09A6B7C}"/>
    <cellStyle name="60% - Accent4 10" xfId="413" xr:uid="{55B48EEE-3AEE-469E-B50F-C16B01C0C154}"/>
    <cellStyle name="60% - Accent4 11" xfId="414" xr:uid="{9F2EC0C4-C14E-4EBA-A25D-4545A9DFBA93}"/>
    <cellStyle name="60% - Accent4 12" xfId="415" xr:uid="{F963CDE4-96AF-4248-8673-B8C6943F3467}"/>
    <cellStyle name="60% - Accent4 13" xfId="416" xr:uid="{771762A2-3B2F-4860-878B-9FF57022F7F3}"/>
    <cellStyle name="60% - Accent4 14" xfId="417" xr:uid="{6928BABF-E094-4D4D-8318-6FE4547BE774}"/>
    <cellStyle name="60% - Accent4 15" xfId="418" xr:uid="{719578D7-C50B-4158-90A7-049FC7F4C16D}"/>
    <cellStyle name="60% - Accent4 16" xfId="419" xr:uid="{75924972-CDFC-4967-BE84-BD6CB0F6C689}"/>
    <cellStyle name="60% - Accent4 17" xfId="420" xr:uid="{885B13FA-123E-4784-87D7-A3AC8D048368}"/>
    <cellStyle name="60% - Accent4 18" xfId="421" xr:uid="{154AA824-419C-4E63-B2DA-8EBFBBA762B2}"/>
    <cellStyle name="60% - Accent4 19" xfId="422" xr:uid="{CC2CA666-7930-407D-8E2F-FB761A0768BE}"/>
    <cellStyle name="60% - Accent4 2" xfId="423" xr:uid="{1CBE25BD-C871-4C45-8FB2-9781B34BC17D}"/>
    <cellStyle name="60% - Accent4 2 2" xfId="424" xr:uid="{4D02FD50-F781-47B3-B4C4-AACF70B8110E}"/>
    <cellStyle name="60% - Accent4 2 3" xfId="425" xr:uid="{877C12AC-18B9-4706-9699-7C8CC2E0ECBF}"/>
    <cellStyle name="60% - Accent4 2 3 2" xfId="41713" xr:uid="{8B3E29D3-5BCA-47D8-A31D-C9156D6B0E16}"/>
    <cellStyle name="60% - Accent4 2 4" xfId="41714" xr:uid="{26EB15F3-D664-4367-969F-DF1533BD702C}"/>
    <cellStyle name="60% - Accent4 20" xfId="426" xr:uid="{BBE343BD-5759-45AB-B0F7-2DE589FA5286}"/>
    <cellStyle name="60% - Accent4 21" xfId="427" xr:uid="{95EA2548-7347-4318-956B-66385C5322EC}"/>
    <cellStyle name="60% - Accent4 22" xfId="428" xr:uid="{EDEB8805-138C-452D-8D94-1A4231D68604}"/>
    <cellStyle name="60% - Accent4 23" xfId="429" xr:uid="{0C501FC2-AA2F-4DEA-9E92-59EE2ACBD629}"/>
    <cellStyle name="60% - Accent4 24" xfId="42267" xr:uid="{A6C8096C-7B21-4118-885D-27A3D3DAFBEB}"/>
    <cellStyle name="60% - Accent4 25" xfId="43" xr:uid="{BD35B926-71D3-4F02-8A2B-76A7D7D3705A}"/>
    <cellStyle name="60% - Accent4 3" xfId="430" xr:uid="{21DF8042-7BD8-479C-A83C-B8B55B8E1561}"/>
    <cellStyle name="60% - Accent4 3 2" xfId="41969" xr:uid="{31141FAF-DFAE-4148-9C93-8AE91A6E4DDD}"/>
    <cellStyle name="60% - Accent4 3 3" xfId="41970" xr:uid="{88CDC5DF-039B-43F8-873B-3A39893E7E3E}"/>
    <cellStyle name="60% - Accent4 4" xfId="431" xr:uid="{7858987E-6F20-446B-BBDE-D95DC8D36CEE}"/>
    <cellStyle name="60% - Accent4 5" xfId="432" xr:uid="{9947F6B0-6451-47C9-8FA5-76C0BD70238F}"/>
    <cellStyle name="60% - Accent4 6" xfId="433" xr:uid="{60F5A609-97CD-4D1A-AB72-206CCF827BC8}"/>
    <cellStyle name="60% - Accent4 7" xfId="434" xr:uid="{B2913F06-1189-4B8A-8388-8EBEEB3A1DA9}"/>
    <cellStyle name="60% - Accent4 8" xfId="435" xr:uid="{3F059358-F7EA-45E2-BFC5-789EA64C5D48}"/>
    <cellStyle name="60% - Accent4 9" xfId="436" xr:uid="{51CA356B-706D-4C34-A6E6-BD372B8838B3}"/>
    <cellStyle name="60% - Accent5 10" xfId="437" xr:uid="{38EBE64A-8D11-48BE-BFCD-1758059F8579}"/>
    <cellStyle name="60% - Accent5 11" xfId="438" xr:uid="{521C5085-8DD0-4BD2-B69A-581EFD3A9896}"/>
    <cellStyle name="60% - Accent5 12" xfId="439" xr:uid="{AFFB532C-8298-4874-9A53-A071DB7CA00F}"/>
    <cellStyle name="60% - Accent5 13" xfId="440" xr:uid="{0B435781-68FE-4223-AAA5-5CBE3B37D64E}"/>
    <cellStyle name="60% - Accent5 14" xfId="441" xr:uid="{A73EF7D9-2E49-4F00-83EF-94F5C7746094}"/>
    <cellStyle name="60% - Accent5 15" xfId="442" xr:uid="{EC8DDDD9-92F1-4791-AD07-05EA866FF6EA}"/>
    <cellStyle name="60% - Accent5 16" xfId="443" xr:uid="{3B60EE09-61DD-4469-B377-61F81E1ADAC7}"/>
    <cellStyle name="60% - Accent5 17" xfId="444" xr:uid="{A922F875-8EB7-4E03-8390-53BAC8EF8E3C}"/>
    <cellStyle name="60% - Accent5 18" xfId="445" xr:uid="{3FACE507-3912-4AA7-AA6E-198D575EA1FB}"/>
    <cellStyle name="60% - Accent5 19" xfId="446" xr:uid="{8EAD4DB9-62D8-4F99-910F-55818069352D}"/>
    <cellStyle name="60% - Accent5 2" xfId="447" xr:uid="{621F6EB7-D2E4-403D-96E0-B9376BBAAA8D}"/>
    <cellStyle name="60% - Accent5 2 2" xfId="448" xr:uid="{46276216-58CE-44BA-8E10-65EEF627B9EF}"/>
    <cellStyle name="60% - Accent5 2 3" xfId="449" xr:uid="{F5B04DCE-9D0B-439A-BE22-8DD7C47A0D1A}"/>
    <cellStyle name="60% - Accent5 2 3 2" xfId="41715" xr:uid="{69CCF495-E4C6-46BE-BEC9-25A84096A36D}"/>
    <cellStyle name="60% - Accent5 2 4" xfId="41716" xr:uid="{695229F0-1233-4F36-93E4-29C375B5B896}"/>
    <cellStyle name="60% - Accent5 20" xfId="450" xr:uid="{FB6B2213-E7D8-403C-8B44-A106972A07C7}"/>
    <cellStyle name="60% - Accent5 21" xfId="451" xr:uid="{D598FEA5-C892-49A3-AAF4-230E680920F2}"/>
    <cellStyle name="60% - Accent5 22" xfId="452" xr:uid="{9580E3FC-277B-40D4-9024-1DBCDD9DD8CB}"/>
    <cellStyle name="60% - Accent5 23" xfId="453" xr:uid="{076A3858-BD31-4A05-AD66-DD76B401DCC7}"/>
    <cellStyle name="60% - Accent5 24" xfId="42268" xr:uid="{3BDC3CEC-ECBB-4E5F-BA05-6A260D449506}"/>
    <cellStyle name="60% - Accent5 25" xfId="44" xr:uid="{B187E189-8C23-4035-8612-343680D064DB}"/>
    <cellStyle name="60% - Accent5 3" xfId="454" xr:uid="{1996A017-7896-4E38-8CB1-A26F06D1B18F}"/>
    <cellStyle name="60% - Accent5 3 2" xfId="41971" xr:uid="{9512D496-09DE-435E-8FE0-6356A52D107F}"/>
    <cellStyle name="60% - Accent5 3 3" xfId="41972" xr:uid="{19D5AC03-03E0-4C66-8B26-53ECC0D71D0D}"/>
    <cellStyle name="60% - Accent5 4" xfId="455" xr:uid="{288AAEC9-6528-4C66-956D-35CB09B2A900}"/>
    <cellStyle name="60% - Accent5 5" xfId="456" xr:uid="{34EBF6E0-C90A-4E75-8721-19E6BAA05C0E}"/>
    <cellStyle name="60% - Accent5 6" xfId="457" xr:uid="{4D4DE77D-E04F-4BB7-AB80-9B05B86E6740}"/>
    <cellStyle name="60% - Accent5 7" xfId="458" xr:uid="{7B981446-08CB-4A59-A4FF-B09A637C7028}"/>
    <cellStyle name="60% - Accent5 8" xfId="459" xr:uid="{C2B4DD2E-E402-4607-9C7E-1DE2E7A0B43A}"/>
    <cellStyle name="60% - Accent5 9" xfId="460" xr:uid="{C6A02F8E-35EC-44A1-A6EB-4BA88DF70F6F}"/>
    <cellStyle name="60% - Accent6 10" xfId="461" xr:uid="{D903DF71-E42F-4A60-9840-3EB6EB62FC6D}"/>
    <cellStyle name="60% - Accent6 11" xfId="462" xr:uid="{43E9921E-FE3D-459F-AEAD-1B2A0E569434}"/>
    <cellStyle name="60% - Accent6 12" xfId="463" xr:uid="{8CE280FA-2E84-43C6-9C8B-17AB65527489}"/>
    <cellStyle name="60% - Accent6 13" xfId="464" xr:uid="{FCB5BA3D-6A4E-495F-8431-07C3B6319D1B}"/>
    <cellStyle name="60% - Accent6 14" xfId="465" xr:uid="{7D68FC33-936A-4E4D-9009-B7F6D6EF5407}"/>
    <cellStyle name="60% - Accent6 15" xfId="466" xr:uid="{B1ED9C64-E418-407B-9748-296AD6EB0789}"/>
    <cellStyle name="60% - Accent6 16" xfId="467" xr:uid="{5CF8C400-9835-40D2-A893-E7594B6E8E7C}"/>
    <cellStyle name="60% - Accent6 17" xfId="468" xr:uid="{43397F8D-63D7-45F6-9089-1E71B7C51D9D}"/>
    <cellStyle name="60% - Accent6 18" xfId="469" xr:uid="{D4282E0E-1AC4-4193-9274-EF8A0E2B576F}"/>
    <cellStyle name="60% - Accent6 19" xfId="470" xr:uid="{436E784F-3A4E-4BDB-9E7D-DA8CB0820FDA}"/>
    <cellStyle name="60% - Accent6 2" xfId="471" xr:uid="{2918F6D0-6920-4D3B-9D1D-74CA4F2AB6C8}"/>
    <cellStyle name="60% - Accent6 2 2" xfId="472" xr:uid="{4055302D-D348-4EB7-A40C-6EBB08D0FD34}"/>
    <cellStyle name="60% - Accent6 2 3" xfId="473" xr:uid="{A296AD83-A31C-4AFC-90A7-623A4AF8E10F}"/>
    <cellStyle name="60% - Accent6 2 3 2" xfId="41717" xr:uid="{C42786AC-35F2-44A4-91DB-37A246CFC193}"/>
    <cellStyle name="60% - Accent6 2 4" xfId="41718" xr:uid="{3DD94E43-309E-4982-A8E5-2C8C6FEFC651}"/>
    <cellStyle name="60% - Accent6 20" xfId="474" xr:uid="{0D09801D-227B-47E1-AE79-E60359E41CBD}"/>
    <cellStyle name="60% - Accent6 21" xfId="475" xr:uid="{DC7D6CDA-BD69-4805-8C2A-A9CD42468863}"/>
    <cellStyle name="60% - Accent6 22" xfId="476" xr:uid="{E25D05EF-BBFF-4BB8-B91D-EC2006040B9D}"/>
    <cellStyle name="60% - Accent6 23" xfId="477" xr:uid="{8332DA37-3286-4DE2-8742-A6C4949116E7}"/>
    <cellStyle name="60% - Accent6 24" xfId="42269" xr:uid="{9CC38D81-2D19-4BFB-86BD-635A01AE610B}"/>
    <cellStyle name="60% - Accent6 25" xfId="45" xr:uid="{0760F204-EFC4-4C9C-AB9A-75B4C305D111}"/>
    <cellStyle name="60% - Accent6 3" xfId="478" xr:uid="{89FCEFA1-AF5F-48D3-9DFB-B15BB673E062}"/>
    <cellStyle name="60% - Accent6 3 2" xfId="41974" xr:uid="{74FB7A37-6D0E-4E8F-9CC0-B0B7ADFB768B}"/>
    <cellStyle name="60% - Accent6 3 3" xfId="41975" xr:uid="{3CC7F0ED-8E63-4E0D-A314-4633FD9342A9}"/>
    <cellStyle name="60% - Accent6 4" xfId="479" xr:uid="{1645F192-329D-487C-8355-4109AE6B1A7E}"/>
    <cellStyle name="60% - Accent6 5" xfId="480" xr:uid="{799905B1-1F5B-4073-B736-0C6C8471DB44}"/>
    <cellStyle name="60% - Accent6 6" xfId="481" xr:uid="{DAF3C1B6-C973-4EBA-ADEE-E459EA625298}"/>
    <cellStyle name="60% - Accent6 7" xfId="482" xr:uid="{66CB7ECC-59E4-4B17-95A5-93E73226170C}"/>
    <cellStyle name="60% - Accent6 8" xfId="483" xr:uid="{FCC9908A-A08D-42E3-AF2A-DE796A3B0A07}"/>
    <cellStyle name="60% - Accent6 9" xfId="484" xr:uid="{AA7E561A-2B9B-4596-B7E4-EC94D24C6788}"/>
    <cellStyle name="Accent1" xfId="20" builtinId="29" customBuiltin="1"/>
    <cellStyle name="Accent1 - 20%" xfId="485" xr:uid="{7159EF63-0494-47FA-9B12-E4A8C227BEEE}"/>
    <cellStyle name="Accent1 - 20% 2" xfId="41976" xr:uid="{FB304818-42F0-45F9-A0D1-6FC5665579EE}"/>
    <cellStyle name="Accent1 - 20% 3" xfId="41977" xr:uid="{EFBF5A34-A4DC-4C1D-870D-C0E2F8EB3A5E}"/>
    <cellStyle name="Accent1 - 40%" xfId="486" xr:uid="{30BB4A99-BB7B-48E6-8B6C-E5F0F7D23D50}"/>
    <cellStyle name="Accent1 - 40% 2" xfId="41978" xr:uid="{9BBFA805-33CE-475B-806E-5883A2B7E903}"/>
    <cellStyle name="Accent1 - 40% 3" xfId="41979" xr:uid="{90A1CE29-E679-4020-8E20-A81F14AEB48C}"/>
    <cellStyle name="Accent1 - 60%" xfId="487" xr:uid="{2A5623E1-6687-4F37-AC1B-DE9CE78DE8BA}"/>
    <cellStyle name="Accent1 10" xfId="488" xr:uid="{89E59017-D3B1-4BA4-A6EF-3BF18D855982}"/>
    <cellStyle name="Accent1 11" xfId="489" xr:uid="{EBB9A2CB-4A98-4F0D-966D-4A98EB866788}"/>
    <cellStyle name="Accent1 12" xfId="490" xr:uid="{B132324B-5AFC-4453-A927-820E8AACAE66}"/>
    <cellStyle name="Accent1 13" xfId="491" xr:uid="{47E19223-FBC8-4F7E-A027-E0BC59C57DA1}"/>
    <cellStyle name="Accent1 14" xfId="492" xr:uid="{A964672C-927A-4221-85FF-E2B5AD194407}"/>
    <cellStyle name="Accent1 15" xfId="493" xr:uid="{E5B1F52C-B39A-44D4-A561-5C4EF5623515}"/>
    <cellStyle name="Accent1 16" xfId="494" xr:uid="{38E649B9-3767-4784-AA91-63681B9FDE77}"/>
    <cellStyle name="Accent1 17" xfId="495" xr:uid="{3E687145-F8AC-40A1-9791-ADE23F68E3C3}"/>
    <cellStyle name="Accent1 18" xfId="496" xr:uid="{6A7636E2-9D83-4316-91E3-758C6F88FF8E}"/>
    <cellStyle name="Accent1 19" xfId="497" xr:uid="{7D779DB2-DE06-4B9C-9DC8-2947A1F9185C}"/>
    <cellStyle name="Accent1 2" xfId="498" xr:uid="{58CCDFB9-82C2-4A56-A77B-F6574B904A8E}"/>
    <cellStyle name="Accent1 2 2" xfId="499" xr:uid="{45294CA9-82CF-443F-B9D0-9B888D1AC728}"/>
    <cellStyle name="Accent1 2 3" xfId="500" xr:uid="{2DCB427F-33F3-4D22-BD0B-38713DF7C424}"/>
    <cellStyle name="Accent1 2 3 2" xfId="41719" xr:uid="{715C7CFC-2F69-4C79-A4A9-A2C2C9DEA26B}"/>
    <cellStyle name="Accent1 2 4" xfId="41720" xr:uid="{324448EE-CD1B-47FB-A6FF-F5A1CD901AA2}"/>
    <cellStyle name="Accent1 20" xfId="501" xr:uid="{72DE80EA-2B66-404B-A60E-3E873BA1631E}"/>
    <cellStyle name="Accent1 21" xfId="502" xr:uid="{0BD9F54A-C5DB-4448-97D9-5D439202C5C3}"/>
    <cellStyle name="Accent1 22" xfId="503" xr:uid="{D998B76D-D281-429A-83E6-991D2B989D89}"/>
    <cellStyle name="Accent1 23" xfId="504" xr:uid="{964171AB-4047-4FDC-A69F-CF76D73F9783}"/>
    <cellStyle name="Accent1 24" xfId="505" xr:uid="{3947DA35-6CE3-4AC1-BC9C-CC53C41A78DB}"/>
    <cellStyle name="Accent1 3" xfId="506" xr:uid="{FBBB7114-085F-40BB-925E-ABB102EB4D25}"/>
    <cellStyle name="Accent1 3 2" xfId="41980" xr:uid="{549093A7-FF13-424F-9A98-2601EE6586A4}"/>
    <cellStyle name="Accent1 3 3" xfId="41981" xr:uid="{D231A783-D34B-41F6-8C18-0CD9B1C2CBAF}"/>
    <cellStyle name="Accent1 4" xfId="507" xr:uid="{8B16B22B-7EC3-40C9-93DF-F469069A39B0}"/>
    <cellStyle name="Accent1 5" xfId="508" xr:uid="{69720526-5D9D-4E05-8938-F0EBDEF26528}"/>
    <cellStyle name="Accent1 6" xfId="509" xr:uid="{2E9C8B96-3ACB-479F-A1F5-2F9DE384BB8A}"/>
    <cellStyle name="Accent1 7" xfId="510" xr:uid="{B7359AB4-3CE8-4389-B35D-94D450ADF65D}"/>
    <cellStyle name="Accent1 8" xfId="511" xr:uid="{089F97CE-85A2-43DD-894C-EE0C952F2755}"/>
    <cellStyle name="Accent1 9" xfId="512" xr:uid="{9D49DB47-BB2F-4C63-B039-B0E4E49B4F13}"/>
    <cellStyle name="Accent2" xfId="23" builtinId="33" customBuiltin="1"/>
    <cellStyle name="Accent2 - 20%" xfId="513" xr:uid="{C656324D-A72F-44B7-9678-64B50D547796}"/>
    <cellStyle name="Accent2 - 20% 2" xfId="41982" xr:uid="{49443713-595F-442D-9C18-76EF8A329A05}"/>
    <cellStyle name="Accent2 - 20% 3" xfId="41983" xr:uid="{1946F7C1-207F-4A21-83B4-B77A51D4DDE1}"/>
    <cellStyle name="Accent2 - 40%" xfId="514" xr:uid="{EF245DFC-9F89-4B42-84B1-19ACC8D6CEDF}"/>
    <cellStyle name="Accent2 - 40% 2" xfId="41984" xr:uid="{C9FEAA7B-60F8-4FDF-A39F-E619CADCB753}"/>
    <cellStyle name="Accent2 - 40% 3" xfId="41985" xr:uid="{4F887749-7067-4E02-9BA5-D5B526753C37}"/>
    <cellStyle name="Accent2 - 60%" xfId="515" xr:uid="{9F6B0A25-C926-4F61-B004-26DF2E2F9767}"/>
    <cellStyle name="Accent2 10" xfId="516" xr:uid="{D6C786D8-9729-47BF-9A9C-23479B1428D8}"/>
    <cellStyle name="Accent2 11" xfId="517" xr:uid="{53D300CC-11DA-49D2-BDA7-5CBBB95FD800}"/>
    <cellStyle name="Accent2 12" xfId="518" xr:uid="{2069FDEB-61EE-45F0-8073-AAFFA8A0B033}"/>
    <cellStyle name="Accent2 13" xfId="519" xr:uid="{9B746E8D-9BDA-4A1E-8DB1-09372D7635A5}"/>
    <cellStyle name="Accent2 14" xfId="520" xr:uid="{BD958E98-FDAB-4DB8-8CB8-52D5E77D3274}"/>
    <cellStyle name="Accent2 15" xfId="521" xr:uid="{3A1C5453-66E4-4287-9323-938B44F84DE0}"/>
    <cellStyle name="Accent2 16" xfId="522" xr:uid="{1D7AEF71-0CE9-4E46-87E6-52E8746B5DE4}"/>
    <cellStyle name="Accent2 17" xfId="523" xr:uid="{A7E23B04-6D4C-406F-800B-C0FE59ADCD99}"/>
    <cellStyle name="Accent2 18" xfId="524" xr:uid="{5685D663-CF95-4D06-A394-5F680E24F8F3}"/>
    <cellStyle name="Accent2 19" xfId="525" xr:uid="{D1E041C0-EF06-41FD-9E17-E059C23F8563}"/>
    <cellStyle name="Accent2 2" xfId="526" xr:uid="{B99B377A-8449-49C2-9147-4C0ADC61D5F5}"/>
    <cellStyle name="Accent2 2 2" xfId="527" xr:uid="{1EBEE31A-6F30-4DD8-AD82-6362DCE37E6C}"/>
    <cellStyle name="Accent2 2 3" xfId="528" xr:uid="{1BF71855-303F-4C4D-B462-F2A6D1D87FAA}"/>
    <cellStyle name="Accent2 2 3 2" xfId="41721" xr:uid="{078B917F-21CA-46AC-9175-30640A7660AB}"/>
    <cellStyle name="Accent2 2 4" xfId="41722" xr:uid="{D0E6FB08-0750-4A82-9117-CDF6D0EF308D}"/>
    <cellStyle name="Accent2 20" xfId="529" xr:uid="{CCA169A4-5A5B-45E9-BFD4-4C1901A9F911}"/>
    <cellStyle name="Accent2 21" xfId="530" xr:uid="{F6ECE8CD-C356-4110-8DA5-0C205FED9EF2}"/>
    <cellStyle name="Accent2 22" xfId="531" xr:uid="{DCEFA63C-E7BE-4089-9FAA-2649601B01CE}"/>
    <cellStyle name="Accent2 23" xfId="532" xr:uid="{09A91179-0707-4669-A5A6-02BF6D42D438}"/>
    <cellStyle name="Accent2 24" xfId="533" xr:uid="{E4BC5409-C297-4FFA-BABA-ADED8380F5AC}"/>
    <cellStyle name="Accent2 3" xfId="534" xr:uid="{8CE8D5F9-44C9-48A0-85CB-7554D15CE883}"/>
    <cellStyle name="Accent2 3 2" xfId="41986" xr:uid="{B02213E7-D77C-4A23-AC90-0336E71754C4}"/>
    <cellStyle name="Accent2 3 3" xfId="41987" xr:uid="{26FC527C-C9D8-4098-86F8-60328370A768}"/>
    <cellStyle name="Accent2 4" xfId="535" xr:uid="{99E66218-75FC-4937-817A-060CA4EB39CC}"/>
    <cellStyle name="Accent2 5" xfId="536" xr:uid="{1917D1EF-BED5-471F-9307-9C91A58D70BE}"/>
    <cellStyle name="Accent2 6" xfId="537" xr:uid="{415084E2-3AA8-4729-A1C4-09F1134EA95C}"/>
    <cellStyle name="Accent2 7" xfId="538" xr:uid="{877B6E88-DE9D-499F-9FE4-725EA01F8130}"/>
    <cellStyle name="Accent2 8" xfId="539" xr:uid="{AA17C07D-8EF2-4A5B-B689-BE2207B109F4}"/>
    <cellStyle name="Accent2 9" xfId="540" xr:uid="{64A96D60-69B5-4A83-B72A-673BF330C881}"/>
    <cellStyle name="Accent3" xfId="26" builtinId="37" customBuiltin="1"/>
    <cellStyle name="Accent3 - 20%" xfId="541" xr:uid="{945A7533-62C4-4D68-997F-D9C3C7E34CD2}"/>
    <cellStyle name="Accent3 - 20% 2" xfId="41988" xr:uid="{53D1D1E8-5400-4266-B554-A7AF44B313FC}"/>
    <cellStyle name="Accent3 - 20% 3" xfId="41989" xr:uid="{F1D868F0-DB8D-4E48-8868-6F56A0D68A9B}"/>
    <cellStyle name="Accent3 - 40%" xfId="542" xr:uid="{34CA3F00-D544-479C-8222-116BFE19F2FB}"/>
    <cellStyle name="Accent3 - 40% 2" xfId="41990" xr:uid="{0F620BFB-046E-4A3A-AAE3-A15234F378E9}"/>
    <cellStyle name="Accent3 - 40% 3" xfId="41991" xr:uid="{D7CEF14A-0AC5-403A-A5BD-7647AC455E0E}"/>
    <cellStyle name="Accent3 - 60%" xfId="543" xr:uid="{6D5A6A69-A06A-44DF-8B05-A3191FF9D282}"/>
    <cellStyle name="Accent3 10" xfId="544" xr:uid="{6DF7BD3A-C210-4621-AA4B-CC698131D4D5}"/>
    <cellStyle name="Accent3 11" xfId="545" xr:uid="{01361B6A-B81C-4D5E-9536-C7CA03A04CA3}"/>
    <cellStyle name="Accent3 12" xfId="546" xr:uid="{18EBE0D3-E186-4C8F-9B7B-AC4F21D866CE}"/>
    <cellStyle name="Accent3 13" xfId="547" xr:uid="{BBB27F39-459E-445C-B8AF-58D73E6F799A}"/>
    <cellStyle name="Accent3 14" xfId="548" xr:uid="{4E2BB2E0-C434-4B99-9038-9CC27ECC8391}"/>
    <cellStyle name="Accent3 15" xfId="549" xr:uid="{009924FA-35C4-43D4-98F6-08398C10ADF2}"/>
    <cellStyle name="Accent3 16" xfId="550" xr:uid="{282985D0-27CA-44FE-A1FA-11E456A0EAE8}"/>
    <cellStyle name="Accent3 17" xfId="551" xr:uid="{D9AB3324-ECA5-40E5-816E-051AEA659B19}"/>
    <cellStyle name="Accent3 18" xfId="552" xr:uid="{0CB87718-2C5E-4055-8B46-121B70D8046E}"/>
    <cellStyle name="Accent3 19" xfId="553" xr:uid="{4E3A1FC6-D4BF-415A-B12F-24D62F85119E}"/>
    <cellStyle name="Accent3 2" xfId="554" xr:uid="{FB1318CC-61C6-48C2-AB6E-D58484F1F7BA}"/>
    <cellStyle name="Accent3 2 2" xfId="555" xr:uid="{BBF48A55-063D-4109-A340-802E72E07935}"/>
    <cellStyle name="Accent3 2 3" xfId="556" xr:uid="{7A5B7A43-86F5-4489-A405-1B7BD0582E05}"/>
    <cellStyle name="Accent3 2 3 2" xfId="41723" xr:uid="{1C38CB80-AACD-4105-AC44-42811231EA46}"/>
    <cellStyle name="Accent3 2 4" xfId="41724" xr:uid="{6862B6CE-C4E9-4395-A42E-FD9036576AD0}"/>
    <cellStyle name="Accent3 20" xfId="557" xr:uid="{A178C58A-675B-4DDC-B364-CDAFD2AA3B08}"/>
    <cellStyle name="Accent3 21" xfId="558" xr:uid="{822A122B-A415-4925-BB7F-4316985330D5}"/>
    <cellStyle name="Accent3 22" xfId="559" xr:uid="{497113F3-6787-4604-8F5D-84A2A6C3B708}"/>
    <cellStyle name="Accent3 23" xfId="560" xr:uid="{B4733CEE-084A-418A-892A-D69C259A20CA}"/>
    <cellStyle name="Accent3 24" xfId="561" xr:uid="{3BA6240B-3B90-4E19-ACAA-689DDD095785}"/>
    <cellStyle name="Accent3 3" xfId="562" xr:uid="{E7F6A629-5434-4444-BAEC-F88EF9B87107}"/>
    <cellStyle name="Accent3 3 2" xfId="41992" xr:uid="{E97F811A-B117-4C23-B117-BC2A40EE2C70}"/>
    <cellStyle name="Accent3 3 3" xfId="41993" xr:uid="{55F998DB-333E-4311-B6E5-0B5D4DD44057}"/>
    <cellStyle name="Accent3 4" xfId="563" xr:uid="{F38F0291-82D5-49B6-AD7E-0ABFF79D6057}"/>
    <cellStyle name="Accent3 5" xfId="564" xr:uid="{7AEBA9C6-1BE0-4F8C-BCDA-5218B539FB3C}"/>
    <cellStyle name="Accent3 6" xfId="565" xr:uid="{99B7A099-5B53-4A69-9F87-C41D3B7262EB}"/>
    <cellStyle name="Accent3 7" xfId="566" xr:uid="{EB8BB42E-22E3-4B00-8AE1-3D55E3A8C75A}"/>
    <cellStyle name="Accent3 8" xfId="567" xr:uid="{F8E5DED4-96FB-43CD-88E4-F3062B4F4B20}"/>
    <cellStyle name="Accent3 9" xfId="568" xr:uid="{A58203A9-0428-43B2-A94F-46BA2C3BE3CB}"/>
    <cellStyle name="Accent4" xfId="29" builtinId="41" customBuiltin="1"/>
    <cellStyle name="Accent4 - 20%" xfId="569" xr:uid="{B31175E4-01A4-4CF4-B713-54835C08F0EA}"/>
    <cellStyle name="Accent4 - 20% 2" xfId="41994" xr:uid="{85D62548-2E36-4496-9FCD-FF66E08E7DAE}"/>
    <cellStyle name="Accent4 - 20% 3" xfId="41995" xr:uid="{40D353B0-1E40-4921-A399-FD2416B9492C}"/>
    <cellStyle name="Accent4 - 40%" xfId="570" xr:uid="{C0AA246C-EFA6-4B8E-9B1A-D4681C3CF83F}"/>
    <cellStyle name="Accent4 - 40% 2" xfId="41996" xr:uid="{7C6751A0-9149-4F20-A473-2B7535C21365}"/>
    <cellStyle name="Accent4 - 40% 3" xfId="41997" xr:uid="{BC94F5FF-3DEB-4236-AC13-6A2CAE78E21F}"/>
    <cellStyle name="Accent4 - 60%" xfId="571" xr:uid="{85313E21-AE0D-4DF7-93B5-E37B57331D47}"/>
    <cellStyle name="Accent4 10" xfId="572" xr:uid="{3C17B455-3477-45FD-AA35-70EA87C84481}"/>
    <cellStyle name="Accent4 11" xfId="573" xr:uid="{4573B5D0-20DE-40AD-AE8C-9B0D80AB0827}"/>
    <cellStyle name="Accent4 12" xfId="574" xr:uid="{62F218AF-3B73-4319-BB88-726D457446C2}"/>
    <cellStyle name="Accent4 13" xfId="575" xr:uid="{73D7B30C-E6C0-42C7-8E6D-3E3A75C80684}"/>
    <cellStyle name="Accent4 14" xfId="576" xr:uid="{9DC4B27B-2CB8-40E9-B480-D70308BE2373}"/>
    <cellStyle name="Accent4 15" xfId="577" xr:uid="{7933D69E-5BC2-463C-AB79-C62B5D2E4D30}"/>
    <cellStyle name="Accent4 16" xfId="578" xr:uid="{D9389695-9403-413C-8FB2-49D5774CAED1}"/>
    <cellStyle name="Accent4 17" xfId="579" xr:uid="{2B456827-3558-4874-BD48-F5ACDF44B321}"/>
    <cellStyle name="Accent4 18" xfId="580" xr:uid="{E3441D56-60F1-4FA1-9C54-DB094E33986D}"/>
    <cellStyle name="Accent4 19" xfId="581" xr:uid="{A827FDE2-1786-4401-895A-6916929E4890}"/>
    <cellStyle name="Accent4 2" xfId="582" xr:uid="{6450167E-27F8-4668-AA54-258F6F9D1C12}"/>
    <cellStyle name="Accent4 2 2" xfId="583" xr:uid="{37500D16-4FDF-40F5-B27F-1E7AFD2DEC83}"/>
    <cellStyle name="Accent4 2 3" xfId="584" xr:uid="{685C1D94-11A0-4DEE-96F1-7B9199E5881A}"/>
    <cellStyle name="Accent4 2 3 2" xfId="41725" xr:uid="{1A90979A-D3FA-4FBC-A1AD-30F121C5ECB7}"/>
    <cellStyle name="Accent4 2 4" xfId="41726" xr:uid="{CE2532BB-422A-49EE-BF26-AD58ECD1654F}"/>
    <cellStyle name="Accent4 20" xfId="585" xr:uid="{36E82F90-728C-4DE7-AB83-80F75D86583D}"/>
    <cellStyle name="Accent4 21" xfId="586" xr:uid="{B5EB2F4B-9373-40E9-AD24-689FAF66D3BE}"/>
    <cellStyle name="Accent4 22" xfId="587" xr:uid="{D14675E0-2831-4667-B113-BC02D3BC29D3}"/>
    <cellStyle name="Accent4 23" xfId="588" xr:uid="{3EE1092D-FA46-4FBB-BE3F-288997527DA6}"/>
    <cellStyle name="Accent4 24" xfId="589" xr:uid="{EA34F93B-BCC0-4B3C-96CA-0D44146CD62C}"/>
    <cellStyle name="Accent4 3" xfId="590" xr:uid="{081A3D09-2BF9-46B8-B49C-929CF5B3FA0F}"/>
    <cellStyle name="Accent4 3 2" xfId="41998" xr:uid="{A0D5F4D3-2D74-4F4A-B18F-16AE946AB8A5}"/>
    <cellStyle name="Accent4 3 3" xfId="41999" xr:uid="{269330B9-5B2B-4BA0-91D5-A997F5662867}"/>
    <cellStyle name="Accent4 4" xfId="591" xr:uid="{9B2F2917-9B65-4994-91EC-9791A17AC815}"/>
    <cellStyle name="Accent4 5" xfId="592" xr:uid="{D9BB77DC-C155-49B6-94C5-FFC52F1128F9}"/>
    <cellStyle name="Accent4 6" xfId="593" xr:uid="{97DA8796-4555-4228-8CE5-44B107DF6E9D}"/>
    <cellStyle name="Accent4 7" xfId="594" xr:uid="{82CC4447-6BF7-46D1-A0FE-196EC4918C33}"/>
    <cellStyle name="Accent4 8" xfId="595" xr:uid="{BD5B3A51-DBE3-47FB-84F7-DC763D347BBC}"/>
    <cellStyle name="Accent4 9" xfId="596" xr:uid="{78368D85-1533-4299-8F94-C0CAF4646DB5}"/>
    <cellStyle name="Accent5" xfId="32" builtinId="45" customBuiltin="1"/>
    <cellStyle name="Accent5 - 20%" xfId="597" xr:uid="{0C8C9748-F8E4-4840-A06B-4473FBE682A7}"/>
    <cellStyle name="Accent5 - 20% 2" xfId="42000" xr:uid="{C1911AE8-52D4-4B6F-A5F4-627400F846FD}"/>
    <cellStyle name="Accent5 - 20% 3" xfId="42001" xr:uid="{0E296A91-EFBF-477F-94ED-647D11C5054F}"/>
    <cellStyle name="Accent5 - 40%" xfId="598" xr:uid="{8FD9761A-B769-4F4F-B077-ED3623903373}"/>
    <cellStyle name="Accent5 - 40% 2" xfId="42002" xr:uid="{56083472-C3D2-4F47-BA07-93846682AC00}"/>
    <cellStyle name="Accent5 - 40% 3" xfId="42003" xr:uid="{2733E3E2-49C2-4167-8C54-C9F7B4E0B5EC}"/>
    <cellStyle name="Accent5 - 60%" xfId="599" xr:uid="{D4366F97-28D8-4CA3-8A73-0E7D72C97484}"/>
    <cellStyle name="Accent5 10" xfId="600" xr:uid="{7BD3189E-6805-42AD-B068-C6277ED954EB}"/>
    <cellStyle name="Accent5 11" xfId="601" xr:uid="{28E6446C-B12C-4413-BB32-C4FCA674E247}"/>
    <cellStyle name="Accent5 12" xfId="602" xr:uid="{157D7D10-87B7-451D-A2BF-962D75146EB7}"/>
    <cellStyle name="Accent5 13" xfId="603" xr:uid="{8F56E54E-53CC-4252-9022-2B95B481D256}"/>
    <cellStyle name="Accent5 14" xfId="604" xr:uid="{64FDBB0E-70FC-43F2-9491-8204777E672C}"/>
    <cellStyle name="Accent5 15" xfId="605" xr:uid="{9BC7F188-A578-4BDE-B465-01EF8B3C37E6}"/>
    <cellStyle name="Accent5 16" xfId="606" xr:uid="{DE19ACAE-D92A-49CA-A854-79E695ED8F5C}"/>
    <cellStyle name="Accent5 17" xfId="607" xr:uid="{3AAF7209-01AE-4C33-85FF-9226373504F2}"/>
    <cellStyle name="Accent5 18" xfId="608" xr:uid="{ACABA1EE-C02B-4D6B-B468-5D5E5EA6142F}"/>
    <cellStyle name="Accent5 19" xfId="609" xr:uid="{3F0185FB-5715-474C-A4A8-E32BE64B7350}"/>
    <cellStyle name="Accent5 2" xfId="610" xr:uid="{034EEC40-78EA-4525-B36B-5126EBD019D8}"/>
    <cellStyle name="Accent5 2 2" xfId="611" xr:uid="{57CC28C1-6059-4E96-B66D-AB17487D2011}"/>
    <cellStyle name="Accent5 2 3" xfId="612" xr:uid="{0957A776-C66A-4837-9CB2-A8AD91118F0D}"/>
    <cellStyle name="Accent5 20" xfId="613" xr:uid="{84B56474-2935-4E9A-8795-C4CF66B4269D}"/>
    <cellStyle name="Accent5 21" xfId="614" xr:uid="{A0D8A748-1C9D-4046-AD3E-03E7B169B697}"/>
    <cellStyle name="Accent5 22" xfId="615" xr:uid="{4F34BD98-C72A-4ABD-9663-8DAF461F18AC}"/>
    <cellStyle name="Accent5 23" xfId="616" xr:uid="{E635FD78-5F17-45F8-B3EB-22802B4358BD}"/>
    <cellStyle name="Accent5 24" xfId="617" xr:uid="{CD4BC492-2458-47C5-8D95-11D9FD7DE940}"/>
    <cellStyle name="Accent5 3" xfId="618" xr:uid="{9DF7AB4E-86BC-4F32-B778-C5011F301548}"/>
    <cellStyle name="Accent5 3 2" xfId="42004" xr:uid="{3BA3AEE9-3CC6-45AF-A2F3-347D6F9078A2}"/>
    <cellStyle name="Accent5 3 3" xfId="42005" xr:uid="{8714D8A4-659B-4B40-A990-39CCD6A259CD}"/>
    <cellStyle name="Accent5 4" xfId="619" xr:uid="{A3CC1463-4D2A-4072-9511-12E5BB912305}"/>
    <cellStyle name="Accent5 5" xfId="620" xr:uid="{5F6DA776-465B-4486-9631-3A0A5FF4DBA3}"/>
    <cellStyle name="Accent5 6" xfId="621" xr:uid="{764A75C1-53A0-42F3-9862-CF1EDA823F19}"/>
    <cellStyle name="Accent5 7" xfId="622" xr:uid="{4300DE0D-82F6-4E72-93FE-04BCFB897E6E}"/>
    <cellStyle name="Accent5 8" xfId="623" xr:uid="{39E8BD41-ACD2-41E1-A4E1-3B981CFE9789}"/>
    <cellStyle name="Accent5 9" xfId="624" xr:uid="{E89A6C67-5DF7-4CE7-80BF-2D83ADCF97EA}"/>
    <cellStyle name="Accent6" xfId="35" builtinId="49" customBuiltin="1"/>
    <cellStyle name="Accent6 - 20%" xfId="625" xr:uid="{81ED2E2B-3D92-47E4-9ED8-B90F5C9C4C90}"/>
    <cellStyle name="Accent6 - 20% 2" xfId="42006" xr:uid="{D1B2F926-7E9E-49D2-A3C4-5F9E471B1F4F}"/>
    <cellStyle name="Accent6 - 20% 3" xfId="42007" xr:uid="{CC73CF88-10FC-4259-8E66-B5758C7DF81A}"/>
    <cellStyle name="Accent6 - 40%" xfId="626" xr:uid="{6351388F-C736-438E-9D93-132488028E9B}"/>
    <cellStyle name="Accent6 - 40% 2" xfId="42008" xr:uid="{8078337E-F533-499C-8357-154DB8DA782E}"/>
    <cellStyle name="Accent6 - 40% 3" xfId="42009" xr:uid="{0495E3CF-15C5-48CE-8F29-7517AB5C2B0D}"/>
    <cellStyle name="Accent6 - 60%" xfId="627" xr:uid="{86E36BCF-7C11-4023-B667-A3E1E3A5F49D}"/>
    <cellStyle name="Accent6 10" xfId="628" xr:uid="{0A3F1264-E1F3-4FD1-97E5-9FF578B9434C}"/>
    <cellStyle name="Accent6 11" xfId="629" xr:uid="{D3E41CF5-7151-474D-B918-A4CF6D1B9551}"/>
    <cellStyle name="Accent6 12" xfId="630" xr:uid="{A6F02A45-0795-455A-B57B-2CCA6591A9E6}"/>
    <cellStyle name="Accent6 13" xfId="631" xr:uid="{9F4544E9-6405-44CB-B626-E842548A39B5}"/>
    <cellStyle name="Accent6 14" xfId="632" xr:uid="{AA2D8570-75F3-4E09-8A4C-EDC92B336F59}"/>
    <cellStyle name="Accent6 15" xfId="633" xr:uid="{7D626F6E-D0F8-4B98-B081-47312AE5DD2D}"/>
    <cellStyle name="Accent6 16" xfId="634" xr:uid="{EB750924-92A3-411C-AA6C-0B4C6792BA48}"/>
    <cellStyle name="Accent6 17" xfId="635" xr:uid="{C65965F4-7B36-46A3-8F9C-568F5A6112E7}"/>
    <cellStyle name="Accent6 18" xfId="636" xr:uid="{C108AC69-E6F7-4B54-8402-209D8D6A4692}"/>
    <cellStyle name="Accent6 19" xfId="637" xr:uid="{232D31BD-997F-436C-98BB-D17CC31CF94C}"/>
    <cellStyle name="Accent6 2" xfId="638" xr:uid="{DE2C9B46-2263-4430-9159-D6A98DD9FA87}"/>
    <cellStyle name="Accent6 2 2" xfId="639" xr:uid="{CAA24898-5B19-4A4F-8865-EAF1E95AFA45}"/>
    <cellStyle name="Accent6 2 3" xfId="640" xr:uid="{3332D537-B828-45CA-9A1B-12A2019F1BC3}"/>
    <cellStyle name="Accent6 2 3 2" xfId="41727" xr:uid="{7355C968-C84A-4571-AF08-924699189DD4}"/>
    <cellStyle name="Accent6 2 4" xfId="41728" xr:uid="{4D5E8FEA-8826-40FD-87D0-B516C5F99F6D}"/>
    <cellStyle name="Accent6 20" xfId="641" xr:uid="{4AFD5791-AB6E-4F55-95C2-5002AE7CD864}"/>
    <cellStyle name="Accent6 21" xfId="642" xr:uid="{AB25D478-FF91-4240-A994-E35CA30EF79A}"/>
    <cellStyle name="Accent6 22" xfId="643" xr:uid="{FDC8467D-655E-4A87-B5EE-7C41CC5B388D}"/>
    <cellStyle name="Accent6 23" xfId="644" xr:uid="{802763BB-ABF9-4604-8BE0-5FEA1114280E}"/>
    <cellStyle name="Accent6 24" xfId="645" xr:uid="{1F19DBC0-1823-47BD-9444-E1FB4754B015}"/>
    <cellStyle name="Accent6 3" xfId="646" xr:uid="{6E1FE5CF-E2CE-49B5-B746-CE23FA69BA42}"/>
    <cellStyle name="Accent6 3 2" xfId="42010" xr:uid="{557FED00-84E8-476F-999B-EA74B751CAC3}"/>
    <cellStyle name="Accent6 3 3" xfId="42011" xr:uid="{3B433A2F-8E0A-415B-8BD1-7DE733A1FEAF}"/>
    <cellStyle name="Accent6 4" xfId="647" xr:uid="{9CB71751-E618-4C5C-96E5-7BEA0B6C2EF7}"/>
    <cellStyle name="Accent6 5" xfId="648" xr:uid="{BEC5D8F4-4A8C-4A56-AD38-DBE4813F73F9}"/>
    <cellStyle name="Accent6 6" xfId="649" xr:uid="{2613A0E8-66AD-4153-BB5B-9DE93D395A1F}"/>
    <cellStyle name="Accent6 7" xfId="650" xr:uid="{0A007C8D-A7C4-4A6D-A512-28DCAF828901}"/>
    <cellStyle name="Accent6 8" xfId="651" xr:uid="{770AB5B1-1EE4-4878-828A-7D9F86CBED7C}"/>
    <cellStyle name="Accent6 9" xfId="652" xr:uid="{0A058A2A-613B-41EC-8803-2697B61DABA1}"/>
    <cellStyle name="Actual" xfId="42101" xr:uid="{742D599A-37B7-43F1-B651-D8F6BC7D1BD4}"/>
    <cellStyle name="Actual Date" xfId="42102" xr:uid="{F80E5F69-0961-4904-AEFE-E49E5F6C48EB}"/>
    <cellStyle name="Bad" xfId="11" builtinId="27" customBuiltin="1"/>
    <cellStyle name="Bad 10" xfId="653" xr:uid="{4636D112-0C64-478B-BF1F-62F1D46FA0FD}"/>
    <cellStyle name="Bad 11" xfId="654" xr:uid="{54242C1D-B02F-494D-8C7B-9285FA071FF2}"/>
    <cellStyle name="Bad 12" xfId="655" xr:uid="{704283E9-A9B8-42EE-BF84-BDA86F3645EC}"/>
    <cellStyle name="Bad 13" xfId="656" xr:uid="{20E9B7AF-8307-4315-A36B-A3DB610C53CF}"/>
    <cellStyle name="Bad 14" xfId="657" xr:uid="{4D78074E-464E-4C0E-B090-CC6CA3BCA8A9}"/>
    <cellStyle name="Bad 15" xfId="658" xr:uid="{9154A4A6-BE7A-49B2-B07B-59F581CC4232}"/>
    <cellStyle name="Bad 16" xfId="659" xr:uid="{0B00705E-8A6C-4588-A91B-6AD5A3279F12}"/>
    <cellStyle name="Bad 17" xfId="660" xr:uid="{00BF7AF8-B21D-4A9C-A5DF-9FB628C92A90}"/>
    <cellStyle name="Bad 18" xfId="661" xr:uid="{18120DAC-5F1D-4C55-A56C-236A1233F8BD}"/>
    <cellStyle name="Bad 19" xfId="662" xr:uid="{6AF8D7ED-85D2-4BA9-9E4E-D37048E423D9}"/>
    <cellStyle name="Bad 2" xfId="663" xr:uid="{701CD9B1-B7B7-492A-B8B4-8D2139F4D322}"/>
    <cellStyle name="Bad 2 2" xfId="664" xr:uid="{2ADBAB99-F9D1-4CCA-B592-8478088A4C3A}"/>
    <cellStyle name="Bad 2 3" xfId="665" xr:uid="{DD1A657E-626A-4BCD-84F0-AA36FCAB5BEC}"/>
    <cellStyle name="Bad 2 3 2" xfId="41729" xr:uid="{A47A6D1D-7FA8-4827-8C87-1E040F8F0AB1}"/>
    <cellStyle name="Bad 2 4" xfId="41730" xr:uid="{22909B21-1BA6-4396-9D99-5106ACB0944A}"/>
    <cellStyle name="Bad 20" xfId="666" xr:uid="{58D9A5C9-1783-4A92-BDB8-CBBA6A299415}"/>
    <cellStyle name="Bad 21" xfId="667" xr:uid="{330AD3DA-2E3E-4769-A2F8-EDFCDCCFC85B}"/>
    <cellStyle name="Bad 22" xfId="668" xr:uid="{005D70CE-F4EB-4F5B-91C7-376583BECA55}"/>
    <cellStyle name="Bad 23" xfId="669" xr:uid="{1A1BAEBD-6CCB-478C-8BBB-0984E5D8ECE0}"/>
    <cellStyle name="Bad 3" xfId="670" xr:uid="{54C03890-210F-4CC6-8180-694C2C8E8DED}"/>
    <cellStyle name="Bad 3 2" xfId="42012" xr:uid="{C0F24FB6-CDE2-4F0D-BB4B-55C40BD3F889}"/>
    <cellStyle name="Bad 3 3" xfId="42013" xr:uid="{846A6A84-DE34-401E-97F0-9C8E15A9A449}"/>
    <cellStyle name="Bad 4" xfId="671" xr:uid="{0A4B40CE-D96B-40DE-9224-F0D2021FC3D3}"/>
    <cellStyle name="Bad 5" xfId="672" xr:uid="{CFB337ED-1895-485A-8CF1-43DF2D14B4DB}"/>
    <cellStyle name="Bad 6" xfId="673" xr:uid="{05F5656F-782D-430B-9CF9-92BFCC0CCD4D}"/>
    <cellStyle name="Bad 7" xfId="674" xr:uid="{1C0FB1E5-8741-4DAE-8742-3307A4178B02}"/>
    <cellStyle name="Bad 8" xfId="675" xr:uid="{D70EF44B-51B2-4F14-B725-67C6915D9D01}"/>
    <cellStyle name="Bad 9" xfId="676" xr:uid="{90DDD296-AA2F-4151-B295-54F61B483AAA}"/>
    <cellStyle name="basic" xfId="42103" xr:uid="{5051104F-DDE8-4236-B4AB-AA63F49B366D}"/>
    <cellStyle name="Body: normal cell" xfId="42295" xr:uid="{08062DAC-F72E-4BA5-A6B6-960D0ABB87E9}"/>
    <cellStyle name="Border Heavy" xfId="677" xr:uid="{97AFDD2F-CBAB-4CFA-BE53-81F1978ACDA6}"/>
    <cellStyle name="Border Thin" xfId="678" xr:uid="{7C7791B4-7AEF-4221-957D-7F63BC2F8EA6}"/>
    <cellStyle name="Border Thin 2" xfId="679" xr:uid="{EE102AA2-482C-4D81-96DB-5C33DA4D28D7}"/>
    <cellStyle name="Border Thin 2 2" xfId="680" xr:uid="{D38C5F3A-BF39-42B9-8CAF-2378790F10C4}"/>
    <cellStyle name="Border Thin 2 3" xfId="681" xr:uid="{ECA8894F-BAAC-4401-93B1-3FDB06FDA87D}"/>
    <cellStyle name="Border Thin 3" xfId="682" xr:uid="{3918A564-CC8C-46E1-85C6-F02D45EC6EAD}"/>
    <cellStyle name="Border Thin 3 2" xfId="683" xr:uid="{9E57900F-18A8-4D02-A03F-8A01E691CE78}"/>
    <cellStyle name="Border Thin 3 3" xfId="684" xr:uid="{09811E06-C3FE-4E57-9195-BD961CD4388D}"/>
    <cellStyle name="Border Thin 4" xfId="685" xr:uid="{557FF471-2FF5-43D4-92DA-173A5BD90CA1}"/>
    <cellStyle name="Border Thin 4 2" xfId="686" xr:uid="{9301B5DB-3D44-4128-824E-BA04A4CF9B28}"/>
    <cellStyle name="Border Thin 4 3" xfId="687" xr:uid="{0BD58B6E-E8A9-470F-A4AD-81DF3429B476}"/>
    <cellStyle name="Border Thin 5" xfId="688" xr:uid="{CAE0F5E1-7ACA-493E-BF8A-983EA314832D}"/>
    <cellStyle name="Border Thin 5 2" xfId="689" xr:uid="{A6A58A8A-26B1-4C3A-B61C-4D6AF54F8400}"/>
    <cellStyle name="Border Thin 5 3" xfId="690" xr:uid="{18FDDEA9-6694-451C-B0E4-1EAD9BBAE31C}"/>
    <cellStyle name="Border Thin 6" xfId="691" xr:uid="{A38A57BE-E690-4880-8D9E-A81E8DFBB476}"/>
    <cellStyle name="Border Thin 6 2" xfId="692" xr:uid="{81CD0156-3799-4A7F-9361-7BC6DAD40760}"/>
    <cellStyle name="Border Thin 6 3" xfId="693" xr:uid="{50DA5385-A2CA-4F31-896E-5A7AED39223A}"/>
    <cellStyle name="Border Thin 7" xfId="694" xr:uid="{DCCB2E2D-2A03-40CF-B4B3-3A39A68B3456}"/>
    <cellStyle name="Border Thin 8" xfId="695" xr:uid="{0F1227C0-0DD8-40D1-A0B6-3F22C057FAE0}"/>
    <cellStyle name="Calc Currency (0)" xfId="42104" xr:uid="{62A419A4-D4A0-4F67-AE5F-712F42B3AE91}"/>
    <cellStyle name="Calculation" xfId="13" builtinId="22" customBuiltin="1"/>
    <cellStyle name="Calculation 10" xfId="696" xr:uid="{FDF2B096-9197-4CA8-858D-7FF18A43BD9B}"/>
    <cellStyle name="Calculation 11" xfId="697" xr:uid="{F979F424-55D5-4AD8-B68E-23C44B8FC149}"/>
    <cellStyle name="Calculation 12" xfId="698" xr:uid="{9BEA86F0-3D74-4D8D-AD6C-E5851FBF58DE}"/>
    <cellStyle name="Calculation 13" xfId="699" xr:uid="{079A0A8B-E46D-4DB3-B9B5-C35E053E1965}"/>
    <cellStyle name="Calculation 14" xfId="700" xr:uid="{94C6BF08-A742-4165-833A-0D806FFBD8F2}"/>
    <cellStyle name="Calculation 15" xfId="701" xr:uid="{7FF1C50C-FC51-4292-839E-2B8BE7E137FF}"/>
    <cellStyle name="Calculation 16" xfId="702" xr:uid="{5258E084-425F-4946-8DF4-EF29885CB7C8}"/>
    <cellStyle name="Calculation 17" xfId="703" xr:uid="{44213BC5-DFC8-4C0E-BC71-AA641B4A2C43}"/>
    <cellStyle name="Calculation 18" xfId="704" xr:uid="{461211A4-E342-4308-BCDE-897A5EAF0402}"/>
    <cellStyle name="Calculation 19" xfId="705" xr:uid="{BE5A52A9-B2B0-481B-8620-2703B5B1B0F6}"/>
    <cellStyle name="Calculation 2" xfId="706" xr:uid="{95663252-DAD7-4C0B-8D45-1EFB0F455F90}"/>
    <cellStyle name="Calculation 2 2" xfId="707" xr:uid="{111768D1-3B47-4BBB-90F7-0D8DE24EF95C}"/>
    <cellStyle name="Calculation 2 3" xfId="708" xr:uid="{713342CB-C2DC-4B13-8C93-9AD313F5FAE9}"/>
    <cellStyle name="Calculation 2 3 2" xfId="41731" xr:uid="{DC7AD162-D0E8-4D36-9376-A903BA3C275D}"/>
    <cellStyle name="Calculation 2 4" xfId="41732" xr:uid="{9CEE3BA9-ED30-4C96-B9C9-F5338F481AD0}"/>
    <cellStyle name="Calculation 20" xfId="709" xr:uid="{92354A61-76D7-4C95-8079-3D7B7A8C9B6A}"/>
    <cellStyle name="Calculation 21" xfId="710" xr:uid="{41F3A7E4-A9C4-453B-B962-B76DB9454627}"/>
    <cellStyle name="Calculation 22" xfId="711" xr:uid="{721F64EB-A7AC-4037-9762-AF1280D80020}"/>
    <cellStyle name="Calculation 23" xfId="712" xr:uid="{F86F2B98-CD95-41D1-A644-1A1005DBC6CD}"/>
    <cellStyle name="Calculation 3" xfId="713" xr:uid="{FE9B5D5E-AD07-4FF9-9349-4D434AAD31C6}"/>
    <cellStyle name="Calculation 3 2" xfId="714" xr:uid="{8966B85A-4588-4AE7-87B9-1F1857FD9C0B}"/>
    <cellStyle name="Calculation 3 3" xfId="715" xr:uid="{322191B1-B536-43A2-A8A6-FD0EF7EBBF11}"/>
    <cellStyle name="Calculation 4" xfId="716" xr:uid="{6B3BBFFD-673F-4EBA-9FF5-44D46D5241CF}"/>
    <cellStyle name="Calculation 5" xfId="717" xr:uid="{23B89BA3-50D2-4647-A140-F3ACC801A37B}"/>
    <cellStyle name="Calculation 6" xfId="718" xr:uid="{9625721B-E3A8-46E1-BBBA-490345D6DB09}"/>
    <cellStyle name="Calculation 7" xfId="719" xr:uid="{2DD7A95C-5E56-462F-A158-47EF4E4BFEA6}"/>
    <cellStyle name="Calculation 8" xfId="720" xr:uid="{B2DE5E3E-D781-4F84-B9A4-1761CAA47534}"/>
    <cellStyle name="Calculation 9" xfId="721" xr:uid="{29FD1135-C1B8-4BB6-BA80-2436BB94F267}"/>
    <cellStyle name="Check Cell" xfId="15" builtinId="23" customBuiltin="1"/>
    <cellStyle name="Check Cell 10" xfId="722" xr:uid="{394A0D65-0274-4403-B9AE-469BE37B8935}"/>
    <cellStyle name="Check Cell 11" xfId="723" xr:uid="{3B7F97BC-22C2-4B25-99DD-F11E489709E3}"/>
    <cellStyle name="Check Cell 12" xfId="724" xr:uid="{00AD1768-A2FD-43F0-8FE8-DB93534CE8F3}"/>
    <cellStyle name="Check Cell 13" xfId="725" xr:uid="{941B501F-DE45-4675-BE50-12E0FDF917A7}"/>
    <cellStyle name="Check Cell 14" xfId="726" xr:uid="{14BF2009-4C89-488A-8BBF-FC8EA48AB797}"/>
    <cellStyle name="Check Cell 15" xfId="727" xr:uid="{CD7200CA-50E7-4EBD-9111-2DDA1043ADB2}"/>
    <cellStyle name="Check Cell 16" xfId="728" xr:uid="{24C91598-7319-43BD-8F26-434F2CF7575F}"/>
    <cellStyle name="Check Cell 17" xfId="729" xr:uid="{241A3469-CB6E-466C-9099-F4FC20809FA9}"/>
    <cellStyle name="Check Cell 18" xfId="730" xr:uid="{E39B7852-EF11-4E31-BFF3-3274DCABD0A3}"/>
    <cellStyle name="Check Cell 19" xfId="731" xr:uid="{67086461-7645-4127-95D2-D65E073CBECC}"/>
    <cellStyle name="Check Cell 2" xfId="732" xr:uid="{FE2A387D-9C17-4DC7-9B16-0A0BA485A8ED}"/>
    <cellStyle name="Check Cell 2 2" xfId="733" xr:uid="{EC6547DD-AAD1-4BCC-98C9-E9143EC42723}"/>
    <cellStyle name="Check Cell 2 3" xfId="734" xr:uid="{21057B76-3E8E-4146-B67A-C24D24126D3B}"/>
    <cellStyle name="Check Cell 20" xfId="735" xr:uid="{8E426F8B-09B6-4F0D-A7FA-54FBC38999D7}"/>
    <cellStyle name="Check Cell 21" xfId="736" xr:uid="{5FDEBDAE-38D9-46D2-A79B-D755D4A37BA0}"/>
    <cellStyle name="Check Cell 22" xfId="737" xr:uid="{282B0665-9C4E-480B-8C5D-F88DA4E94E4A}"/>
    <cellStyle name="Check Cell 23" xfId="738" xr:uid="{E0C1B4ED-CEA4-4195-B0B5-D90D0FF236F3}"/>
    <cellStyle name="Check Cell 3" xfId="739" xr:uid="{8E2F19BD-8D6F-4244-9462-65478A4A738E}"/>
    <cellStyle name="Check Cell 3 2" xfId="42014" xr:uid="{7412D556-2040-48D6-B6B4-E4D33712CBBE}"/>
    <cellStyle name="Check Cell 3 3" xfId="42015" xr:uid="{A46C0FBE-C6E1-4D79-9C48-7F2BCE5696C1}"/>
    <cellStyle name="Check Cell 4" xfId="740" xr:uid="{706AE8F3-6C50-433A-A267-F5E3B8AFE112}"/>
    <cellStyle name="Check Cell 5" xfId="741" xr:uid="{3B90E627-EDAB-4F40-A0D7-893DF4168C08}"/>
    <cellStyle name="Check Cell 6" xfId="742" xr:uid="{90940475-FAD7-4831-B088-23599B9CEE87}"/>
    <cellStyle name="Check Cell 7" xfId="743" xr:uid="{7CAC7461-62E0-4B31-A2D2-9F2450306A7A}"/>
    <cellStyle name="Check Cell 8" xfId="744" xr:uid="{88B465AC-41B7-4049-9B73-64E8FFAC038B}"/>
    <cellStyle name="Check Cell 9" xfId="745" xr:uid="{2692AECC-1E9D-4118-9962-19C1BC1A2FF8}"/>
    <cellStyle name="Comma" xfId="2" builtinId="3"/>
    <cellStyle name="Comma  - Style1" xfId="42105" xr:uid="{B9347223-B333-449B-8FCC-154A22071459}"/>
    <cellStyle name="Comma  - Style2" xfId="42106" xr:uid="{A570117F-3DF0-4957-BCC6-F14044B492DF}"/>
    <cellStyle name="Comma  - Style3" xfId="42107" xr:uid="{60B148CB-8638-4391-96A0-E9C904804F4A}"/>
    <cellStyle name="Comma  - Style4" xfId="42108" xr:uid="{313D790D-0593-472D-868E-CE851F9FAC18}"/>
    <cellStyle name="Comma  - Style5" xfId="42109" xr:uid="{E0FF4DCE-4C7B-447B-A6F5-D7E1D653FD80}"/>
    <cellStyle name="Comma  - Style6" xfId="42110" xr:uid="{BA42616C-0EF5-4F72-B085-006667B03FAB}"/>
    <cellStyle name="Comma  - Style7" xfId="42111" xr:uid="{35A00F81-9E55-4536-A4A0-8EA15C5449B0}"/>
    <cellStyle name="Comma  - Style8" xfId="42112" xr:uid="{35567B1B-2158-4F87-A92F-7B8B4658305A}"/>
    <cellStyle name="Comma 10" xfId="746" xr:uid="{BAF9D236-D057-46B9-A508-8106BABFFB7F}"/>
    <cellStyle name="Comma 10 2" xfId="41484" xr:uid="{552FAD38-56A0-4862-BFD0-0217487A0F30}"/>
    <cellStyle name="Comma 11" xfId="41733" xr:uid="{C59C80EB-5284-4282-8202-A8A770C6FF8D}"/>
    <cellStyle name="Comma 12" xfId="41734" xr:uid="{2CAB2310-CF09-44C6-86FD-4E8EEDA803FC}"/>
    <cellStyle name="Comma 13" xfId="41735" xr:uid="{8F3EC9FB-9A2E-4348-96ED-A030FA93B089}"/>
    <cellStyle name="Comma 13 2" xfId="42113" xr:uid="{3CA493F6-6428-4E1E-947F-36437D3A110B}"/>
    <cellStyle name="Comma 14" xfId="41736" xr:uid="{959BFC68-F5A1-454A-9EE0-D7DB7C04767F}"/>
    <cellStyle name="Comma 14 2" xfId="41594" xr:uid="{33576CCD-0D89-42EB-B8EB-F636C8CB9CF0}"/>
    <cellStyle name="Comma 15" xfId="41737" xr:uid="{9260B463-B159-47FB-BAE1-08B8F415FC72}"/>
    <cellStyle name="Comma 16" xfId="42114" xr:uid="{5735172C-6BE7-4FB1-81EB-39D79A8F19DA}"/>
    <cellStyle name="Comma 17" xfId="42089" xr:uid="{F352CC94-F239-4E2D-871E-8607EAD68B88}"/>
    <cellStyle name="Comma 18" xfId="42115" xr:uid="{F937255C-B5EC-4F18-9D42-B7D25DD2F2E6}"/>
    <cellStyle name="Comma 19" xfId="42116" xr:uid="{5D9739D0-C1C2-4C0F-8847-A6ABA54D4D98}"/>
    <cellStyle name="Comma 2" xfId="747" xr:uid="{8005BD8D-B6B1-433C-AF13-8E6F9EF10362}"/>
    <cellStyle name="Comma 2 10" xfId="748" xr:uid="{BAB51851-CC23-476F-AF9F-45F9269E8AA5}"/>
    <cellStyle name="Comma 2 10 2" xfId="749" xr:uid="{3DA8A887-ED5A-4E98-86AD-766424079AE7}"/>
    <cellStyle name="Comma 2 10 3" xfId="750" xr:uid="{B6B09B2F-6412-409D-B610-20CAF8114E1E}"/>
    <cellStyle name="Comma 2 10 4" xfId="41922" xr:uid="{70D9A1B8-73D6-4BE9-90B4-BEC42E5022DD}"/>
    <cellStyle name="Comma 2 11" xfId="751" xr:uid="{D66E1E38-4133-46ED-A2BD-9FF18288499F}"/>
    <cellStyle name="Comma 2 11 2" xfId="752" xr:uid="{2D66A52B-B22B-4F8D-B9C1-908CD0113F26}"/>
    <cellStyle name="Comma 2 11 3" xfId="753" xr:uid="{41BBB377-25F6-4CA6-BDD8-4E5FA6EAEE04}"/>
    <cellStyle name="Comma 2 12" xfId="754" xr:uid="{B18C4047-D39F-4BEC-A70C-FFB680BBC658}"/>
    <cellStyle name="Comma 2 12 2" xfId="755" xr:uid="{E8C4C8FA-68AF-402F-89D2-C9B16A27A385}"/>
    <cellStyle name="Comma 2 12 3" xfId="756" xr:uid="{2E8D9304-29B5-4D4B-AB5A-A42AFA3B8952}"/>
    <cellStyle name="Comma 2 13" xfId="757" xr:uid="{D510C519-4889-4E9A-85F3-2296F99EE490}"/>
    <cellStyle name="Comma 2 13 2" xfId="758" xr:uid="{CFEA035A-9E66-4141-B8CE-224212D73AAD}"/>
    <cellStyle name="Comma 2 13 3" xfId="759" xr:uid="{470CE654-254A-4DD1-B326-74E9F535B615}"/>
    <cellStyle name="Comma 2 14" xfId="760" xr:uid="{3F12EBB2-3220-4C8A-86BD-8DDFE90FF4B4}"/>
    <cellStyle name="Comma 2 14 2" xfId="761" xr:uid="{5C2D1480-2DEC-412E-85E3-3FF5CF2667DD}"/>
    <cellStyle name="Comma 2 14 3" xfId="762" xr:uid="{FF0DCF7F-A3A7-4255-82A8-B35CCEFA19E4}"/>
    <cellStyle name="Comma 2 15" xfId="763" xr:uid="{5940EBAD-BE09-4FA7-9549-AD5770C83B7E}"/>
    <cellStyle name="Comma 2 15 2" xfId="764" xr:uid="{A827705B-D252-4371-8C2F-11882AB3A3F1}"/>
    <cellStyle name="Comma 2 15 3" xfId="765" xr:uid="{B53B716F-3CA8-4000-9A27-E75A04EFFBAF}"/>
    <cellStyle name="Comma 2 16" xfId="766" xr:uid="{DE54E556-B7C5-44BF-B80C-F74502807C34}"/>
    <cellStyle name="Comma 2 16 2" xfId="767" xr:uid="{2EC9B97C-787A-49AF-9B21-A84516501D67}"/>
    <cellStyle name="Comma 2 16 3" xfId="768" xr:uid="{4027A856-2458-4A4A-8F72-7773AD6AF341}"/>
    <cellStyle name="Comma 2 17" xfId="769" xr:uid="{34EC4537-9960-4FDC-8452-7E39185ED688}"/>
    <cellStyle name="Comma 2 17 2" xfId="770" xr:uid="{31EAEC05-BBA5-4173-98F0-C331A3CE210F}"/>
    <cellStyle name="Comma 2 17 3" xfId="771" xr:uid="{64800C69-83AF-466A-9EE4-64A46D35BB19}"/>
    <cellStyle name="Comma 2 18" xfId="772" xr:uid="{86E3BD7B-9B52-4404-9094-599B47E33D2D}"/>
    <cellStyle name="Comma 2 18 2" xfId="773" xr:uid="{E01036B4-7746-4FE5-9271-7DBE8C63A167}"/>
    <cellStyle name="Comma 2 18 3" xfId="774" xr:uid="{8BD8A4C6-EC1A-4E68-9241-E5003231EFE9}"/>
    <cellStyle name="Comma 2 19" xfId="775" xr:uid="{C4553997-DD7F-442A-8EFF-25868EC18835}"/>
    <cellStyle name="Comma 2 19 2" xfId="776" xr:uid="{D540E2B7-45B5-452E-BBAF-B330E26C57C4}"/>
    <cellStyle name="Comma 2 19 3" xfId="777" xr:uid="{4898A513-EA31-4500-8BBB-E8AC1A567940}"/>
    <cellStyle name="Comma 2 2" xfId="778" xr:uid="{C57DFA97-E67A-462B-988A-FAFAC91B16B3}"/>
    <cellStyle name="Comma 2 2 10" xfId="779" xr:uid="{50C83C05-5E6F-4780-A947-2C19BE80BA4A}"/>
    <cellStyle name="Comma 2 2 10 2" xfId="780" xr:uid="{ABE447FD-6A96-469A-80C2-6176AFFD0007}"/>
    <cellStyle name="Comma 2 2 10 2 2" xfId="781" xr:uid="{A45669AC-1D83-4056-AD44-7A05C9D886EF}"/>
    <cellStyle name="Comma 2 2 10 2 2 2" xfId="782" xr:uid="{F6858585-7D8F-461C-95F4-6684F1E18F3A}"/>
    <cellStyle name="Comma 2 2 10 2 2 2 2" xfId="783" xr:uid="{CDD0CA84-5B3B-4516-A56B-D8B4D59FB64A}"/>
    <cellStyle name="Comma 2 2 10 2 2 2 2 2" xfId="784" xr:uid="{36F736C6-A63E-45D8-8852-9F4BAA585633}"/>
    <cellStyle name="Comma 2 2 10 2 2 2 3" xfId="785" xr:uid="{83A380B5-8B13-44C9-BE85-D4240F388E22}"/>
    <cellStyle name="Comma 2 2 10 2 2 2 4" xfId="786" xr:uid="{3BB18FC3-2B87-4D54-B599-CC36D29B453F}"/>
    <cellStyle name="Comma 2 2 10 2 2 2 5" xfId="787" xr:uid="{CE682700-712A-49DE-B3E6-65EA7D31FB03}"/>
    <cellStyle name="Comma 2 2 10 2 2 3" xfId="788" xr:uid="{C859ED40-2E1D-46B0-95C3-3A1EC22D61BC}"/>
    <cellStyle name="Comma 2 2 10 2 2 3 2" xfId="789" xr:uid="{5A5C8D95-11D8-4E38-9AA8-712E42B2E518}"/>
    <cellStyle name="Comma 2 2 10 2 2 4" xfId="790" xr:uid="{3A786AB3-67F2-49DE-A7E0-57BFF32EB650}"/>
    <cellStyle name="Comma 2 2 10 2 2 5" xfId="791" xr:uid="{2A00B100-F1B1-4CF3-93B0-0DB20C0C90EC}"/>
    <cellStyle name="Comma 2 2 10 2 3" xfId="792" xr:uid="{FF8286DC-422B-486C-BE34-124A3F353231}"/>
    <cellStyle name="Comma 2 2 10 2 4" xfId="793" xr:uid="{9E5467E1-DC23-47FB-B350-9893C5C2FA07}"/>
    <cellStyle name="Comma 2 2 10 2 5" xfId="794" xr:uid="{53E24D5B-E11D-44B5-B5DD-BA28039EF119}"/>
    <cellStyle name="Comma 2 2 10 2 6" xfId="795" xr:uid="{AFC0B4B7-FB52-4AAB-8CE9-3DC258330FC8}"/>
    <cellStyle name="Comma 2 2 10 2 6 2" xfId="796" xr:uid="{52163D9E-A6B5-4B12-9C37-6870822E819B}"/>
    <cellStyle name="Comma 2 2 10 2 7" xfId="797" xr:uid="{D954BD8A-4263-486B-8646-5FFE62D35875}"/>
    <cellStyle name="Comma 2 2 10 2 8" xfId="798" xr:uid="{EF89E07E-AAE4-4D56-9ECD-BBD2CD7F903E}"/>
    <cellStyle name="Comma 2 2 10 2 9" xfId="799" xr:uid="{EB25C0ED-94C5-42B2-B5ED-71F21CF94E22}"/>
    <cellStyle name="Comma 2 2 10 3" xfId="800" xr:uid="{6F161A17-CA42-4A0F-BC84-294531CC266B}"/>
    <cellStyle name="Comma 2 2 10 3 2" xfId="801" xr:uid="{A8134D8E-1A03-41D2-998F-687344A10AC6}"/>
    <cellStyle name="Comma 2 2 10 3 2 2" xfId="802" xr:uid="{91EB02E8-4697-4FDB-8C27-74C5DBDB107E}"/>
    <cellStyle name="Comma 2 2 10 3 2 2 2" xfId="803" xr:uid="{397E950B-6B1C-47DD-9FAD-DAABDBCD1BC2}"/>
    <cellStyle name="Comma 2 2 10 3 2 3" xfId="804" xr:uid="{51FFE54F-3F11-4B60-951A-BF7B9710D82A}"/>
    <cellStyle name="Comma 2 2 10 3 2 4" xfId="805" xr:uid="{001A422E-7F2C-4AB2-B05B-9C0426089D07}"/>
    <cellStyle name="Comma 2 2 10 3 2 5" xfId="806" xr:uid="{8AA0D74B-3455-44F9-8980-AF5BF6EB07CC}"/>
    <cellStyle name="Comma 2 2 10 3 3" xfId="807" xr:uid="{655916A6-68D2-4060-A97E-CEA4EFF7D542}"/>
    <cellStyle name="Comma 2 2 10 3 3 2" xfId="808" xr:uid="{65A6C458-58A2-4314-AA4B-756922BFA9CF}"/>
    <cellStyle name="Comma 2 2 10 3 4" xfId="809" xr:uid="{609E89EB-2202-47E3-B5BB-E526A8C765FE}"/>
    <cellStyle name="Comma 2 2 10 3 5" xfId="810" xr:uid="{6A50E302-AA97-435F-B26C-D6C523AAEDB2}"/>
    <cellStyle name="Comma 2 2 10 4" xfId="811" xr:uid="{98A3D52D-3B44-4219-B59F-477C908A45B6}"/>
    <cellStyle name="Comma 2 2 10 5" xfId="812" xr:uid="{F7D0A9D3-8B44-469B-ABB4-E8099D46C907}"/>
    <cellStyle name="Comma 2 2 10 6" xfId="813" xr:uid="{302746D7-7D31-4BD9-B8E5-2AE4ACBE5944}"/>
    <cellStyle name="Comma 2 2 10 6 2" xfId="814" xr:uid="{F3DF6EF7-7936-4450-816A-30E64BD4C854}"/>
    <cellStyle name="Comma 2 2 10 7" xfId="815" xr:uid="{C4EB6CB3-F732-400C-97D0-3380F48847D4}"/>
    <cellStyle name="Comma 2 2 10 8" xfId="816" xr:uid="{7EE7C10D-871A-440C-BB3F-80BEDC24E217}"/>
    <cellStyle name="Comma 2 2 10 9" xfId="817" xr:uid="{736C60D6-9E8E-4B7B-9779-399CA79F77BE}"/>
    <cellStyle name="Comma 2 2 11" xfId="818" xr:uid="{5B8C5067-0ED6-4A95-B103-D77E928F819B}"/>
    <cellStyle name="Comma 2 2 12" xfId="819" xr:uid="{E76AD3D0-3AFF-4658-AFC1-6CA5B8FD4CF7}"/>
    <cellStyle name="Comma 2 2 13" xfId="820" xr:uid="{CEA5D0E9-F59F-49C9-B182-B42982192DA0}"/>
    <cellStyle name="Comma 2 2 14" xfId="821" xr:uid="{C91533CD-C2D1-4471-A57F-450313900FBD}"/>
    <cellStyle name="Comma 2 2 15" xfId="822" xr:uid="{C3813567-0ABD-4E38-BD5F-2720CE2E3702}"/>
    <cellStyle name="Comma 2 2 15 2" xfId="823" xr:uid="{176EF4FD-3814-4B1A-ABFA-EF213DF75613}"/>
    <cellStyle name="Comma 2 2 15 2 2" xfId="824" xr:uid="{E20DD9BC-40A1-4E35-B7BB-4909B3172702}"/>
    <cellStyle name="Comma 2 2 15 2 2 2" xfId="825" xr:uid="{0D05ADEA-4395-4A56-84D8-8E500DC0D064}"/>
    <cellStyle name="Comma 2 2 15 2 3" xfId="826" xr:uid="{BAAA9792-FC41-416F-B5C0-CAB5D668F69D}"/>
    <cellStyle name="Comma 2 2 15 2 4" xfId="827" xr:uid="{91DB2C2E-6C9A-4951-B09C-0843CA678B2E}"/>
    <cellStyle name="Comma 2 2 15 2 5" xfId="828" xr:uid="{E1BE6395-6CB3-451B-8621-4519BE2DD661}"/>
    <cellStyle name="Comma 2 2 15 3" xfId="829" xr:uid="{491DBF25-332E-490E-B360-4DED07862509}"/>
    <cellStyle name="Comma 2 2 15 3 2" xfId="830" xr:uid="{B0070679-18B0-4E22-9088-E77A03BC2902}"/>
    <cellStyle name="Comma 2 2 15 4" xfId="831" xr:uid="{74149BD0-3382-48D0-9869-E0C4F1AE8A60}"/>
    <cellStyle name="Comma 2 2 15 5" xfId="832" xr:uid="{83A121A8-371F-4798-B75C-D0DE1459FE0E}"/>
    <cellStyle name="Comma 2 2 16" xfId="833" xr:uid="{0AA1F4B3-8B38-4D27-AD46-525E8B487F22}"/>
    <cellStyle name="Comma 2 2 17" xfId="834" xr:uid="{689F9C08-2F9C-402F-975F-81D2EBA8888C}"/>
    <cellStyle name="Comma 2 2 18" xfId="835" xr:uid="{3B682E0B-B2F3-40D4-BA82-096A64CBB83F}"/>
    <cellStyle name="Comma 2 2 19" xfId="836" xr:uid="{5780C097-CB70-4B23-9964-138B53ABC017}"/>
    <cellStyle name="Comma 2 2 19 2" xfId="837" xr:uid="{D3AB31DA-6730-4425-A853-B9AD1CFD262A}"/>
    <cellStyle name="Comma 2 2 2" xfId="838" xr:uid="{CF2DE08F-B574-4CEA-BC94-4BFDAC49BD69}"/>
    <cellStyle name="Comma 2 2 2 2" xfId="839" xr:uid="{4AE30DDF-D05E-4CA1-8AFF-A96244D5C468}"/>
    <cellStyle name="Comma 2 2 2 3" xfId="840" xr:uid="{A700541C-9C88-4BD9-AE28-45495039CB9D}"/>
    <cellStyle name="Comma 2 2 20" xfId="841" xr:uid="{A0A8F7E6-F93C-4DA7-BB72-0243E2B2DBFF}"/>
    <cellStyle name="Comma 2 2 21" xfId="842" xr:uid="{86307C48-CF03-484E-B880-E1F4FB6FC79A}"/>
    <cellStyle name="Comma 2 2 22" xfId="843" xr:uid="{7FF4EA0D-0566-4E7B-8613-36544B54B065}"/>
    <cellStyle name="Comma 2 2 3" xfId="844" xr:uid="{A78D4A9C-CBD4-40F7-9CC9-1CAEDF6B5CAD}"/>
    <cellStyle name="Comma 2 2 3 2" xfId="845" xr:uid="{CC7AACB5-7AAC-465B-9F4F-C90C50DBDD1C}"/>
    <cellStyle name="Comma 2 2 3 3" xfId="846" xr:uid="{DE8B90C3-E0F7-4132-867A-B2F478537CB9}"/>
    <cellStyle name="Comma 2 2 4" xfId="847" xr:uid="{BFCEEEDF-CCC1-46E9-B647-9227ED3C2C48}"/>
    <cellStyle name="Comma 2 2 4 2" xfId="848" xr:uid="{4266983B-204E-4028-AD38-3994ED19DF0C}"/>
    <cellStyle name="Comma 2 2 4 3" xfId="849" xr:uid="{6618B166-351A-4B54-945A-AE399BB6C3F3}"/>
    <cellStyle name="Comma 2 2 5" xfId="850" xr:uid="{A4FED1AF-7837-407A-8F71-99DC9A79CCD7}"/>
    <cellStyle name="Comma 2 2 5 2" xfId="851" xr:uid="{51E04D74-0906-4367-9C64-E650DA2517AD}"/>
    <cellStyle name="Comma 2 2 5 3" xfId="852" xr:uid="{756D7C11-8DEE-4FDA-86CA-ECDA115312E6}"/>
    <cellStyle name="Comma 2 2 6" xfId="853" xr:uid="{0650FDEA-1F6C-4FA2-A5C2-EF883105CBDA}"/>
    <cellStyle name="Comma 2 2 6 2" xfId="854" xr:uid="{DC1A76C3-17C6-490F-BFB6-1145F8D40540}"/>
    <cellStyle name="Comma 2 2 6 3" xfId="855" xr:uid="{C91F584E-6C9B-4EDD-A794-6CEC4932D453}"/>
    <cellStyle name="Comma 2 2 7" xfId="856" xr:uid="{0EBF4280-E9B9-41E2-BF27-1F7BF23F9AE1}"/>
    <cellStyle name="Comma 2 2 7 10" xfId="857" xr:uid="{7C6229DF-7775-479B-8E14-CF814B52CFB6}"/>
    <cellStyle name="Comma 2 2 7 11" xfId="858" xr:uid="{A450C1A6-958B-4049-A6A9-126494E4910A}"/>
    <cellStyle name="Comma 2 2 7 12" xfId="859" xr:uid="{309817A7-88FA-4FDF-AF85-E6A1111E45D9}"/>
    <cellStyle name="Comma 2 2 7 13" xfId="860" xr:uid="{934B0502-7082-49A3-A8CC-9862822E081B}"/>
    <cellStyle name="Comma 2 2 7 13 2" xfId="861" xr:uid="{74D23781-361E-40C3-9541-C663AC5288ED}"/>
    <cellStyle name="Comma 2 2 7 14" xfId="862" xr:uid="{301EED0D-F066-469F-ABC0-25A2DF5AF4F3}"/>
    <cellStyle name="Comma 2 2 7 15" xfId="863" xr:uid="{33338157-2D99-48E1-A38E-B0E498CFD20C}"/>
    <cellStyle name="Comma 2 2 7 16" xfId="864" xr:uid="{92C8EB03-CCF3-4F98-8990-C60D9DEF57CE}"/>
    <cellStyle name="Comma 2 2 7 2" xfId="865" xr:uid="{41E53FDB-8C14-4886-9063-C0A2828B5D88}"/>
    <cellStyle name="Comma 2 2 7 2 10" xfId="866" xr:uid="{A5DA48FF-B19F-4C93-8C8A-CDFE64CE88E0}"/>
    <cellStyle name="Comma 2 2 7 2 11" xfId="867" xr:uid="{50417623-3D6A-4688-B375-6084D8B43170}"/>
    <cellStyle name="Comma 2 2 7 2 12" xfId="868" xr:uid="{25229518-B4BE-4BA4-9D52-858F75A0BDD8}"/>
    <cellStyle name="Comma 2 2 7 2 13" xfId="869" xr:uid="{8F7321EC-3E2D-41D5-890A-0224EDE14664}"/>
    <cellStyle name="Comma 2 2 7 2 13 2" xfId="870" xr:uid="{04E5DFF9-3D91-4272-B783-D2B0C8D32A30}"/>
    <cellStyle name="Comma 2 2 7 2 14" xfId="871" xr:uid="{597B0360-6B19-433C-AE29-A8239C16CB77}"/>
    <cellStyle name="Comma 2 2 7 2 15" xfId="872" xr:uid="{879D27BC-3C48-4EC9-99B0-49C9C96D4DF7}"/>
    <cellStyle name="Comma 2 2 7 2 16" xfId="873" xr:uid="{A92B1A22-23B1-4643-A722-518D9D001128}"/>
    <cellStyle name="Comma 2 2 7 2 2" xfId="874" xr:uid="{5E1115F5-9AC7-4CDF-8FC5-19C8162191A3}"/>
    <cellStyle name="Comma 2 2 7 2 2 10" xfId="875" xr:uid="{269E1893-A7F1-484C-9766-AB29CC1BEFF7}"/>
    <cellStyle name="Comma 2 2 7 2 2 11" xfId="876" xr:uid="{53AE27AA-199F-4D39-A836-C14929443C38}"/>
    <cellStyle name="Comma 2 2 7 2 2 12" xfId="877" xr:uid="{9397E8BD-39D0-4705-99F4-0A7C878E3F92}"/>
    <cellStyle name="Comma 2 2 7 2 2 12 2" xfId="878" xr:uid="{10F81473-D0F7-447A-A88E-2921786748D3}"/>
    <cellStyle name="Comma 2 2 7 2 2 13" xfId="879" xr:uid="{9E8DADD6-D4DF-4016-BBC2-0C8C5D3AA2AA}"/>
    <cellStyle name="Comma 2 2 7 2 2 14" xfId="880" xr:uid="{8E4D646A-3F7D-4704-8858-858AB09F6BB9}"/>
    <cellStyle name="Comma 2 2 7 2 2 15" xfId="881" xr:uid="{9292D9A9-DB5C-4300-B57A-6D1B9E191E9D}"/>
    <cellStyle name="Comma 2 2 7 2 2 2" xfId="882" xr:uid="{41846EAA-4366-4C34-A37E-9AF8F12D1800}"/>
    <cellStyle name="Comma 2 2 7 2 2 2 2" xfId="883" xr:uid="{C6CB8A44-97EC-45F7-A386-C2E417A9AE8A}"/>
    <cellStyle name="Comma 2 2 7 2 2 2 2 2" xfId="884" xr:uid="{D87408BF-0B68-4800-A78C-A75A9647AC98}"/>
    <cellStyle name="Comma 2 2 7 2 2 2 2 2 2" xfId="885" xr:uid="{479B0ABE-D5B9-4641-8868-EF52DAA52CA5}"/>
    <cellStyle name="Comma 2 2 7 2 2 2 2 2 2 2" xfId="886" xr:uid="{8E5357F9-6F55-48B1-B109-CD687D315820}"/>
    <cellStyle name="Comma 2 2 7 2 2 2 2 2 2 2 2" xfId="887" xr:uid="{EE249C88-B3E4-4B4F-97A0-565C4E523EF0}"/>
    <cellStyle name="Comma 2 2 7 2 2 2 2 2 2 3" xfId="888" xr:uid="{3047D5F1-7808-496C-B44F-BFA06F5A11C9}"/>
    <cellStyle name="Comma 2 2 7 2 2 2 2 2 2 4" xfId="889" xr:uid="{6D2050C5-9F30-44C9-BB9A-9EF0FFB25E03}"/>
    <cellStyle name="Comma 2 2 7 2 2 2 2 2 2 5" xfId="890" xr:uid="{316450EC-64FA-4173-B650-053881E6F05D}"/>
    <cellStyle name="Comma 2 2 7 2 2 2 2 2 3" xfId="891" xr:uid="{7393A378-44F0-4590-8187-0877954B7BC7}"/>
    <cellStyle name="Comma 2 2 7 2 2 2 2 2 3 2" xfId="892" xr:uid="{18D8E9FB-DED7-4727-9059-707593527488}"/>
    <cellStyle name="Comma 2 2 7 2 2 2 2 2 4" xfId="893" xr:uid="{B38CAF96-D8DF-4B3F-8CB4-A1EBF625F63A}"/>
    <cellStyle name="Comma 2 2 7 2 2 2 2 2 5" xfId="894" xr:uid="{5444254F-9AFB-4437-8821-A65DF26B160E}"/>
    <cellStyle name="Comma 2 2 7 2 2 2 2 3" xfId="895" xr:uid="{DBB32C06-BEFA-4BC5-8CA5-A8894834EA43}"/>
    <cellStyle name="Comma 2 2 7 2 2 2 2 4" xfId="896" xr:uid="{C38B2B4B-222B-4969-8192-1F5A6F548187}"/>
    <cellStyle name="Comma 2 2 7 2 2 2 2 5" xfId="897" xr:uid="{D1B4B866-75FB-4C90-B2DF-3CFA39E721BD}"/>
    <cellStyle name="Comma 2 2 7 2 2 2 2 6" xfId="898" xr:uid="{7794AD78-384B-4741-95B2-9704A9CCFD5C}"/>
    <cellStyle name="Comma 2 2 7 2 2 2 2 6 2" xfId="899" xr:uid="{7E64D1E6-6C24-436F-A741-F6A005894B9D}"/>
    <cellStyle name="Comma 2 2 7 2 2 2 2 7" xfId="900" xr:uid="{1265634F-AC19-4AD6-90C2-C5A92AB2C625}"/>
    <cellStyle name="Comma 2 2 7 2 2 2 2 8" xfId="901" xr:uid="{7A5A9412-BBF9-4534-9980-ECE9CAB57E2A}"/>
    <cellStyle name="Comma 2 2 7 2 2 2 2 9" xfId="902" xr:uid="{58F3D999-0EB2-4B34-8BF3-15F147BC1875}"/>
    <cellStyle name="Comma 2 2 7 2 2 2 3" xfId="903" xr:uid="{1FD2436E-4039-44DD-8233-F51300231263}"/>
    <cellStyle name="Comma 2 2 7 2 2 2 3 2" xfId="904" xr:uid="{6C91343D-950B-4627-AEE0-495CC98E9A37}"/>
    <cellStyle name="Comma 2 2 7 2 2 2 3 2 2" xfId="905" xr:uid="{41A38A63-5983-4529-A1CD-217C02592CA5}"/>
    <cellStyle name="Comma 2 2 7 2 2 2 3 2 2 2" xfId="906" xr:uid="{9032BCFA-C8A2-4886-81C1-EDB19E073089}"/>
    <cellStyle name="Comma 2 2 7 2 2 2 3 2 3" xfId="907" xr:uid="{9D285DBD-3A8C-4C89-AB75-FDB0F417A17B}"/>
    <cellStyle name="Comma 2 2 7 2 2 2 3 2 4" xfId="908" xr:uid="{5BE280E8-EF95-4E88-A0CC-837520BB0FF9}"/>
    <cellStyle name="Comma 2 2 7 2 2 2 3 2 5" xfId="909" xr:uid="{4E221D78-A063-49C7-B048-FF84E79A7C28}"/>
    <cellStyle name="Comma 2 2 7 2 2 2 3 3" xfId="910" xr:uid="{485BC882-C33C-4307-AEB3-E43DE707E078}"/>
    <cellStyle name="Comma 2 2 7 2 2 2 3 3 2" xfId="911" xr:uid="{6B162583-6FD0-440C-9D6E-CABE76BE399F}"/>
    <cellStyle name="Comma 2 2 7 2 2 2 3 4" xfId="912" xr:uid="{BA61A61E-41C4-442A-B577-794B5A35521B}"/>
    <cellStyle name="Comma 2 2 7 2 2 2 3 5" xfId="913" xr:uid="{3DFA7C4D-9EA8-4EDE-9108-079B60C72BE1}"/>
    <cellStyle name="Comma 2 2 7 2 2 2 4" xfId="914" xr:uid="{B9EC2FE1-50A7-4DB2-A6A4-04F4630206A3}"/>
    <cellStyle name="Comma 2 2 7 2 2 2 5" xfId="915" xr:uid="{19B2E50C-9824-48CC-9680-0A0C28CC686D}"/>
    <cellStyle name="Comma 2 2 7 2 2 2 6" xfId="916" xr:uid="{E5E31C61-7A04-43E6-A908-6915975A4467}"/>
    <cellStyle name="Comma 2 2 7 2 2 2 6 2" xfId="917" xr:uid="{72E11574-5E1E-4CB9-B08C-822922ABFA73}"/>
    <cellStyle name="Comma 2 2 7 2 2 2 7" xfId="918" xr:uid="{9480D9FD-8111-4861-B717-31490A2F4575}"/>
    <cellStyle name="Comma 2 2 7 2 2 2 8" xfId="919" xr:uid="{286B7749-A0C1-480A-975D-BDDB91C78610}"/>
    <cellStyle name="Comma 2 2 7 2 2 2 9" xfId="920" xr:uid="{8CA27406-C22B-4A79-9D7A-BD9D4D90D11D}"/>
    <cellStyle name="Comma 2 2 7 2 2 3" xfId="921" xr:uid="{849695C0-D40A-4D5E-877B-F74B455D8397}"/>
    <cellStyle name="Comma 2 2 7 2 2 3 2" xfId="922" xr:uid="{92215A67-A1A6-459E-B83A-DC37E4A3F70E}"/>
    <cellStyle name="Comma 2 2 7 2 2 3 3" xfId="923" xr:uid="{284730B6-6F1B-40B4-83D9-5AF92B07F5A1}"/>
    <cellStyle name="Comma 2 2 7 2 2 4" xfId="924" xr:uid="{B1FAAA48-D629-4F81-8D31-8A6656C194CE}"/>
    <cellStyle name="Comma 2 2 7 2 2 4 2" xfId="925" xr:uid="{51D58A4C-6841-4B40-8500-F4A295CEB58B}"/>
    <cellStyle name="Comma 2 2 7 2 2 4 3" xfId="926" xr:uid="{63F66840-27C0-454C-A402-54CF2798F0F4}"/>
    <cellStyle name="Comma 2 2 7 2 2 5" xfId="927" xr:uid="{2829C5D5-19A8-44D3-961A-6289F8BD8392}"/>
    <cellStyle name="Comma 2 2 7 2 2 5 2" xfId="928" xr:uid="{D7E73954-3667-4AFC-B9C7-B8D60F5E7FD7}"/>
    <cellStyle name="Comma 2 2 7 2 2 5 3" xfId="929" xr:uid="{2C82232F-0538-4CDB-9D34-9B48AB218421}"/>
    <cellStyle name="Comma 2 2 7 2 2 6" xfId="930" xr:uid="{F54AAE96-470E-49C7-98E8-90D3796D78AC}"/>
    <cellStyle name="Comma 2 2 7 2 2 6 2" xfId="931" xr:uid="{99FEFA7F-FFAB-4F0B-8568-19EA29FAA8FB}"/>
    <cellStyle name="Comma 2 2 7 2 2 6 3" xfId="932" xr:uid="{A9454B86-7A85-4102-BDCA-3FA30662B3D3}"/>
    <cellStyle name="Comma 2 2 7 2 2 7" xfId="933" xr:uid="{37EE3C46-9529-45A7-AE2A-B421AA7F3C52}"/>
    <cellStyle name="Comma 2 2 7 2 2 7 2" xfId="934" xr:uid="{B61EA826-A768-4C47-A272-B81189509457}"/>
    <cellStyle name="Comma 2 2 7 2 2 7 3" xfId="935" xr:uid="{A8B2E6F4-2F9A-4E6F-A91C-C1D10440FC00}"/>
    <cellStyle name="Comma 2 2 7 2 2 8" xfId="936" xr:uid="{CF4531B4-EBB9-4393-BE73-BF47ADCBB157}"/>
    <cellStyle name="Comma 2 2 7 2 2 8 2" xfId="937" xr:uid="{279CDBA3-E615-44E6-9A40-73B908ACB68B}"/>
    <cellStyle name="Comma 2 2 7 2 2 8 2 2" xfId="938" xr:uid="{CE814F62-EAE6-44AF-B757-75406DACECC9}"/>
    <cellStyle name="Comma 2 2 7 2 2 8 2 2 2" xfId="939" xr:uid="{2A9C7973-F317-4988-A3B1-6DA04B02F585}"/>
    <cellStyle name="Comma 2 2 7 2 2 8 2 3" xfId="940" xr:uid="{2746DAA1-C55E-47E3-A660-EA2BE1BED8DA}"/>
    <cellStyle name="Comma 2 2 7 2 2 8 2 4" xfId="941" xr:uid="{5554A89C-8BB3-4973-BC45-1DB599F86551}"/>
    <cellStyle name="Comma 2 2 7 2 2 8 2 5" xfId="942" xr:uid="{5E8872F5-3EE0-43D9-8370-03F9094B491C}"/>
    <cellStyle name="Comma 2 2 7 2 2 8 3" xfId="943" xr:uid="{DEB4AFB2-7A62-4FDB-9FF2-1276CA2595A6}"/>
    <cellStyle name="Comma 2 2 7 2 2 8 3 2" xfId="944" xr:uid="{64597BD6-C322-4901-B90E-4EC8B65873C4}"/>
    <cellStyle name="Comma 2 2 7 2 2 8 4" xfId="945" xr:uid="{E0632D45-38E4-4F65-9D55-79961CF179B9}"/>
    <cellStyle name="Comma 2 2 7 2 2 8 5" xfId="946" xr:uid="{B2411394-8E02-4AFF-9EC6-EFF5FFA8CB86}"/>
    <cellStyle name="Comma 2 2 7 2 2 9" xfId="947" xr:uid="{39A6C499-D95A-45C3-A082-B7A84A3F886A}"/>
    <cellStyle name="Comma 2 2 7 2 3" xfId="948" xr:uid="{FB512FD5-0AB2-427C-B016-CF4EFFA80E3A}"/>
    <cellStyle name="Comma 2 2 7 2 3 2" xfId="949" xr:uid="{892F4F33-869F-4F07-B35C-072BBEDDE4D5}"/>
    <cellStyle name="Comma 2 2 7 2 3 3" xfId="950" xr:uid="{3BC7DEB9-9BDA-483C-92B4-21C55699F871}"/>
    <cellStyle name="Comma 2 2 7 2 4" xfId="951" xr:uid="{57A2EC0D-A3CA-40BA-921B-90A1C5FC159A}"/>
    <cellStyle name="Comma 2 2 7 2 4 2" xfId="952" xr:uid="{6EC169AF-3518-4935-A554-54E9B9847162}"/>
    <cellStyle name="Comma 2 2 7 2 4 2 2" xfId="953" xr:uid="{CAA9E62D-0F1B-433C-8AA7-0ECEC843B0CE}"/>
    <cellStyle name="Comma 2 2 7 2 4 2 2 2" xfId="954" xr:uid="{5DB60CA3-968D-4D10-94E5-0DC9BDFFBC16}"/>
    <cellStyle name="Comma 2 2 7 2 4 2 2 2 2" xfId="955" xr:uid="{B4BDBE1C-10B9-44F9-A7D2-A4FB2FEC20FC}"/>
    <cellStyle name="Comma 2 2 7 2 4 2 2 2 2 2" xfId="956" xr:uid="{9DB26DF3-FBFF-47FA-8FD7-A325FD3C2DD9}"/>
    <cellStyle name="Comma 2 2 7 2 4 2 2 2 3" xfId="957" xr:uid="{F28DE8A6-C65F-4112-ABD5-FBA6CDC98337}"/>
    <cellStyle name="Comma 2 2 7 2 4 2 2 2 4" xfId="958" xr:uid="{08C45081-D6CE-4370-8879-6DA000ED35A4}"/>
    <cellStyle name="Comma 2 2 7 2 4 2 2 2 5" xfId="959" xr:uid="{1685B57F-FF1E-49E3-8323-1D9A94ABA7BC}"/>
    <cellStyle name="Comma 2 2 7 2 4 2 2 3" xfId="960" xr:uid="{1654135A-1747-497C-870A-2A052E0FBBC9}"/>
    <cellStyle name="Comma 2 2 7 2 4 2 2 3 2" xfId="961" xr:uid="{5B807EEF-DEFC-4A4F-8287-8C49CC455D91}"/>
    <cellStyle name="Comma 2 2 7 2 4 2 2 4" xfId="962" xr:uid="{6E33B263-BBF7-437F-8092-B50E2453AEE2}"/>
    <cellStyle name="Comma 2 2 7 2 4 2 2 5" xfId="963" xr:uid="{647DC057-CD8B-43C3-8160-949EF3BB2466}"/>
    <cellStyle name="Comma 2 2 7 2 4 2 3" xfId="964" xr:uid="{4899776B-50B9-4408-A47D-0D148F462426}"/>
    <cellStyle name="Comma 2 2 7 2 4 2 4" xfId="965" xr:uid="{4EDF59FC-B80D-4850-8C7E-000BDAA4BBBA}"/>
    <cellStyle name="Comma 2 2 7 2 4 2 5" xfId="966" xr:uid="{15029FAD-FCEE-45FF-B947-09709F8A0C50}"/>
    <cellStyle name="Comma 2 2 7 2 4 2 6" xfId="967" xr:uid="{BAF8592F-88BB-4083-B6B1-5A99860FC719}"/>
    <cellStyle name="Comma 2 2 7 2 4 2 6 2" xfId="968" xr:uid="{10844810-342A-48EC-AAA2-A677527EB941}"/>
    <cellStyle name="Comma 2 2 7 2 4 2 7" xfId="969" xr:uid="{6BBD3C46-2B21-4B4D-9F6C-91C3A64DE483}"/>
    <cellStyle name="Comma 2 2 7 2 4 2 8" xfId="970" xr:uid="{62EF389A-D50D-43CB-88D5-63235924F451}"/>
    <cellStyle name="Comma 2 2 7 2 4 2 9" xfId="971" xr:uid="{830293C2-9490-44E1-8239-8BA6A402AD2C}"/>
    <cellStyle name="Comma 2 2 7 2 4 3" xfId="972" xr:uid="{B12D1BF2-FED5-47AF-A66F-A433A2EA4390}"/>
    <cellStyle name="Comma 2 2 7 2 4 3 2" xfId="973" xr:uid="{360B1BC5-BD66-40CB-8ADD-DFF0F88383BB}"/>
    <cellStyle name="Comma 2 2 7 2 4 3 2 2" xfId="974" xr:uid="{D7267236-2917-46DA-A781-DB2A293E06A8}"/>
    <cellStyle name="Comma 2 2 7 2 4 3 2 2 2" xfId="975" xr:uid="{062BDFAB-7D06-4C52-8153-6621B26B9632}"/>
    <cellStyle name="Comma 2 2 7 2 4 3 2 3" xfId="976" xr:uid="{F5A5334F-A01C-4982-98E8-1D695EF931AF}"/>
    <cellStyle name="Comma 2 2 7 2 4 3 2 4" xfId="977" xr:uid="{3F5DD260-2C2E-4FFA-A532-2506542E15C2}"/>
    <cellStyle name="Comma 2 2 7 2 4 3 2 5" xfId="978" xr:uid="{8746CC77-9E37-4AC0-9FAE-0C4E012B740A}"/>
    <cellStyle name="Comma 2 2 7 2 4 3 3" xfId="979" xr:uid="{533B45FC-B7A8-498C-B46B-9329C132825B}"/>
    <cellStyle name="Comma 2 2 7 2 4 3 3 2" xfId="980" xr:uid="{A0544EE1-F917-465D-A950-8867BB329181}"/>
    <cellStyle name="Comma 2 2 7 2 4 3 4" xfId="981" xr:uid="{263AFB82-C2CC-449B-8227-32048DDF0BAA}"/>
    <cellStyle name="Comma 2 2 7 2 4 3 5" xfId="982" xr:uid="{2B4889C4-1AF4-46CC-8097-006C1FBAAE49}"/>
    <cellStyle name="Comma 2 2 7 2 4 4" xfId="983" xr:uid="{B03EFE5A-2BB5-4F63-BF38-29F6E65254D6}"/>
    <cellStyle name="Comma 2 2 7 2 4 5" xfId="984" xr:uid="{E159A369-D37E-4A7B-A03D-506F0FD01D52}"/>
    <cellStyle name="Comma 2 2 7 2 4 6" xfId="985" xr:uid="{840BC90D-78B3-47EF-BE38-3EEE46394B67}"/>
    <cellStyle name="Comma 2 2 7 2 4 6 2" xfId="986" xr:uid="{19C74E24-6614-46AD-8DA2-625729D56E55}"/>
    <cellStyle name="Comma 2 2 7 2 4 7" xfId="987" xr:uid="{B035DCE7-AAEE-4D08-A7A2-981A360BAC80}"/>
    <cellStyle name="Comma 2 2 7 2 4 8" xfId="988" xr:uid="{FD230505-E190-4CE2-84F5-F5B57EB0FC72}"/>
    <cellStyle name="Comma 2 2 7 2 4 9" xfId="989" xr:uid="{F91F89EA-95E3-4500-BEF0-F48F7D627C8C}"/>
    <cellStyle name="Comma 2 2 7 2 5" xfId="990" xr:uid="{6ACFD0E5-C853-4E4A-B845-4F20C3D183F5}"/>
    <cellStyle name="Comma 2 2 7 2 6" xfId="991" xr:uid="{B30E6822-375C-4C09-BD4F-DA7A088B94FA}"/>
    <cellStyle name="Comma 2 2 7 2 7" xfId="992" xr:uid="{6A92E8BC-5A39-4B50-B4DE-3B97922665E9}"/>
    <cellStyle name="Comma 2 2 7 2 8" xfId="993" xr:uid="{5BDD70EA-D28F-4FB9-958D-F7B531EB47EB}"/>
    <cellStyle name="Comma 2 2 7 2 9" xfId="994" xr:uid="{2873E6A0-B65E-4AD4-A188-90363C44C2CD}"/>
    <cellStyle name="Comma 2 2 7 2 9 2" xfId="995" xr:uid="{7A5882AA-42DA-4AE0-8B6E-32E815E12294}"/>
    <cellStyle name="Comma 2 2 7 2 9 2 2" xfId="996" xr:uid="{13771EDB-29E0-4447-910D-EB48C8785F1D}"/>
    <cellStyle name="Comma 2 2 7 2 9 2 2 2" xfId="997" xr:uid="{C31BEC61-502F-48D5-BAB7-D19756EE1462}"/>
    <cellStyle name="Comma 2 2 7 2 9 2 3" xfId="998" xr:uid="{D3ED0574-43AD-4D4C-B7E4-212056201B6D}"/>
    <cellStyle name="Comma 2 2 7 2 9 2 4" xfId="999" xr:uid="{8C105427-52DA-4368-ABD4-E8D894782016}"/>
    <cellStyle name="Comma 2 2 7 2 9 2 5" xfId="1000" xr:uid="{F4509304-0394-48B1-A334-E516C0877F5D}"/>
    <cellStyle name="Comma 2 2 7 2 9 3" xfId="1001" xr:uid="{8D78B027-C50A-4B3D-8B85-D452530F7C58}"/>
    <cellStyle name="Comma 2 2 7 2 9 3 2" xfId="1002" xr:uid="{99114A9A-2803-4392-8D60-B44A52510A37}"/>
    <cellStyle name="Comma 2 2 7 2 9 4" xfId="1003" xr:uid="{35F814C6-3DE7-4A23-9FF5-3828119AD8E0}"/>
    <cellStyle name="Comma 2 2 7 2 9 5" xfId="1004" xr:uid="{D5165AE8-0169-4775-867A-B0A48627C73D}"/>
    <cellStyle name="Comma 2 2 7 3" xfId="1005" xr:uid="{435CB489-A10B-494D-A2E7-6707E2299968}"/>
    <cellStyle name="Comma 2 2 7 3 10" xfId="1006" xr:uid="{D92DFB62-50FE-438C-AB66-D18728029B2E}"/>
    <cellStyle name="Comma 2 2 7 3 11" xfId="1007" xr:uid="{3226A1A9-BF09-4430-8372-866D8ACDE573}"/>
    <cellStyle name="Comma 2 2 7 3 12" xfId="1008" xr:uid="{DA70BB96-05AA-47E2-90FB-4F85353A8884}"/>
    <cellStyle name="Comma 2 2 7 3 12 2" xfId="1009" xr:uid="{79DE3A99-DF90-4C2A-BC51-B602FE33544B}"/>
    <cellStyle name="Comma 2 2 7 3 13" xfId="1010" xr:uid="{E84957A9-BE4B-492E-AFFD-03A3C0BA312F}"/>
    <cellStyle name="Comma 2 2 7 3 14" xfId="1011" xr:uid="{A2E89DAC-62A2-4021-AC40-87AEB02B4FA7}"/>
    <cellStyle name="Comma 2 2 7 3 15" xfId="1012" xr:uid="{05DC2265-86A4-4F25-A9AC-FDE233E5C2CA}"/>
    <cellStyle name="Comma 2 2 7 3 2" xfId="1013" xr:uid="{708491DB-78D7-44E0-93CC-0D6CDD195727}"/>
    <cellStyle name="Comma 2 2 7 3 2 2" xfId="1014" xr:uid="{0787BF16-E4B7-4A4F-9617-3AB4188DB4AA}"/>
    <cellStyle name="Comma 2 2 7 3 2 2 2" xfId="1015" xr:uid="{F3A0507E-8037-4157-946B-D945DD16E2AD}"/>
    <cellStyle name="Comma 2 2 7 3 2 2 2 2" xfId="1016" xr:uid="{9F278C93-F02E-40BE-9D9C-793420A5C566}"/>
    <cellStyle name="Comma 2 2 7 3 2 2 2 2 2" xfId="1017" xr:uid="{09FCEEBA-3190-4804-8B1F-6B1BF5BB73F1}"/>
    <cellStyle name="Comma 2 2 7 3 2 2 2 2 2 2" xfId="1018" xr:uid="{5E663762-AD40-4D6A-9A50-C06D97A6EA32}"/>
    <cellStyle name="Comma 2 2 7 3 2 2 2 2 3" xfId="1019" xr:uid="{E519B69D-2116-469D-AFEB-FECB9541960B}"/>
    <cellStyle name="Comma 2 2 7 3 2 2 2 2 4" xfId="1020" xr:uid="{BD456554-E71D-401B-A191-72D9E3621464}"/>
    <cellStyle name="Comma 2 2 7 3 2 2 2 2 5" xfId="1021" xr:uid="{DA30C3C0-7557-4AAB-AEC1-C3CB873E0042}"/>
    <cellStyle name="Comma 2 2 7 3 2 2 2 3" xfId="1022" xr:uid="{053ED7EA-C12A-4FCB-A938-8CBA08DCC214}"/>
    <cellStyle name="Comma 2 2 7 3 2 2 2 3 2" xfId="1023" xr:uid="{23FE041D-3007-4AD3-9E73-2FCB16091A3F}"/>
    <cellStyle name="Comma 2 2 7 3 2 2 2 4" xfId="1024" xr:uid="{757BB502-2887-4A49-A2C4-903CE9CC1F4E}"/>
    <cellStyle name="Comma 2 2 7 3 2 2 2 5" xfId="1025" xr:uid="{E6F39CAC-27C9-44DD-99A9-B43E35972113}"/>
    <cellStyle name="Comma 2 2 7 3 2 2 3" xfId="1026" xr:uid="{5803C45B-4837-4302-A33E-C06C4714D73B}"/>
    <cellStyle name="Comma 2 2 7 3 2 2 4" xfId="1027" xr:uid="{A4374D06-43B4-4E22-AA71-FD69C1EF6D1F}"/>
    <cellStyle name="Comma 2 2 7 3 2 2 5" xfId="1028" xr:uid="{122C6E57-729B-42FD-9249-36AAB47A3910}"/>
    <cellStyle name="Comma 2 2 7 3 2 2 6" xfId="1029" xr:uid="{A1E89036-FE2A-4655-B405-51C9F4FDC5D9}"/>
    <cellStyle name="Comma 2 2 7 3 2 2 6 2" xfId="1030" xr:uid="{B7FB8D95-1716-4D43-8A09-46CAF8866E35}"/>
    <cellStyle name="Comma 2 2 7 3 2 2 7" xfId="1031" xr:uid="{156B6E74-3BA5-4E83-95EE-A9CAC24DF656}"/>
    <cellStyle name="Comma 2 2 7 3 2 2 8" xfId="1032" xr:uid="{A3B4AD65-4EB0-470A-BB98-A668C5ED1B33}"/>
    <cellStyle name="Comma 2 2 7 3 2 2 9" xfId="1033" xr:uid="{AE8F996C-FE4A-4C2A-95D5-5775EEF74554}"/>
    <cellStyle name="Comma 2 2 7 3 2 3" xfId="1034" xr:uid="{7180B601-F6F8-4AC5-BE3A-232815E7CFA0}"/>
    <cellStyle name="Comma 2 2 7 3 2 3 2" xfId="1035" xr:uid="{CCF77278-75FE-4F37-9F22-D328DDCEC12C}"/>
    <cellStyle name="Comma 2 2 7 3 2 3 2 2" xfId="1036" xr:uid="{56222DF9-F2A0-4CDD-9EAC-5D4B5486B80F}"/>
    <cellStyle name="Comma 2 2 7 3 2 3 2 2 2" xfId="1037" xr:uid="{211AD9C6-B1F2-4504-AEA0-229144B0B86A}"/>
    <cellStyle name="Comma 2 2 7 3 2 3 2 3" xfId="1038" xr:uid="{8DD74DD4-F790-4972-A4B6-2830519DA280}"/>
    <cellStyle name="Comma 2 2 7 3 2 3 2 4" xfId="1039" xr:uid="{0EEB0687-FB56-4E0F-8EA9-2EC7A3E86FDE}"/>
    <cellStyle name="Comma 2 2 7 3 2 3 2 5" xfId="1040" xr:uid="{3769F189-9590-4B9B-B991-EA6F0862EC4F}"/>
    <cellStyle name="Comma 2 2 7 3 2 3 3" xfId="1041" xr:uid="{DFBC7D31-3D3A-481C-B644-C0E7D49149C3}"/>
    <cellStyle name="Comma 2 2 7 3 2 3 3 2" xfId="1042" xr:uid="{4DAEAC0A-197C-4F26-8DF6-6C45F5177D23}"/>
    <cellStyle name="Comma 2 2 7 3 2 3 4" xfId="1043" xr:uid="{0256DB8D-97C5-48D2-B1BE-22151EA79D84}"/>
    <cellStyle name="Comma 2 2 7 3 2 3 5" xfId="1044" xr:uid="{1B5876FF-6722-4BF8-9F5F-C334BA0008BB}"/>
    <cellStyle name="Comma 2 2 7 3 2 4" xfId="1045" xr:uid="{587CFD23-AD87-4056-97A9-8F990234B221}"/>
    <cellStyle name="Comma 2 2 7 3 2 5" xfId="1046" xr:uid="{21B3FF31-BC3D-4AB5-914A-D0A75B10DC5F}"/>
    <cellStyle name="Comma 2 2 7 3 2 6" xfId="1047" xr:uid="{F9703854-894B-4D71-8D63-3BA807ECDD7F}"/>
    <cellStyle name="Comma 2 2 7 3 2 6 2" xfId="1048" xr:uid="{30B9E0FC-042C-4838-A473-960F853D701D}"/>
    <cellStyle name="Comma 2 2 7 3 2 7" xfId="1049" xr:uid="{593C51AB-0BE7-47A0-9765-728B587B2D3B}"/>
    <cellStyle name="Comma 2 2 7 3 2 8" xfId="1050" xr:uid="{6961CC40-C888-45A5-9AED-3709F7D3FCA8}"/>
    <cellStyle name="Comma 2 2 7 3 2 9" xfId="1051" xr:uid="{9A9136CE-6116-4240-B117-6E9A1EB01156}"/>
    <cellStyle name="Comma 2 2 7 3 3" xfId="1052" xr:uid="{406CB92D-15AE-4348-826C-6E46126DF43A}"/>
    <cellStyle name="Comma 2 2 7 3 4" xfId="1053" xr:uid="{DD0CE694-ADF4-4875-8DEA-1A1F4C01A31A}"/>
    <cellStyle name="Comma 2 2 7 3 5" xfId="1054" xr:uid="{E2414AF6-784D-4F65-9C43-DCEAFCF82DFC}"/>
    <cellStyle name="Comma 2 2 7 3 6" xfId="1055" xr:uid="{7A45981D-4832-46A3-BFE9-072D46A51BBB}"/>
    <cellStyle name="Comma 2 2 7 3 7" xfId="1056" xr:uid="{98CB4F63-E355-4021-BBD0-C749633E83B3}"/>
    <cellStyle name="Comma 2 2 7 3 8" xfId="1057" xr:uid="{9F570D12-1E7F-444B-A271-0E3C9B85E8DB}"/>
    <cellStyle name="Comma 2 2 7 3 8 2" xfId="1058" xr:uid="{893044AB-0D27-4314-8CBE-248610CE6E6C}"/>
    <cellStyle name="Comma 2 2 7 3 8 2 2" xfId="1059" xr:uid="{12805D74-7BE5-4159-9055-57B674E649B7}"/>
    <cellStyle name="Comma 2 2 7 3 8 2 2 2" xfId="1060" xr:uid="{D98D28FD-49D4-4B9B-B2F4-6B694CA3279E}"/>
    <cellStyle name="Comma 2 2 7 3 8 2 3" xfId="1061" xr:uid="{F07815E4-6992-4E73-B8F7-89F362B0EEAD}"/>
    <cellStyle name="Comma 2 2 7 3 8 2 4" xfId="1062" xr:uid="{8770BA1C-1007-4944-80A5-5F0A13D77BDD}"/>
    <cellStyle name="Comma 2 2 7 3 8 2 5" xfId="1063" xr:uid="{360DE58D-B4AF-42E4-B9B6-D257B49A51AC}"/>
    <cellStyle name="Comma 2 2 7 3 8 3" xfId="1064" xr:uid="{8D55949F-2251-4035-8EE7-990BF851DA9A}"/>
    <cellStyle name="Comma 2 2 7 3 8 3 2" xfId="1065" xr:uid="{45F021E0-3847-4FF5-8B7F-A30008BDCEC8}"/>
    <cellStyle name="Comma 2 2 7 3 8 4" xfId="1066" xr:uid="{CA905487-27B2-4827-AFC8-76927A924E1A}"/>
    <cellStyle name="Comma 2 2 7 3 8 5" xfId="1067" xr:uid="{90F16EEF-1714-46AA-A465-7C2880D67D0C}"/>
    <cellStyle name="Comma 2 2 7 3 9" xfId="1068" xr:uid="{680A723D-5382-4FAA-A1F6-542A8D662D66}"/>
    <cellStyle name="Comma 2 2 7 4" xfId="1069" xr:uid="{7DEB61BF-B004-48A4-A53E-7AD0FD34B904}"/>
    <cellStyle name="Comma 2 2 7 4 2" xfId="1070" xr:uid="{1F8E59F9-A70F-488D-B649-568CAC8982AF}"/>
    <cellStyle name="Comma 2 2 7 4 2 2" xfId="1071" xr:uid="{6EBD2D3B-D9E0-40A8-ADD5-8BB4A7D952E7}"/>
    <cellStyle name="Comma 2 2 7 4 2 2 2" xfId="1072" xr:uid="{19368FEF-C087-4766-9E4C-F740A0A1DE4F}"/>
    <cellStyle name="Comma 2 2 7 4 2 2 2 2" xfId="1073" xr:uid="{6AC21C34-8E46-43C1-99C0-86208D3B7880}"/>
    <cellStyle name="Comma 2 2 7 4 2 2 2 2 2" xfId="1074" xr:uid="{DAD212C2-1F35-44AC-BF2C-67CDD61FDEDD}"/>
    <cellStyle name="Comma 2 2 7 4 2 2 2 3" xfId="1075" xr:uid="{2C3BB42D-43AA-4F91-BA95-B0C8F4C9A6C8}"/>
    <cellStyle name="Comma 2 2 7 4 2 2 2 4" xfId="1076" xr:uid="{2922C6A0-93F6-43DF-9946-BD80ABE9EBA1}"/>
    <cellStyle name="Comma 2 2 7 4 2 2 2 5" xfId="1077" xr:uid="{09812E46-1C76-4569-8EA3-2B3A104F98F8}"/>
    <cellStyle name="Comma 2 2 7 4 2 2 3" xfId="1078" xr:uid="{D6C8484C-555C-4DEB-A277-9C17339F8B35}"/>
    <cellStyle name="Comma 2 2 7 4 2 2 3 2" xfId="1079" xr:uid="{4274E43D-A67B-460E-AFCA-AB15CDEF8DAF}"/>
    <cellStyle name="Comma 2 2 7 4 2 2 4" xfId="1080" xr:uid="{02B67B97-5FE3-4B5A-975D-3AA67192A14E}"/>
    <cellStyle name="Comma 2 2 7 4 2 2 5" xfId="1081" xr:uid="{188D22CB-284F-4173-89E1-2A780DCB650E}"/>
    <cellStyle name="Comma 2 2 7 4 2 3" xfId="1082" xr:uid="{DFC5342B-85F5-4BE5-B90C-9DBDC3BABE67}"/>
    <cellStyle name="Comma 2 2 7 4 2 4" xfId="1083" xr:uid="{8F6C936D-DC19-43C9-889E-024A98039A44}"/>
    <cellStyle name="Comma 2 2 7 4 2 5" xfId="1084" xr:uid="{E7705732-9D30-42CF-99A2-FBEEA755F875}"/>
    <cellStyle name="Comma 2 2 7 4 2 6" xfId="1085" xr:uid="{9D2470E8-E569-4AEB-AD22-45030C9361F2}"/>
    <cellStyle name="Comma 2 2 7 4 2 6 2" xfId="1086" xr:uid="{FDCC786F-1C48-4E94-B39D-0A241E68D4A1}"/>
    <cellStyle name="Comma 2 2 7 4 2 7" xfId="1087" xr:uid="{FC8D16B0-6CA5-41A0-BB47-07949367409A}"/>
    <cellStyle name="Comma 2 2 7 4 2 8" xfId="1088" xr:uid="{C0516019-CBD8-468F-B84D-4E6C9911EC9B}"/>
    <cellStyle name="Comma 2 2 7 4 2 9" xfId="1089" xr:uid="{52934770-5359-4375-891D-DCD6C4B7736A}"/>
    <cellStyle name="Comma 2 2 7 4 3" xfId="1090" xr:uid="{7C9D1BBB-B6DE-4786-A0A1-BD0FEC6A7042}"/>
    <cellStyle name="Comma 2 2 7 4 3 2" xfId="1091" xr:uid="{0A451EEE-1710-4AB9-8382-EB5750E02484}"/>
    <cellStyle name="Comma 2 2 7 4 3 2 2" xfId="1092" xr:uid="{C6D491EC-36AE-4E6F-B418-85D8D0DE2C6E}"/>
    <cellStyle name="Comma 2 2 7 4 3 2 2 2" xfId="1093" xr:uid="{2DD1A3EB-B5E9-47A9-ABBD-8C8DAD05BBE3}"/>
    <cellStyle name="Comma 2 2 7 4 3 2 3" xfId="1094" xr:uid="{950FC132-634E-4FAB-A907-4F7750A4B77F}"/>
    <cellStyle name="Comma 2 2 7 4 3 2 4" xfId="1095" xr:uid="{FF0F4A28-392F-4109-8143-698280DDCF72}"/>
    <cellStyle name="Comma 2 2 7 4 3 2 5" xfId="1096" xr:uid="{27921152-3FFF-48DE-A72F-A947C77F5FD0}"/>
    <cellStyle name="Comma 2 2 7 4 3 3" xfId="1097" xr:uid="{9B9B2036-583B-4C29-91E1-422D10E35941}"/>
    <cellStyle name="Comma 2 2 7 4 3 3 2" xfId="1098" xr:uid="{78CE4BEE-69B7-48CC-9BF0-0ABC1F6E59B0}"/>
    <cellStyle name="Comma 2 2 7 4 3 4" xfId="1099" xr:uid="{C4567CE2-DDDB-42D1-99E2-C6BD8B9AC9EF}"/>
    <cellStyle name="Comma 2 2 7 4 3 5" xfId="1100" xr:uid="{586CD959-CC1F-41C2-B1B4-0FC58EA0591E}"/>
    <cellStyle name="Comma 2 2 7 4 4" xfId="1101" xr:uid="{4DF9CC50-7521-4E5F-9F6F-8CC3F672C5EE}"/>
    <cellStyle name="Comma 2 2 7 4 5" xfId="1102" xr:uid="{BEAF684E-B67E-4A49-AD38-0D734CC5F32E}"/>
    <cellStyle name="Comma 2 2 7 4 6" xfId="1103" xr:uid="{35564F66-011C-40AB-A7E3-2141B18166AA}"/>
    <cellStyle name="Comma 2 2 7 4 6 2" xfId="1104" xr:uid="{90FF61DC-2A4B-4628-86B9-9D3E960E75C2}"/>
    <cellStyle name="Comma 2 2 7 4 7" xfId="1105" xr:uid="{7E057881-D420-4D46-BA54-F6FD4DA3243B}"/>
    <cellStyle name="Comma 2 2 7 4 8" xfId="1106" xr:uid="{19020478-FA5E-4622-A45B-E8B92146A589}"/>
    <cellStyle name="Comma 2 2 7 4 9" xfId="1107" xr:uid="{31F7CEFD-E653-4AE3-8815-6990D019BD19}"/>
    <cellStyle name="Comma 2 2 7 5" xfId="1108" xr:uid="{820E438F-5D12-4553-B551-0210E2A47BB3}"/>
    <cellStyle name="Comma 2 2 7 5 2" xfId="1109" xr:uid="{582C21F1-6B0F-433A-82CA-22C3155597E3}"/>
    <cellStyle name="Comma 2 2 7 5 3" xfId="1110" xr:uid="{99F31365-5C01-476E-99AC-22E6F2927A47}"/>
    <cellStyle name="Comma 2 2 7 6" xfId="1111" xr:uid="{4E50742F-9CA9-46B0-9C83-AF9A5B64C99D}"/>
    <cellStyle name="Comma 2 2 7 6 2" xfId="1112" xr:uid="{626972AF-02F3-4006-865A-0642E4BD1FEF}"/>
    <cellStyle name="Comma 2 2 7 6 3" xfId="1113" xr:uid="{32F960D3-8511-41CA-83F0-F0F1EAE52E27}"/>
    <cellStyle name="Comma 2 2 7 7" xfId="1114" xr:uid="{1C2FBB18-773A-4FB2-8B44-85FD373AC2F6}"/>
    <cellStyle name="Comma 2 2 7 7 2" xfId="1115" xr:uid="{7980706D-CBD3-402C-B25A-B98E5D6A9B82}"/>
    <cellStyle name="Comma 2 2 7 7 3" xfId="1116" xr:uid="{8EBB6165-0EEC-414B-A66B-F6C2399276A6}"/>
    <cellStyle name="Comma 2 2 7 8" xfId="1117" xr:uid="{FF4F44FE-56CF-44A9-AEE2-325E7BE6E927}"/>
    <cellStyle name="Comma 2 2 7 8 2" xfId="1118" xr:uid="{E05B2C80-C9D9-4E33-80C1-C7453D1CA717}"/>
    <cellStyle name="Comma 2 2 7 8 3" xfId="1119" xr:uid="{6AA55304-7FC9-4368-94CA-49A8F151A683}"/>
    <cellStyle name="Comma 2 2 7 9" xfId="1120" xr:uid="{32B59782-5B27-49E6-AF04-A830255EBE99}"/>
    <cellStyle name="Comma 2 2 7 9 2" xfId="1121" xr:uid="{509E1ADC-E941-43FA-A6E4-1BFA715295E9}"/>
    <cellStyle name="Comma 2 2 7 9 2 2" xfId="1122" xr:uid="{D272F49C-B5EF-4BB1-8D08-9F3567E79CF7}"/>
    <cellStyle name="Comma 2 2 7 9 2 2 2" xfId="1123" xr:uid="{748A61BB-C6DC-4E56-89A7-A42376071BF0}"/>
    <cellStyle name="Comma 2 2 7 9 2 3" xfId="1124" xr:uid="{CD8DBCA2-4022-4B16-8F27-97552B8EA861}"/>
    <cellStyle name="Comma 2 2 7 9 2 4" xfId="1125" xr:uid="{0AC99364-2209-4536-8298-15A383641F40}"/>
    <cellStyle name="Comma 2 2 7 9 2 5" xfId="1126" xr:uid="{1BC59614-61A4-48D0-B215-12964A662305}"/>
    <cellStyle name="Comma 2 2 7 9 3" xfId="1127" xr:uid="{58E325A8-03CB-42E1-AC6B-48BD0D6B932D}"/>
    <cellStyle name="Comma 2 2 7 9 3 2" xfId="1128" xr:uid="{9A0AB7B4-8E6F-43C1-B9D4-8752EFEE29AF}"/>
    <cellStyle name="Comma 2 2 7 9 4" xfId="1129" xr:uid="{37242FD5-0CBE-4806-B464-D876BC2C669D}"/>
    <cellStyle name="Comma 2 2 7 9 5" xfId="1130" xr:uid="{DB715FF5-9D37-466D-8428-487455A983DE}"/>
    <cellStyle name="Comma 2 2 8" xfId="1131" xr:uid="{9667CA51-CF89-4179-AA58-9610A85EED7D}"/>
    <cellStyle name="Comma 2 2 8 10" xfId="1132" xr:uid="{DD026E73-607E-47F7-8BE5-2A7CF85A209C}"/>
    <cellStyle name="Comma 2 2 8 11" xfId="1133" xr:uid="{CB171F02-0C32-496E-AF24-7A1E8A416C49}"/>
    <cellStyle name="Comma 2 2 8 12" xfId="1134" xr:uid="{960D59E5-0F63-455D-A8B1-13DC88D15F43}"/>
    <cellStyle name="Comma 2 2 8 12 2" xfId="1135" xr:uid="{FA193A57-4507-46C3-99D7-4C00A090D392}"/>
    <cellStyle name="Comma 2 2 8 13" xfId="1136" xr:uid="{479E427B-DC4D-4054-B255-38A52B83090A}"/>
    <cellStyle name="Comma 2 2 8 14" xfId="1137" xr:uid="{03EC61CB-A97D-47E2-8276-42E916E56437}"/>
    <cellStyle name="Comma 2 2 8 15" xfId="1138" xr:uid="{4980C127-5BFB-4D09-A813-D6DE8A3D2C02}"/>
    <cellStyle name="Comma 2 2 8 2" xfId="1139" xr:uid="{68365EA8-74CC-4D25-8A88-34E2688115DD}"/>
    <cellStyle name="Comma 2 2 8 2 2" xfId="1140" xr:uid="{0116EFF3-790B-419B-A838-3F0082E7A1F1}"/>
    <cellStyle name="Comma 2 2 8 2 2 2" xfId="1141" xr:uid="{E16D15C9-B797-4DC3-825F-EA9D27BC5825}"/>
    <cellStyle name="Comma 2 2 8 2 2 2 2" xfId="1142" xr:uid="{5D9F244B-203F-4BB1-A2C7-B2AC095D6A7A}"/>
    <cellStyle name="Comma 2 2 8 2 2 2 2 2" xfId="1143" xr:uid="{86C7B77F-2721-4956-94E6-DABEB86C4B2A}"/>
    <cellStyle name="Comma 2 2 8 2 2 2 2 2 2" xfId="1144" xr:uid="{9E922FBE-6733-44E7-8097-30351DB06C0F}"/>
    <cellStyle name="Comma 2 2 8 2 2 2 2 3" xfId="1145" xr:uid="{9104C607-3978-4F64-9265-7FC6707D7A48}"/>
    <cellStyle name="Comma 2 2 8 2 2 2 2 4" xfId="1146" xr:uid="{95F96866-052C-4DF1-9CA0-668CF29B2D48}"/>
    <cellStyle name="Comma 2 2 8 2 2 2 2 5" xfId="1147" xr:uid="{CF6E2451-9986-4A5F-A6F6-7E6543041F87}"/>
    <cellStyle name="Comma 2 2 8 2 2 2 3" xfId="1148" xr:uid="{CF48FF16-42A9-4C6E-80F5-878B4104EE05}"/>
    <cellStyle name="Comma 2 2 8 2 2 2 3 2" xfId="1149" xr:uid="{F2E39165-4D13-451A-89AA-873082CA9134}"/>
    <cellStyle name="Comma 2 2 8 2 2 2 4" xfId="1150" xr:uid="{E3CF1823-723B-49BC-89F3-65CBA7417A65}"/>
    <cellStyle name="Comma 2 2 8 2 2 2 5" xfId="1151" xr:uid="{E0C15620-7136-4E2D-BA0F-EB91C83971EB}"/>
    <cellStyle name="Comma 2 2 8 2 2 3" xfId="1152" xr:uid="{46C30198-95E8-41A4-98E5-538AADCEB442}"/>
    <cellStyle name="Comma 2 2 8 2 2 4" xfId="1153" xr:uid="{634CE894-F953-4935-B099-C508EE7E578F}"/>
    <cellStyle name="Comma 2 2 8 2 2 5" xfId="1154" xr:uid="{DA69B8AC-FCA5-41AD-9DE4-EEA94204461E}"/>
    <cellStyle name="Comma 2 2 8 2 2 6" xfId="1155" xr:uid="{919C06E4-A65D-4BA1-B0ED-9BABD0EA79BB}"/>
    <cellStyle name="Comma 2 2 8 2 2 6 2" xfId="1156" xr:uid="{722AD87D-1A32-462E-8A60-F6469529F82F}"/>
    <cellStyle name="Comma 2 2 8 2 2 7" xfId="1157" xr:uid="{5B047E45-7AF3-4357-A01F-DFEC9484C824}"/>
    <cellStyle name="Comma 2 2 8 2 2 8" xfId="1158" xr:uid="{B798A2D3-C8A4-47A7-8884-ED742975E964}"/>
    <cellStyle name="Comma 2 2 8 2 2 9" xfId="1159" xr:uid="{BE85CF47-7275-4A02-B55B-2A8C5DD9D5D7}"/>
    <cellStyle name="Comma 2 2 8 2 3" xfId="1160" xr:uid="{2A103265-6145-4F92-AFD9-D69FB81E0C95}"/>
    <cellStyle name="Comma 2 2 8 2 3 2" xfId="1161" xr:uid="{82AE4A1F-4B13-4A8A-AB5C-E1C2010A0D81}"/>
    <cellStyle name="Comma 2 2 8 2 3 2 2" xfId="1162" xr:uid="{C5252ABB-6557-4B17-894B-7132E1B1F5A7}"/>
    <cellStyle name="Comma 2 2 8 2 3 2 2 2" xfId="1163" xr:uid="{3D158E8D-AF80-4EE5-9B42-B2AD82D2A608}"/>
    <cellStyle name="Comma 2 2 8 2 3 2 3" xfId="1164" xr:uid="{2E1D8CAF-0BD4-48F9-9C7C-AAC971C7F4E5}"/>
    <cellStyle name="Comma 2 2 8 2 3 2 4" xfId="1165" xr:uid="{6B66CA92-5007-4B34-9BF7-8E4DA4606178}"/>
    <cellStyle name="Comma 2 2 8 2 3 2 5" xfId="1166" xr:uid="{A95E9624-5515-4F31-9F82-BC6BD39E44BE}"/>
    <cellStyle name="Comma 2 2 8 2 3 3" xfId="1167" xr:uid="{E753AECF-B52E-4D83-B2DB-C47AC5E32E8D}"/>
    <cellStyle name="Comma 2 2 8 2 3 3 2" xfId="1168" xr:uid="{A58EDEB6-60A6-424A-9295-4EE7259A358A}"/>
    <cellStyle name="Comma 2 2 8 2 3 4" xfId="1169" xr:uid="{6235BD8C-1312-472F-A1FF-BFA59A2855A0}"/>
    <cellStyle name="Comma 2 2 8 2 3 5" xfId="1170" xr:uid="{DFD2D26E-D1E3-4FB1-A7EB-877388254B71}"/>
    <cellStyle name="Comma 2 2 8 2 4" xfId="1171" xr:uid="{F6BBB349-FEB3-4C30-B4C8-C54EA67F2C2A}"/>
    <cellStyle name="Comma 2 2 8 2 5" xfId="1172" xr:uid="{7B8E9821-F62A-4A10-8546-8DDEF553827C}"/>
    <cellStyle name="Comma 2 2 8 2 6" xfId="1173" xr:uid="{D7BD772B-96B3-4FA2-97B7-E8AE2855DFAB}"/>
    <cellStyle name="Comma 2 2 8 2 6 2" xfId="1174" xr:uid="{F235FE22-281E-4070-8486-22E9444940F8}"/>
    <cellStyle name="Comma 2 2 8 2 7" xfId="1175" xr:uid="{1FBA5163-9A90-4490-BA9A-B788A044C511}"/>
    <cellStyle name="Comma 2 2 8 2 8" xfId="1176" xr:uid="{E5579778-3BB1-4AD2-8558-6E15C7EC7164}"/>
    <cellStyle name="Comma 2 2 8 2 9" xfId="1177" xr:uid="{174B4EB7-EB3F-47CA-BCC5-9F4F2E27B32B}"/>
    <cellStyle name="Comma 2 2 8 3" xfId="1178" xr:uid="{DD8A49D8-1524-42CD-ADB5-2CC0BA6672BD}"/>
    <cellStyle name="Comma 2 2 8 3 2" xfId="1179" xr:uid="{99570EC9-F255-4F7A-B805-716117F71C20}"/>
    <cellStyle name="Comma 2 2 8 3 3" xfId="1180" xr:uid="{1690D4A5-DE19-4893-B6F2-6A09D39EEAED}"/>
    <cellStyle name="Comma 2 2 8 4" xfId="1181" xr:uid="{B0AAE52A-F5BC-4A36-BE93-9C1339459E3B}"/>
    <cellStyle name="Comma 2 2 8 4 2" xfId="1182" xr:uid="{62A8BBC7-71B4-4203-A6B0-8AECC05413F3}"/>
    <cellStyle name="Comma 2 2 8 4 3" xfId="1183" xr:uid="{942A4DC8-BFF6-46ED-946E-EB1A8B0824CC}"/>
    <cellStyle name="Comma 2 2 8 5" xfId="1184" xr:uid="{DA0FE3FB-B7C2-4EFA-9865-9EF1401D943F}"/>
    <cellStyle name="Comma 2 2 8 5 2" xfId="1185" xr:uid="{CD4DCA80-D848-49E4-B6F0-C4D2A8FDE428}"/>
    <cellStyle name="Comma 2 2 8 5 3" xfId="1186" xr:uid="{D258F0E3-793A-409F-AA46-B46C24016B9F}"/>
    <cellStyle name="Comma 2 2 8 6" xfId="1187" xr:uid="{2EBB22AF-912F-445E-AEC7-BAB8417ED96A}"/>
    <cellStyle name="Comma 2 2 8 6 2" xfId="1188" xr:uid="{B1449F12-ABE7-459F-B14A-B477907F328E}"/>
    <cellStyle name="Comma 2 2 8 6 3" xfId="1189" xr:uid="{34ED0F7A-87A3-4809-8DF4-E14AC371F1C3}"/>
    <cellStyle name="Comma 2 2 8 7" xfId="1190" xr:uid="{1C3EC657-D683-4718-9C0B-5F1E0482E41C}"/>
    <cellStyle name="Comma 2 2 8 7 2" xfId="1191" xr:uid="{6149E1DF-C5F6-4E4E-A5F6-25EEDA2B890A}"/>
    <cellStyle name="Comma 2 2 8 7 3" xfId="1192" xr:uid="{AC9C2128-EEF2-4AA7-BDCD-28A6024E932C}"/>
    <cellStyle name="Comma 2 2 8 8" xfId="1193" xr:uid="{49DAD1A2-91C9-4AB4-8229-0E596C627B8C}"/>
    <cellStyle name="Comma 2 2 8 8 2" xfId="1194" xr:uid="{609D16B1-C4B5-418D-8927-3B7A145380DA}"/>
    <cellStyle name="Comma 2 2 8 8 2 2" xfId="1195" xr:uid="{93444524-D20E-463F-ADEB-4F74C48C9841}"/>
    <cellStyle name="Comma 2 2 8 8 2 2 2" xfId="1196" xr:uid="{AF0C03CF-6F87-42EF-918A-A77268801841}"/>
    <cellStyle name="Comma 2 2 8 8 2 3" xfId="1197" xr:uid="{1E26CA1E-E422-4590-86A2-1C09A37439E9}"/>
    <cellStyle name="Comma 2 2 8 8 2 4" xfId="1198" xr:uid="{F8927248-B4C9-422E-AA4A-CFE46511C079}"/>
    <cellStyle name="Comma 2 2 8 8 2 5" xfId="1199" xr:uid="{60E1E068-CA8C-4828-8138-908A28CD0CA6}"/>
    <cellStyle name="Comma 2 2 8 8 3" xfId="1200" xr:uid="{193EFC1E-B3D2-44C5-B183-DDAEB0CE9657}"/>
    <cellStyle name="Comma 2 2 8 8 3 2" xfId="1201" xr:uid="{96E4487B-715A-4257-B516-7A928E883632}"/>
    <cellStyle name="Comma 2 2 8 8 4" xfId="1202" xr:uid="{77E2DADC-3B90-4E86-AD71-D3E167920F92}"/>
    <cellStyle name="Comma 2 2 8 8 5" xfId="1203" xr:uid="{D87889B7-1980-4818-B924-D26536FBBD81}"/>
    <cellStyle name="Comma 2 2 8 9" xfId="1204" xr:uid="{4734C026-D151-446B-8CBA-4680BCE3EE78}"/>
    <cellStyle name="Comma 2 2 9" xfId="1205" xr:uid="{90D58C89-C86C-4981-9593-EB0CD8D52977}"/>
    <cellStyle name="Comma 2 2 9 2" xfId="1206" xr:uid="{22364D2C-FF95-43B3-A6E0-D2E31CA51388}"/>
    <cellStyle name="Comma 2 2 9 3" xfId="1207" xr:uid="{61854590-7950-45BF-88D0-B9929CBD9B84}"/>
    <cellStyle name="Comma 2 20" xfId="1208" xr:uid="{8BBA80F1-9792-458B-9FC2-889B9819FC3F}"/>
    <cellStyle name="Comma 2 20 2" xfId="1209" xr:uid="{8FE44EAF-85B4-4905-A9AE-4D78D5D47BA0}"/>
    <cellStyle name="Comma 2 20 3" xfId="1210" xr:uid="{CFC2F944-02F2-478E-9D3B-75A8A97A2DD4}"/>
    <cellStyle name="Comma 2 21" xfId="1211" xr:uid="{DC981D4F-E9D6-4A18-9FAA-D6D2F7BA7158}"/>
    <cellStyle name="Comma 2 21 2" xfId="1212" xr:uid="{E8EA8B98-A237-4FE6-93CC-C2C85A4AF8F8}"/>
    <cellStyle name="Comma 2 21 3" xfId="1213" xr:uid="{086232D4-91D0-4453-A1B4-5CBD9D7CE962}"/>
    <cellStyle name="Comma 2 22" xfId="1214" xr:uid="{DE6EDD71-38FB-4930-BF5C-6012A4D733B0}"/>
    <cellStyle name="Comma 2 22 2" xfId="1215" xr:uid="{FE125527-6379-4846-9D65-D21C3678F673}"/>
    <cellStyle name="Comma 2 22 3" xfId="1216" xr:uid="{00DE1C5E-FD1E-4ACE-9841-95F1A58D4876}"/>
    <cellStyle name="Comma 2 23" xfId="1217" xr:uid="{19807BE6-F958-4285-8E9E-90F23B16AFE6}"/>
    <cellStyle name="Comma 2 23 2" xfId="1218" xr:uid="{E72DB46D-9973-4774-9BEF-F102AE003A6A}"/>
    <cellStyle name="Comma 2 23 3" xfId="1219" xr:uid="{B30887DF-CC01-419E-92DA-C66FB354B6D4}"/>
    <cellStyle name="Comma 2 24" xfId="1220" xr:uid="{7D1166FE-5D0B-4681-9021-2BAB8B8D227E}"/>
    <cellStyle name="Comma 2 24 2" xfId="1221" xr:uid="{2416D040-08E4-42F5-9D9B-4AFE50789E9C}"/>
    <cellStyle name="Comma 2 24 3" xfId="1222" xr:uid="{E63BEDCC-A174-42F7-9617-1576E37CAC5F}"/>
    <cellStyle name="Comma 2 25" xfId="1223" xr:uid="{CE633676-EE0D-4985-9D82-4049A961D818}"/>
    <cellStyle name="Comma 2 25 2" xfId="1224" xr:uid="{6036053A-739F-4B85-9410-1C3709A19C8B}"/>
    <cellStyle name="Comma 2 25 3" xfId="1225" xr:uid="{5D212F24-09D4-4C57-858D-0A610BCC33EC}"/>
    <cellStyle name="Comma 2 26" xfId="1226" xr:uid="{1363B877-195C-4C8C-AD45-80DCACAE28B8}"/>
    <cellStyle name="Comma 2 26 2" xfId="1227" xr:uid="{B1B7AED5-86E3-4C32-A941-0D13D0875CEA}"/>
    <cellStyle name="Comma 2 26 3" xfId="1228" xr:uid="{693B0961-7E73-4F65-9AD0-471DDA45E615}"/>
    <cellStyle name="Comma 2 27" xfId="1229" xr:uid="{BCB1D998-3DFA-43F1-967A-E93164D82B71}"/>
    <cellStyle name="Comma 2 27 2" xfId="1230" xr:uid="{2CBED2A7-8E95-4A3F-A5F2-035A97527257}"/>
    <cellStyle name="Comma 2 27 3" xfId="1231" xr:uid="{C377BE80-851A-4E8B-8950-E64DED9EBEF0}"/>
    <cellStyle name="Comma 2 28" xfId="1232" xr:uid="{4AA2974E-E5C4-416A-8BBB-56C3801BEBAB}"/>
    <cellStyle name="Comma 2 28 2" xfId="1233" xr:uid="{EE1E940C-CB7F-490D-96BB-9F026DF07EE9}"/>
    <cellStyle name="Comma 2 28 3" xfId="1234" xr:uid="{34D9ACF2-D654-48E7-A653-C53CE890F2E7}"/>
    <cellStyle name="Comma 2 29" xfId="1235" xr:uid="{7040E835-9DB5-4D0E-8756-0124C6D94A66}"/>
    <cellStyle name="Comma 2 29 2" xfId="1236" xr:uid="{844F7EED-F037-4127-A070-B36169E81B1E}"/>
    <cellStyle name="Comma 2 3" xfId="1237" xr:uid="{03296677-B20E-4AF8-B652-B2D07C80064B}"/>
    <cellStyle name="Comma 2 3 10" xfId="1238" xr:uid="{9078E1B2-15BA-4467-9F93-64DA6529FF0C}"/>
    <cellStyle name="Comma 2 3 11" xfId="1239" xr:uid="{01656298-BAE3-4853-B00D-08A961D8C186}"/>
    <cellStyle name="Comma 2 3 12" xfId="1240" xr:uid="{4B1DD4B6-0D00-4D9D-B338-4F2170023C60}"/>
    <cellStyle name="Comma 2 3 12 2" xfId="1241" xr:uid="{2BBC4CF4-B6FD-4EC0-A4BF-39770DD07192}"/>
    <cellStyle name="Comma 2 3 12 3" xfId="1242" xr:uid="{DD14A39A-7E1F-465F-966C-332AEF31F760}"/>
    <cellStyle name="Comma 2 3 13" xfId="1243" xr:uid="{72167F17-4A4C-41C9-B0E4-45D0C9414E7A}"/>
    <cellStyle name="Comma 2 3 14" xfId="1244" xr:uid="{1986BAA1-FC73-47EB-BF6C-C31C40306B10}"/>
    <cellStyle name="Comma 2 3 15" xfId="1245" xr:uid="{6DFF2EBC-4B07-4E8B-9D64-05071895F7D7}"/>
    <cellStyle name="Comma 2 3 16" xfId="1246" xr:uid="{D2691778-C0CC-423F-9F55-73170299CE2A}"/>
    <cellStyle name="Comma 2 3 17" xfId="1247" xr:uid="{A6CBA752-DB4D-425B-8B67-EDB5908D4BB6}"/>
    <cellStyle name="Comma 2 3 18" xfId="1248" xr:uid="{8EA80B3A-B507-4111-B77B-5D0E34C57EBF}"/>
    <cellStyle name="Comma 2 3 19" xfId="1249" xr:uid="{DC0F1CBD-547D-48BC-90E3-DB02CB3A3274}"/>
    <cellStyle name="Comma 2 3 19 2" xfId="1250" xr:uid="{63D43E1D-8F44-4B6C-B784-A940F5AB5548}"/>
    <cellStyle name="Comma 2 3 2" xfId="1251" xr:uid="{8AA854DD-45BC-405D-A8FD-9196E768ED94}"/>
    <cellStyle name="Comma 2 3 2 2" xfId="1252" xr:uid="{0776F56B-398A-4EC0-B3EF-7877C5E7EFCB}"/>
    <cellStyle name="Comma 2 3 2 3" xfId="1253" xr:uid="{5FCB43FB-76CC-4B48-90AD-0A1E3D0A834C}"/>
    <cellStyle name="Comma 2 3 20" xfId="1254" xr:uid="{C3FA24FA-A623-4F59-A4C9-3109EAC1908A}"/>
    <cellStyle name="Comma 2 3 21" xfId="1255" xr:uid="{1AA7BE68-AD79-4135-A097-AC1B7996E0C3}"/>
    <cellStyle name="Comma 2 3 22" xfId="1256" xr:uid="{5FAD3FD5-24F8-4050-9244-1861694DC027}"/>
    <cellStyle name="Comma 2 3 23" xfId="1257" xr:uid="{C3A6EDFC-0943-45C5-8A3B-499A0CFBBA6B}"/>
    <cellStyle name="Comma 2 3 24" xfId="1258" xr:uid="{4F29599B-17FA-4DC7-A2A0-71F1E236EB3D}"/>
    <cellStyle name="Comma 2 3 25" xfId="1259" xr:uid="{51B121CF-0991-4F69-9760-873565526701}"/>
    <cellStyle name="Comma 2 3 26" xfId="1260" xr:uid="{5F81FC25-4FDE-4FF9-9EDD-E18CE4FCCA6E}"/>
    <cellStyle name="Comma 2 3 27" xfId="1261" xr:uid="{E98DE6C8-EB79-40BD-A766-380E9E60F2F5}"/>
    <cellStyle name="Comma 2 3 28" xfId="1262" xr:uid="{80D9F190-3DEB-4C6E-B8EE-13A6DF4DF295}"/>
    <cellStyle name="Comma 2 3 29" xfId="1263" xr:uid="{56854EB0-6A45-4172-AAB1-C22A41E223CE}"/>
    <cellStyle name="Comma 2 3 3" xfId="1264" xr:uid="{07F08DF0-6B5D-4FDB-8EB6-3D2978CDCC73}"/>
    <cellStyle name="Comma 2 3 3 2" xfId="1265" xr:uid="{84FF2C52-16CA-4934-8A22-EC927571D3E4}"/>
    <cellStyle name="Comma 2 3 3 3" xfId="1266" xr:uid="{8159AF45-A5EF-4948-A344-3072F48370AE}"/>
    <cellStyle name="Comma 2 3 30" xfId="1267" xr:uid="{D1D09FF1-131F-4D52-98BE-0BA9872DCEBA}"/>
    <cellStyle name="Comma 2 3 31" xfId="41500" xr:uid="{FAA924F2-6911-4E03-B41C-F78996E88B89}"/>
    <cellStyle name="Comma 2 3 4" xfId="1268" xr:uid="{80E9485D-3168-4DBE-8CD3-6A71FDC4CEF3}"/>
    <cellStyle name="Comma 2 3 4 2" xfId="1269" xr:uid="{98E1AF87-20FD-4DC5-A4E2-414806AAD182}"/>
    <cellStyle name="Comma 2 3 4 3" xfId="1270" xr:uid="{1586D704-7667-4F9F-AB46-45099D213C2B}"/>
    <cellStyle name="Comma 2 3 5" xfId="1271" xr:uid="{6F3F2CED-4B46-42A6-A82D-B5A4DACC497B}"/>
    <cellStyle name="Comma 2 3 5 2" xfId="1272" xr:uid="{15F6BC4E-AB93-44E6-9FC2-A4892B002FF8}"/>
    <cellStyle name="Comma 2 3 5 3" xfId="1273" xr:uid="{EFDE2685-A764-4F30-A9AF-EFDF3557DE20}"/>
    <cellStyle name="Comma 2 3 6" xfId="1274" xr:uid="{7872FA31-D384-4158-8CCD-CBB7AE548091}"/>
    <cellStyle name="Comma 2 3 6 2" xfId="1275" xr:uid="{11A7BF04-6EEF-4CE6-AC3D-5B26A0D2A358}"/>
    <cellStyle name="Comma 2 3 6 3" xfId="1276" xr:uid="{F465D42A-4E16-4B01-9147-5A7C8AE9207E}"/>
    <cellStyle name="Comma 2 3 7" xfId="1277" xr:uid="{ACE3BDEF-BDC2-40EE-BA00-C0F312A64D47}"/>
    <cellStyle name="Comma 2 3 7 2" xfId="41738" xr:uid="{1438EF96-93FB-4A32-962A-771EDB279DE1}"/>
    <cellStyle name="Comma 2 3 8" xfId="1278" xr:uid="{5FD26479-B5FB-42D8-9F66-8C7B2E1D9B4D}"/>
    <cellStyle name="Comma 2 3 9" xfId="1279" xr:uid="{01A62EDB-3214-499F-AF01-47B35F2828F2}"/>
    <cellStyle name="Comma 2 30" xfId="1280" xr:uid="{B6CA6CA4-E6CB-4245-A9F0-6164EF4881E5}"/>
    <cellStyle name="Comma 2 31" xfId="1281" xr:uid="{C2F0C79D-B68B-4299-BFC1-1D0B78A67032}"/>
    <cellStyle name="Comma 2 32" xfId="1282" xr:uid="{B0E8CBE4-03B6-4A58-93D1-699785B4741F}"/>
    <cellStyle name="Comma 2 32 2" xfId="1283" xr:uid="{6B409BB4-844F-4098-A63C-B97502971E1A}"/>
    <cellStyle name="Comma 2 32 3" xfId="1284" xr:uid="{C482927C-F407-4338-B868-26B10FDF4A56}"/>
    <cellStyle name="Comma 2 33" xfId="1285" xr:uid="{768121B9-9CDF-4683-9A66-9C94186CF54E}"/>
    <cellStyle name="Comma 2 33 10" xfId="1286" xr:uid="{9EB1EAD5-407A-4B31-9CBD-B8ECDA3517FF}"/>
    <cellStyle name="Comma 2 33 11" xfId="1287" xr:uid="{0127460A-A5BB-4F03-B136-E8F5A0764D09}"/>
    <cellStyle name="Comma 2 33 12" xfId="1288" xr:uid="{4EAA651E-4DA8-4E90-A067-38FD35A17271}"/>
    <cellStyle name="Comma 2 33 13" xfId="1289" xr:uid="{25E4488C-AFB2-4E6B-ABE4-146CDD090CE5}"/>
    <cellStyle name="Comma 2 33 13 2" xfId="1290" xr:uid="{315597A4-01D1-4F43-9DE3-FE3B3A660C06}"/>
    <cellStyle name="Comma 2 33 14" xfId="1291" xr:uid="{FF6E66FD-FD82-4B5A-BF83-98D90679711F}"/>
    <cellStyle name="Comma 2 33 15" xfId="1292" xr:uid="{58ECE0BB-161D-4C1A-907D-23BB235DB76B}"/>
    <cellStyle name="Comma 2 33 16" xfId="1293" xr:uid="{78D144AF-8237-49C2-8968-30B4F82896A3}"/>
    <cellStyle name="Comma 2 33 2" xfId="1294" xr:uid="{C8EB383E-AC71-47C4-865A-6E7B962B653C}"/>
    <cellStyle name="Comma 2 33 2 10" xfId="1295" xr:uid="{B225040B-92AC-445D-B09C-A8121AA6C1B5}"/>
    <cellStyle name="Comma 2 33 2 11" xfId="1296" xr:uid="{E45ED576-4AB5-4D11-AD8F-D9328C2F1423}"/>
    <cellStyle name="Comma 2 33 2 12" xfId="1297" xr:uid="{F914A66C-83BF-4B89-8BF4-ADCEBDA04E19}"/>
    <cellStyle name="Comma 2 33 2 13" xfId="1298" xr:uid="{6B3DD23B-2FFB-4823-B804-87E8A7307546}"/>
    <cellStyle name="Comma 2 33 2 13 2" xfId="1299" xr:uid="{36FF0FD1-A4FE-45A8-B61D-06E3AA54660D}"/>
    <cellStyle name="Comma 2 33 2 14" xfId="1300" xr:uid="{2EDEDB52-31E8-4E5C-8B2B-6F330149C479}"/>
    <cellStyle name="Comma 2 33 2 15" xfId="1301" xr:uid="{5257D8E7-D403-4359-BAE6-C588B638FB2E}"/>
    <cellStyle name="Comma 2 33 2 16" xfId="1302" xr:uid="{E129648D-ED9B-4CF4-92F9-8DACB8E6B755}"/>
    <cellStyle name="Comma 2 33 2 2" xfId="1303" xr:uid="{4665B1D6-51A2-4472-9DA2-77AAC920CA15}"/>
    <cellStyle name="Comma 2 33 2 2 10" xfId="1304" xr:uid="{05FFCBC6-7D7F-4231-8A72-9CAE53F4C7BF}"/>
    <cellStyle name="Comma 2 33 2 2 11" xfId="1305" xr:uid="{D7AF3B41-FF09-4BE8-8FB9-672FE2C239C4}"/>
    <cellStyle name="Comma 2 33 2 2 12" xfId="1306" xr:uid="{9411879A-F386-449E-A2BE-C9CE569A49D6}"/>
    <cellStyle name="Comma 2 33 2 2 12 2" xfId="1307" xr:uid="{D9A5D6AF-6351-4D0D-A19F-3EBAE083C3F9}"/>
    <cellStyle name="Comma 2 33 2 2 13" xfId="1308" xr:uid="{7DAAB789-D60C-42E3-992C-3FF57D778D06}"/>
    <cellStyle name="Comma 2 33 2 2 14" xfId="1309" xr:uid="{DFE95023-0CDE-4FF9-B545-394048E8D0E5}"/>
    <cellStyle name="Comma 2 33 2 2 15" xfId="1310" xr:uid="{43BB98EE-CAC4-48C3-8CAF-0A08AB9A4D5B}"/>
    <cellStyle name="Comma 2 33 2 2 2" xfId="1311" xr:uid="{2F532D49-296B-4A57-B3A3-5B1150802DD3}"/>
    <cellStyle name="Comma 2 33 2 2 2 2" xfId="1312" xr:uid="{A00D0E76-BBD9-4E40-B2A6-A4C4FEB2D4F7}"/>
    <cellStyle name="Comma 2 33 2 2 2 2 2" xfId="1313" xr:uid="{E9D90E3B-A1D9-494A-935D-C5251C2DF446}"/>
    <cellStyle name="Comma 2 33 2 2 2 2 2 2" xfId="1314" xr:uid="{31F3D5F3-51DB-4060-836E-F03004AF57EF}"/>
    <cellStyle name="Comma 2 33 2 2 2 2 2 2 2" xfId="1315" xr:uid="{24CAD27C-2095-4131-9AAD-F4EAD5CEBC43}"/>
    <cellStyle name="Comma 2 33 2 2 2 2 2 2 2 2" xfId="1316" xr:uid="{81673881-3DF0-4BD0-963E-FB68FB13358C}"/>
    <cellStyle name="Comma 2 33 2 2 2 2 2 2 3" xfId="1317" xr:uid="{03D9E164-2594-40A7-804D-8205140C990B}"/>
    <cellStyle name="Comma 2 33 2 2 2 2 2 2 4" xfId="1318" xr:uid="{B1F4A7FD-E41A-4A51-AEB2-0539BE7A48D2}"/>
    <cellStyle name="Comma 2 33 2 2 2 2 2 2 5" xfId="1319" xr:uid="{65412DEF-7884-4394-8FF2-C8DD5C16493A}"/>
    <cellStyle name="Comma 2 33 2 2 2 2 2 3" xfId="1320" xr:uid="{0164A78F-BC7D-4589-93CF-35E1A3F13618}"/>
    <cellStyle name="Comma 2 33 2 2 2 2 2 3 2" xfId="1321" xr:uid="{56062B8E-F28F-4BCC-B1FE-746720617041}"/>
    <cellStyle name="Comma 2 33 2 2 2 2 2 4" xfId="1322" xr:uid="{3E48639D-265E-4BEB-A4BC-8BAFA221B880}"/>
    <cellStyle name="Comma 2 33 2 2 2 2 2 5" xfId="1323" xr:uid="{79BD5358-C042-4D1C-B4CB-3CF933C5B3FC}"/>
    <cellStyle name="Comma 2 33 2 2 2 2 3" xfId="1324" xr:uid="{37DA3D49-70B5-4593-80C7-56ED82009E41}"/>
    <cellStyle name="Comma 2 33 2 2 2 2 4" xfId="1325" xr:uid="{74029A2C-61E4-47C7-A24A-BC3E0E30603A}"/>
    <cellStyle name="Comma 2 33 2 2 2 2 5" xfId="1326" xr:uid="{C9539AEA-E477-47C3-934D-8C641784AB9D}"/>
    <cellStyle name="Comma 2 33 2 2 2 2 6" xfId="1327" xr:uid="{8964994C-740B-405F-8379-1156E148560E}"/>
    <cellStyle name="Comma 2 33 2 2 2 2 6 2" xfId="1328" xr:uid="{82DBA8AA-8890-42F4-999D-82F5285C7F42}"/>
    <cellStyle name="Comma 2 33 2 2 2 2 7" xfId="1329" xr:uid="{194C464B-0512-4C6A-A404-2FFAA9469B5B}"/>
    <cellStyle name="Comma 2 33 2 2 2 2 8" xfId="1330" xr:uid="{27F59874-5579-4560-AF2E-47E252096DEC}"/>
    <cellStyle name="Comma 2 33 2 2 2 2 9" xfId="1331" xr:uid="{EBD6119D-6E1F-4158-BCF0-65338BFEBC5A}"/>
    <cellStyle name="Comma 2 33 2 2 2 3" xfId="1332" xr:uid="{E625E654-56ED-4878-9FFF-79E86F5B2DD8}"/>
    <cellStyle name="Comma 2 33 2 2 2 3 2" xfId="1333" xr:uid="{5AB2D063-4C58-4609-9F60-427BF1703C8A}"/>
    <cellStyle name="Comma 2 33 2 2 2 3 2 2" xfId="1334" xr:uid="{092C4C65-A087-43BA-85C0-0BD7C34B5A1C}"/>
    <cellStyle name="Comma 2 33 2 2 2 3 2 2 2" xfId="1335" xr:uid="{487536CD-8EEC-450F-9451-E4EA7696F1DA}"/>
    <cellStyle name="Comma 2 33 2 2 2 3 2 3" xfId="1336" xr:uid="{1F25ACEE-6AD4-48D5-93CA-0C08D36B1F60}"/>
    <cellStyle name="Comma 2 33 2 2 2 3 2 4" xfId="1337" xr:uid="{3CC27F86-611A-410F-81D5-B43589EDEE04}"/>
    <cellStyle name="Comma 2 33 2 2 2 3 2 5" xfId="1338" xr:uid="{8DBD14AE-2368-4649-9565-2BC79103159A}"/>
    <cellStyle name="Comma 2 33 2 2 2 3 3" xfId="1339" xr:uid="{E9448462-661C-4B89-9118-E8F8941B439B}"/>
    <cellStyle name="Comma 2 33 2 2 2 3 3 2" xfId="1340" xr:uid="{62DB0EA5-6D26-46FF-B151-CFC720E1905E}"/>
    <cellStyle name="Comma 2 33 2 2 2 3 4" xfId="1341" xr:uid="{8F75F899-461E-46AC-869D-E9B676878876}"/>
    <cellStyle name="Comma 2 33 2 2 2 3 5" xfId="1342" xr:uid="{2706DA62-D53A-4387-84B4-F6E0A7B9F104}"/>
    <cellStyle name="Comma 2 33 2 2 2 4" xfId="1343" xr:uid="{9745EDC4-289E-43A7-A2B3-B1B587BF6EBF}"/>
    <cellStyle name="Comma 2 33 2 2 2 5" xfId="1344" xr:uid="{ED456AB4-03D6-46C6-9D49-F3FF9725CA50}"/>
    <cellStyle name="Comma 2 33 2 2 2 6" xfId="1345" xr:uid="{9E4A677B-1508-4B90-B39B-14D1B46E3678}"/>
    <cellStyle name="Comma 2 33 2 2 2 6 2" xfId="1346" xr:uid="{DCA81C48-DA0C-4044-8DA2-F6208282DF08}"/>
    <cellStyle name="Comma 2 33 2 2 2 7" xfId="1347" xr:uid="{754872B1-130E-49F2-8EBE-F3E9CA939A41}"/>
    <cellStyle name="Comma 2 33 2 2 2 8" xfId="1348" xr:uid="{A6D09C8C-F5CE-46EC-9804-4C76D5C53687}"/>
    <cellStyle name="Comma 2 33 2 2 2 9" xfId="1349" xr:uid="{DD7D1277-23DF-4FA2-9AE0-C449F1A48A22}"/>
    <cellStyle name="Comma 2 33 2 2 3" xfId="1350" xr:uid="{3CC9EA6D-9024-410C-8173-F680B1866F62}"/>
    <cellStyle name="Comma 2 33 2 2 4" xfId="1351" xr:uid="{F82985CD-CD15-4A2B-AF5B-CB08440BAC71}"/>
    <cellStyle name="Comma 2 33 2 2 5" xfId="1352" xr:uid="{1B3A1883-BD20-48D3-AD91-A1EE0BEC3D49}"/>
    <cellStyle name="Comma 2 33 2 2 6" xfId="1353" xr:uid="{DDE5A8B7-C78F-49BA-9863-729F43B31667}"/>
    <cellStyle name="Comma 2 33 2 2 7" xfId="1354" xr:uid="{766498F6-F128-4B84-ACA1-377D246B8FCE}"/>
    <cellStyle name="Comma 2 33 2 2 8" xfId="1355" xr:uid="{BBA5E42A-82A5-439C-A9D2-2A301C4DBE38}"/>
    <cellStyle name="Comma 2 33 2 2 8 2" xfId="1356" xr:uid="{30531974-7829-46D3-9D63-E7AFBCF18E97}"/>
    <cellStyle name="Comma 2 33 2 2 8 2 2" xfId="1357" xr:uid="{8ADFA3E0-7381-4405-A518-CB95EBCD22A0}"/>
    <cellStyle name="Comma 2 33 2 2 8 2 2 2" xfId="1358" xr:uid="{7DB48C7F-BCD2-4A64-A067-7C37B4FC087B}"/>
    <cellStyle name="Comma 2 33 2 2 8 2 3" xfId="1359" xr:uid="{04405C62-3DEA-4CFF-9872-7DA040FFC681}"/>
    <cellStyle name="Comma 2 33 2 2 8 2 4" xfId="1360" xr:uid="{4AA994FA-DD22-409D-8CEE-6C1D4F645EDC}"/>
    <cellStyle name="Comma 2 33 2 2 8 2 5" xfId="1361" xr:uid="{9CD90BBF-7546-48BC-8FC9-C8BA5B5F6A71}"/>
    <cellStyle name="Comma 2 33 2 2 8 3" xfId="1362" xr:uid="{D8782881-32E0-4EE1-A6BF-C541A617DDE9}"/>
    <cellStyle name="Comma 2 33 2 2 8 3 2" xfId="1363" xr:uid="{1C20EAE2-690B-4BB6-9630-ACE644B6802B}"/>
    <cellStyle name="Comma 2 33 2 2 8 4" xfId="1364" xr:uid="{F63399C0-F03B-401F-B6B9-7CD965358773}"/>
    <cellStyle name="Comma 2 33 2 2 8 5" xfId="1365" xr:uid="{58731EFF-4843-4D3B-89CD-0C47C79B2903}"/>
    <cellStyle name="Comma 2 33 2 2 9" xfId="1366" xr:uid="{A500F643-2FDD-475E-AB19-CDA4C656EA5E}"/>
    <cellStyle name="Comma 2 33 2 3" xfId="1367" xr:uid="{6628FA1E-1DBD-4DFA-8F42-0D326AA86928}"/>
    <cellStyle name="Comma 2 33 2 4" xfId="1368" xr:uid="{DF661501-D5BB-4DC4-9E21-56BAE30BE296}"/>
    <cellStyle name="Comma 2 33 2 4 2" xfId="1369" xr:uid="{85BC74DD-E3EE-49E5-9065-7140C4D1908F}"/>
    <cellStyle name="Comma 2 33 2 4 2 2" xfId="1370" xr:uid="{E8299D46-2B49-47D0-B171-47CE96917B49}"/>
    <cellStyle name="Comma 2 33 2 4 2 2 2" xfId="1371" xr:uid="{801463F5-24D6-4813-BAA2-D608D25C181E}"/>
    <cellStyle name="Comma 2 33 2 4 2 2 2 2" xfId="1372" xr:uid="{56E01BD6-9D05-4B86-88AB-24F506E180D6}"/>
    <cellStyle name="Comma 2 33 2 4 2 2 2 2 2" xfId="1373" xr:uid="{C3802580-6C50-4A5C-8EEC-0A5644D1740C}"/>
    <cellStyle name="Comma 2 33 2 4 2 2 2 3" xfId="1374" xr:uid="{BA93C259-B1FA-4F93-8204-08C313C95519}"/>
    <cellStyle name="Comma 2 33 2 4 2 2 2 4" xfId="1375" xr:uid="{3C669254-5508-4D37-A528-5D90ADF72673}"/>
    <cellStyle name="Comma 2 33 2 4 2 2 2 5" xfId="1376" xr:uid="{D99D6BF2-5BC9-4173-8CA6-5245C91A81EA}"/>
    <cellStyle name="Comma 2 33 2 4 2 2 3" xfId="1377" xr:uid="{2785E55E-ACFA-43DA-A4D5-51889F0F6A27}"/>
    <cellStyle name="Comma 2 33 2 4 2 2 3 2" xfId="1378" xr:uid="{BD3494F1-AA5C-484E-B273-9B7D4A53FECB}"/>
    <cellStyle name="Comma 2 33 2 4 2 2 4" xfId="1379" xr:uid="{688EE15A-7E7A-4459-8E2D-8015A7C93D80}"/>
    <cellStyle name="Comma 2 33 2 4 2 2 5" xfId="1380" xr:uid="{0155ED07-483E-4950-9CDE-B8F98F213696}"/>
    <cellStyle name="Comma 2 33 2 4 2 3" xfId="1381" xr:uid="{8504FB5A-DF55-4B3A-8DA2-9554492DE177}"/>
    <cellStyle name="Comma 2 33 2 4 2 4" xfId="1382" xr:uid="{B35AA3B2-255D-4485-917F-074A5EE5848E}"/>
    <cellStyle name="Comma 2 33 2 4 2 5" xfId="1383" xr:uid="{2D40F034-89A4-4055-8641-D3F088818976}"/>
    <cellStyle name="Comma 2 33 2 4 2 6" xfId="1384" xr:uid="{69155906-5F1D-436C-BAF0-DB4538321FC8}"/>
    <cellStyle name="Comma 2 33 2 4 2 6 2" xfId="1385" xr:uid="{64A8CF31-87BA-4772-9F38-6E1497629E0A}"/>
    <cellStyle name="Comma 2 33 2 4 2 7" xfId="1386" xr:uid="{598F61F7-553A-4A6A-B152-36FF23CFF374}"/>
    <cellStyle name="Comma 2 33 2 4 2 8" xfId="1387" xr:uid="{4893015D-160B-4E9C-B663-4B0FA22F32A1}"/>
    <cellStyle name="Comma 2 33 2 4 2 9" xfId="1388" xr:uid="{1C37238D-CA7F-4062-968A-43CA6A3FA49C}"/>
    <cellStyle name="Comma 2 33 2 4 3" xfId="1389" xr:uid="{69820B8F-D975-4D5A-A69F-B731BF4B3EE8}"/>
    <cellStyle name="Comma 2 33 2 4 3 2" xfId="1390" xr:uid="{6B44FE9D-22BE-4F07-BE72-8135AE450307}"/>
    <cellStyle name="Comma 2 33 2 4 3 2 2" xfId="1391" xr:uid="{6174022F-DD4D-41EE-AF5C-924A147D6067}"/>
    <cellStyle name="Comma 2 33 2 4 3 2 2 2" xfId="1392" xr:uid="{B31AAA1B-E353-4D9E-B0CF-83D0AE1F8B39}"/>
    <cellStyle name="Comma 2 33 2 4 3 2 3" xfId="1393" xr:uid="{76F22BAE-0503-434D-9D0E-B611414B1CC3}"/>
    <cellStyle name="Comma 2 33 2 4 3 2 4" xfId="1394" xr:uid="{A797F632-D741-4CB8-AB54-0659F9395E86}"/>
    <cellStyle name="Comma 2 33 2 4 3 2 5" xfId="1395" xr:uid="{898FFCCA-542B-4ADE-971A-B1503DB138C5}"/>
    <cellStyle name="Comma 2 33 2 4 3 3" xfId="1396" xr:uid="{D686F768-888F-4D0A-8CE6-E5870B048E37}"/>
    <cellStyle name="Comma 2 33 2 4 3 3 2" xfId="1397" xr:uid="{0231A1A0-92F3-4EBE-9040-6C50B47C00FE}"/>
    <cellStyle name="Comma 2 33 2 4 3 4" xfId="1398" xr:uid="{9C3D247A-731A-42F8-8DC7-17EE58325F94}"/>
    <cellStyle name="Comma 2 33 2 4 3 5" xfId="1399" xr:uid="{70D2AA2E-71F2-4B6F-BED3-C393F2994233}"/>
    <cellStyle name="Comma 2 33 2 4 4" xfId="1400" xr:uid="{3467CE70-FA97-495D-A872-A92B67EA431E}"/>
    <cellStyle name="Comma 2 33 2 4 5" xfId="1401" xr:uid="{148B89D7-6EB2-4951-867C-CC6EE01A9787}"/>
    <cellStyle name="Comma 2 33 2 4 6" xfId="1402" xr:uid="{3A69A237-672B-45E8-84FF-1D55FB7692DF}"/>
    <cellStyle name="Comma 2 33 2 4 6 2" xfId="1403" xr:uid="{72AF92E4-F7F1-4391-8D38-0A45108FD4C0}"/>
    <cellStyle name="Comma 2 33 2 4 7" xfId="1404" xr:uid="{B36FEC1D-ABB3-4D09-92B6-9F65F77EC797}"/>
    <cellStyle name="Comma 2 33 2 4 8" xfId="1405" xr:uid="{D06C40DB-91E7-458B-94C2-52BD2B23DB2B}"/>
    <cellStyle name="Comma 2 33 2 4 9" xfId="1406" xr:uid="{9FE6102A-BB80-4DAC-B034-6E4B0181F04E}"/>
    <cellStyle name="Comma 2 33 2 5" xfId="1407" xr:uid="{62E2F857-8C81-42D2-8935-998DE9A59410}"/>
    <cellStyle name="Comma 2 33 2 5 2" xfId="1408" xr:uid="{DCDC48A7-C2F8-44F1-B678-A2328E38CA07}"/>
    <cellStyle name="Comma 2 33 2 5 3" xfId="1409" xr:uid="{2C311FBA-6E10-40AB-9C53-7A37D833E604}"/>
    <cellStyle name="Comma 2 33 2 6" xfId="1410" xr:uid="{F4BF2D59-3431-4848-A450-C6D54F6E514D}"/>
    <cellStyle name="Comma 2 33 2 6 2" xfId="1411" xr:uid="{0D128999-B06B-4BBE-9EF9-4ACEF7868654}"/>
    <cellStyle name="Comma 2 33 2 6 3" xfId="1412" xr:uid="{E0D4C4B8-2E9B-4E18-A0CE-60B9DE1EDC7B}"/>
    <cellStyle name="Comma 2 33 2 7" xfId="1413" xr:uid="{B8E0FA6D-792B-4878-AE56-848573FD0C9A}"/>
    <cellStyle name="Comma 2 33 2 7 2" xfId="1414" xr:uid="{52A61CDA-A91D-4827-87EC-C4E66FD0E640}"/>
    <cellStyle name="Comma 2 33 2 7 3" xfId="1415" xr:uid="{2783BEB1-2120-489E-B093-9559AA1C9509}"/>
    <cellStyle name="Comma 2 33 2 8" xfId="1416" xr:uid="{9110C98E-5931-4E44-A058-99BD55C735F4}"/>
    <cellStyle name="Comma 2 33 2 8 2" xfId="1417" xr:uid="{EBC4B2ED-F6E4-44EA-93EA-DEDC34CC77C7}"/>
    <cellStyle name="Comma 2 33 2 8 3" xfId="1418" xr:uid="{F31EDF48-64E4-44DF-AAF7-03ECB6C9B248}"/>
    <cellStyle name="Comma 2 33 2 9" xfId="1419" xr:uid="{EF58A3BD-925C-4271-90A8-4BB3BD734A60}"/>
    <cellStyle name="Comma 2 33 2 9 2" xfId="1420" xr:uid="{44513CFB-A9FA-447B-89ED-56DFE1E91575}"/>
    <cellStyle name="Comma 2 33 2 9 2 2" xfId="1421" xr:uid="{C519DC5F-992F-4F9A-B4F0-8841DFCF2B80}"/>
    <cellStyle name="Comma 2 33 2 9 2 2 2" xfId="1422" xr:uid="{8CDF4029-4813-4C7B-A49A-FBF4BDC14470}"/>
    <cellStyle name="Comma 2 33 2 9 2 3" xfId="1423" xr:uid="{9B7BA5A2-8E84-4F42-B307-D30D62665CFF}"/>
    <cellStyle name="Comma 2 33 2 9 2 4" xfId="1424" xr:uid="{D262D744-72FC-4729-BFEC-47638480A5CC}"/>
    <cellStyle name="Comma 2 33 2 9 2 5" xfId="1425" xr:uid="{06316C86-5608-4D4F-A5A4-252EBF9F79F6}"/>
    <cellStyle name="Comma 2 33 2 9 3" xfId="1426" xr:uid="{6B511CBF-4291-4997-B60E-57BB179B96D2}"/>
    <cellStyle name="Comma 2 33 2 9 3 2" xfId="1427" xr:uid="{F4E0131C-1DCD-4DD5-B1E5-3B64C4C2D2F5}"/>
    <cellStyle name="Comma 2 33 2 9 4" xfId="1428" xr:uid="{11C6813D-86F7-4AAA-AE00-CCE31A4A201E}"/>
    <cellStyle name="Comma 2 33 2 9 5" xfId="1429" xr:uid="{C4E53616-36E3-4E9B-83B2-50BC8785E2D4}"/>
    <cellStyle name="Comma 2 33 3" xfId="1430" xr:uid="{C70C8BCD-ABDC-4FD0-B361-813E296A19E2}"/>
    <cellStyle name="Comma 2 33 3 10" xfId="1431" xr:uid="{F878BD5E-CE63-43B3-8E77-2D8440A0D26D}"/>
    <cellStyle name="Comma 2 33 3 11" xfId="1432" xr:uid="{D59DE616-EAF5-47B3-A891-99AB4637B2DB}"/>
    <cellStyle name="Comma 2 33 3 12" xfId="1433" xr:uid="{AC260C3B-78EB-4B2A-A0ED-99E237027258}"/>
    <cellStyle name="Comma 2 33 3 12 2" xfId="1434" xr:uid="{B1D29E68-517C-447F-9DB5-FEA80F1726BB}"/>
    <cellStyle name="Comma 2 33 3 13" xfId="1435" xr:uid="{6132FD42-ABE5-438E-BFC2-6F0AFC74A9D2}"/>
    <cellStyle name="Comma 2 33 3 14" xfId="1436" xr:uid="{3E77580A-1E0B-435F-BD71-FDCBFED4A831}"/>
    <cellStyle name="Comma 2 33 3 15" xfId="1437" xr:uid="{514E1C80-4A70-4306-AE66-55E0214E4855}"/>
    <cellStyle name="Comma 2 33 3 2" xfId="1438" xr:uid="{4D5A22FA-3148-4089-94D3-A6432BD9AEB2}"/>
    <cellStyle name="Comma 2 33 3 2 2" xfId="1439" xr:uid="{971AA8F5-974C-4133-BAA8-AE03E76D969A}"/>
    <cellStyle name="Comma 2 33 3 2 2 2" xfId="1440" xr:uid="{295F3909-8B44-4EEA-ADE8-40650CDDDEA7}"/>
    <cellStyle name="Comma 2 33 3 2 2 2 2" xfId="1441" xr:uid="{313606EB-81FC-43CA-A587-8B3B70477FCA}"/>
    <cellStyle name="Comma 2 33 3 2 2 2 2 2" xfId="1442" xr:uid="{758E0E11-7AC7-4666-9568-F057D481DEDA}"/>
    <cellStyle name="Comma 2 33 3 2 2 2 2 2 2" xfId="1443" xr:uid="{E76D069B-3F16-47B8-9E1B-AF090510AFCA}"/>
    <cellStyle name="Comma 2 33 3 2 2 2 2 3" xfId="1444" xr:uid="{66AFEA7B-30CD-4288-ACBD-E7D538E0F0ED}"/>
    <cellStyle name="Comma 2 33 3 2 2 2 2 4" xfId="1445" xr:uid="{32006B7B-C5CE-4ECC-888C-90665F310A00}"/>
    <cellStyle name="Comma 2 33 3 2 2 2 2 5" xfId="1446" xr:uid="{AF3E1594-B599-44FD-8164-C8BD1EFE96FC}"/>
    <cellStyle name="Comma 2 33 3 2 2 2 3" xfId="1447" xr:uid="{6AD8BF83-72BE-4579-8975-55D313BE67C8}"/>
    <cellStyle name="Comma 2 33 3 2 2 2 3 2" xfId="1448" xr:uid="{CEDFB525-7988-44D7-BA08-810A240E6BB8}"/>
    <cellStyle name="Comma 2 33 3 2 2 2 4" xfId="1449" xr:uid="{1B391D52-AE7B-4490-B532-E37C4C3029F5}"/>
    <cellStyle name="Comma 2 33 3 2 2 2 5" xfId="1450" xr:uid="{5ED6D882-3B22-4160-9A48-0ED8368D3267}"/>
    <cellStyle name="Comma 2 33 3 2 2 3" xfId="1451" xr:uid="{3EC84AA5-B035-4C18-8597-B9FB886943B6}"/>
    <cellStyle name="Comma 2 33 3 2 2 4" xfId="1452" xr:uid="{E433FFE9-C9C2-4BA6-A49C-06877EE91107}"/>
    <cellStyle name="Comma 2 33 3 2 2 5" xfId="1453" xr:uid="{ECABC373-0249-4208-B7E6-3B87F5BEB2A4}"/>
    <cellStyle name="Comma 2 33 3 2 2 6" xfId="1454" xr:uid="{C88E0CE4-9CB0-4BD4-B4AA-EA1DA68BAD0A}"/>
    <cellStyle name="Comma 2 33 3 2 2 6 2" xfId="1455" xr:uid="{EAEE127C-1E6E-4122-ACD7-DD94A5750270}"/>
    <cellStyle name="Comma 2 33 3 2 2 7" xfId="1456" xr:uid="{CF8F2E55-79A7-41C0-A409-252AA5DB8318}"/>
    <cellStyle name="Comma 2 33 3 2 2 8" xfId="1457" xr:uid="{DD8C3F03-FF8C-4549-871F-1588E74B173C}"/>
    <cellStyle name="Comma 2 33 3 2 2 9" xfId="1458" xr:uid="{4BE6BFEC-E765-4B60-BCEE-A2666EED76A4}"/>
    <cellStyle name="Comma 2 33 3 2 3" xfId="1459" xr:uid="{808A82CE-11AA-4106-B06F-311706FF2644}"/>
    <cellStyle name="Comma 2 33 3 2 3 2" xfId="1460" xr:uid="{08E271C1-0D67-4AC8-A786-AD33CFC0372E}"/>
    <cellStyle name="Comma 2 33 3 2 3 2 2" xfId="1461" xr:uid="{61B66447-7F79-47DC-BD9B-D4C1812B8E1F}"/>
    <cellStyle name="Comma 2 33 3 2 3 2 2 2" xfId="1462" xr:uid="{C4262364-F79D-4976-86B6-C780D15E8D07}"/>
    <cellStyle name="Comma 2 33 3 2 3 2 3" xfId="1463" xr:uid="{A07731F0-679F-41BE-B283-967702DEFA18}"/>
    <cellStyle name="Comma 2 33 3 2 3 2 4" xfId="1464" xr:uid="{C8BEE6D1-F322-4202-8AF1-49124C66673C}"/>
    <cellStyle name="Comma 2 33 3 2 3 2 5" xfId="1465" xr:uid="{7A3FFFA8-6636-45CF-96AD-3B4697B1BAD1}"/>
    <cellStyle name="Comma 2 33 3 2 3 3" xfId="1466" xr:uid="{8F4B61FB-E54A-4B74-BD6D-7EDBDD84B805}"/>
    <cellStyle name="Comma 2 33 3 2 3 3 2" xfId="1467" xr:uid="{18883E50-3E92-4C59-8F80-92AFC1B1EFFA}"/>
    <cellStyle name="Comma 2 33 3 2 3 4" xfId="1468" xr:uid="{D03DA7B4-4DEA-47C9-80EE-FAE8FBDE118A}"/>
    <cellStyle name="Comma 2 33 3 2 3 5" xfId="1469" xr:uid="{92EBB2FE-7182-4242-8434-BFAA96F05C56}"/>
    <cellStyle name="Comma 2 33 3 2 4" xfId="1470" xr:uid="{356B10FD-7339-418C-B82A-7208149E8B9C}"/>
    <cellStyle name="Comma 2 33 3 2 5" xfId="1471" xr:uid="{D5C98095-368E-42C9-95E6-F40D7176AA72}"/>
    <cellStyle name="Comma 2 33 3 2 6" xfId="1472" xr:uid="{9E9643CC-614D-4BCD-9570-E9D05268C9A9}"/>
    <cellStyle name="Comma 2 33 3 2 6 2" xfId="1473" xr:uid="{59A387D1-7363-4AC6-86DA-E27554D8BEC8}"/>
    <cellStyle name="Comma 2 33 3 2 7" xfId="1474" xr:uid="{B4F08B8D-6B91-4E8A-B5F2-A3233CE58BFE}"/>
    <cellStyle name="Comma 2 33 3 2 8" xfId="1475" xr:uid="{F26EB337-041A-4BF5-8EC7-DB5D77174EBC}"/>
    <cellStyle name="Comma 2 33 3 2 9" xfId="1476" xr:uid="{091B81DB-43DB-4F52-8AD6-C7B6E6EE0703}"/>
    <cellStyle name="Comma 2 33 3 3" xfId="1477" xr:uid="{F9582423-DD0E-4B15-B1FA-E1C3373E8F55}"/>
    <cellStyle name="Comma 2 33 3 3 2" xfId="1478" xr:uid="{72253631-BEFF-49E6-987E-9D9664CC66E6}"/>
    <cellStyle name="Comma 2 33 3 3 3" xfId="1479" xr:uid="{08D3C34D-A1D4-4790-BE29-39ECCE936D13}"/>
    <cellStyle name="Comma 2 33 3 4" xfId="1480" xr:uid="{04B5AB2E-DAED-4803-973B-4C1016B5C72F}"/>
    <cellStyle name="Comma 2 33 3 4 2" xfId="1481" xr:uid="{BFE08EB1-0431-4836-AEE1-33E72F3AB4BD}"/>
    <cellStyle name="Comma 2 33 3 4 3" xfId="1482" xr:uid="{AFB66004-92B6-42F6-B1EF-F6C26C98C4B7}"/>
    <cellStyle name="Comma 2 33 3 5" xfId="1483" xr:uid="{ECAFEBB6-BD39-4592-80D8-0B7B3FF13F4A}"/>
    <cellStyle name="Comma 2 33 3 5 2" xfId="1484" xr:uid="{C175FD47-B48E-4BD3-8946-44BB85E2BC6F}"/>
    <cellStyle name="Comma 2 33 3 5 3" xfId="1485" xr:uid="{9977493C-EAD6-44EE-ADBF-65FC104E0510}"/>
    <cellStyle name="Comma 2 33 3 6" xfId="1486" xr:uid="{2FFB183E-03BB-4BC2-A5A8-5C88679CB5D4}"/>
    <cellStyle name="Comma 2 33 3 6 2" xfId="1487" xr:uid="{69F2CEB3-E21F-471C-8DB7-9893046A8364}"/>
    <cellStyle name="Comma 2 33 3 6 3" xfId="1488" xr:uid="{2EDCF17B-288E-48AA-AB9C-99FCEA7D00B0}"/>
    <cellStyle name="Comma 2 33 3 7" xfId="1489" xr:uid="{2761D239-DAAD-495C-93C3-1FBCC2181A9B}"/>
    <cellStyle name="Comma 2 33 3 7 2" xfId="1490" xr:uid="{5682E144-1AF0-4D21-B094-BB2892F99CC2}"/>
    <cellStyle name="Comma 2 33 3 7 3" xfId="1491" xr:uid="{ED892485-95C1-4931-832E-C7C67ACBED68}"/>
    <cellStyle name="Comma 2 33 3 8" xfId="1492" xr:uid="{D8DB7F40-B315-4F1B-A1DF-30AF44267E61}"/>
    <cellStyle name="Comma 2 33 3 8 2" xfId="1493" xr:uid="{2B8E37DF-080A-4E5E-9C5C-35BCC1973393}"/>
    <cellStyle name="Comma 2 33 3 8 2 2" xfId="1494" xr:uid="{B59CE7D0-F7AD-4E0D-AEF5-7E5954055AF4}"/>
    <cellStyle name="Comma 2 33 3 8 2 2 2" xfId="1495" xr:uid="{70C91EBD-AC9B-466B-9D79-F585990D9A90}"/>
    <cellStyle name="Comma 2 33 3 8 2 3" xfId="1496" xr:uid="{BD34B6DA-786C-4BC7-8E1B-222822E247E8}"/>
    <cellStyle name="Comma 2 33 3 8 2 4" xfId="1497" xr:uid="{9B33347D-ACC3-4829-948F-A53143341FAE}"/>
    <cellStyle name="Comma 2 33 3 8 2 5" xfId="1498" xr:uid="{E8D6CFE0-19B9-454F-96A7-B8A5D0FCC22C}"/>
    <cellStyle name="Comma 2 33 3 8 3" xfId="1499" xr:uid="{C94882A6-DD88-40C3-9785-C63C13A7D440}"/>
    <cellStyle name="Comma 2 33 3 8 3 2" xfId="1500" xr:uid="{A72545E9-A72B-45C9-BAF6-E083A4D0859A}"/>
    <cellStyle name="Comma 2 33 3 8 4" xfId="1501" xr:uid="{28CA2AD2-A196-416B-A679-D88AFC25AEAF}"/>
    <cellStyle name="Comma 2 33 3 8 5" xfId="1502" xr:uid="{8A8F7BFE-2610-4658-911E-71923D0C9895}"/>
    <cellStyle name="Comma 2 33 3 9" xfId="1503" xr:uid="{21F2F315-943B-47CE-90E0-BCBAEEE5E21A}"/>
    <cellStyle name="Comma 2 33 4" xfId="1504" xr:uid="{4A7FE940-C6A6-4997-BAC7-B0800A43B35B}"/>
    <cellStyle name="Comma 2 33 4 2" xfId="1505" xr:uid="{7D86341F-ABBA-4863-8BA9-0ADBE142A337}"/>
    <cellStyle name="Comma 2 33 4 2 2" xfId="1506" xr:uid="{E20E4F0F-E387-462A-8F43-8A91EB28DAD5}"/>
    <cellStyle name="Comma 2 33 4 2 2 2" xfId="1507" xr:uid="{13BE4AFC-30CE-49AC-B9C3-1D2220237DB7}"/>
    <cellStyle name="Comma 2 33 4 2 2 2 2" xfId="1508" xr:uid="{C5A2C4AF-AE27-4344-840B-EF1F27F54CA4}"/>
    <cellStyle name="Comma 2 33 4 2 2 2 2 2" xfId="1509" xr:uid="{3DAAABE1-3ECD-458F-9D38-E78CD99F18AD}"/>
    <cellStyle name="Comma 2 33 4 2 2 2 3" xfId="1510" xr:uid="{D7DCF23D-62AC-4F6A-9FD1-833BA93C75AC}"/>
    <cellStyle name="Comma 2 33 4 2 2 2 4" xfId="1511" xr:uid="{B7BE1CCE-8B76-4ACD-9A86-4696473AF85D}"/>
    <cellStyle name="Comma 2 33 4 2 2 2 5" xfId="1512" xr:uid="{535B1C92-7446-4EBA-9CBD-D637037B188E}"/>
    <cellStyle name="Comma 2 33 4 2 2 3" xfId="1513" xr:uid="{03C152F6-5838-46D9-9F14-BAD0F7F5A9F7}"/>
    <cellStyle name="Comma 2 33 4 2 2 3 2" xfId="1514" xr:uid="{081724FF-5974-47FD-B7D4-286E68A4F238}"/>
    <cellStyle name="Comma 2 33 4 2 2 4" xfId="1515" xr:uid="{FD086C1D-B27A-47C9-82F9-A6A44B9938DF}"/>
    <cellStyle name="Comma 2 33 4 2 2 5" xfId="1516" xr:uid="{D3868347-C9A8-4F9C-A95C-A2C6CEC65105}"/>
    <cellStyle name="Comma 2 33 4 2 3" xfId="1517" xr:uid="{084375D8-5FA4-4105-8960-FB3F32FCFE48}"/>
    <cellStyle name="Comma 2 33 4 2 4" xfId="1518" xr:uid="{04A7F7ED-4568-49DB-8A50-BEFE6D1863D3}"/>
    <cellStyle name="Comma 2 33 4 2 5" xfId="1519" xr:uid="{DE14FD24-421F-4C3A-A6B4-929BC10CA2A2}"/>
    <cellStyle name="Comma 2 33 4 2 6" xfId="1520" xr:uid="{C2F1F2FB-A08F-4F20-817B-F1CB4AA4A7B0}"/>
    <cellStyle name="Comma 2 33 4 2 6 2" xfId="1521" xr:uid="{3B75275F-296E-48C0-B03D-3E81A29B2BC5}"/>
    <cellStyle name="Comma 2 33 4 2 7" xfId="1522" xr:uid="{24417B45-042A-458C-A1CB-65E9DACD92E6}"/>
    <cellStyle name="Comma 2 33 4 2 8" xfId="1523" xr:uid="{F493C371-8D1E-4858-BFC2-F6A948A0F4ED}"/>
    <cellStyle name="Comma 2 33 4 2 9" xfId="1524" xr:uid="{5549EB51-D613-409F-B735-BB2021D5DA2C}"/>
    <cellStyle name="Comma 2 33 4 3" xfId="1525" xr:uid="{12859A03-7EE1-42F5-9AE4-437226E26A6D}"/>
    <cellStyle name="Comma 2 33 4 3 2" xfId="1526" xr:uid="{5F01362A-1CEF-499D-B762-C3CAF9D5AA25}"/>
    <cellStyle name="Comma 2 33 4 3 2 2" xfId="1527" xr:uid="{FB675C89-5B1F-46FA-8253-C2D78C390ECD}"/>
    <cellStyle name="Comma 2 33 4 3 2 2 2" xfId="1528" xr:uid="{41A7CE3F-E034-4DBB-82EB-BC6FE120054B}"/>
    <cellStyle name="Comma 2 33 4 3 2 3" xfId="1529" xr:uid="{94066853-45E7-489B-A59F-241AE73FC19A}"/>
    <cellStyle name="Comma 2 33 4 3 2 4" xfId="1530" xr:uid="{B9FFD482-A8BF-46EB-9D5C-CE5BC6E9F3B2}"/>
    <cellStyle name="Comma 2 33 4 3 2 5" xfId="1531" xr:uid="{1D32B0D9-99E4-4474-8824-8B994D9801CC}"/>
    <cellStyle name="Comma 2 33 4 3 3" xfId="1532" xr:uid="{F307FDBF-D221-4273-B17E-A805021E0F48}"/>
    <cellStyle name="Comma 2 33 4 3 3 2" xfId="1533" xr:uid="{D15D2047-F6C5-4654-91F8-93434FAEA9FF}"/>
    <cellStyle name="Comma 2 33 4 3 4" xfId="1534" xr:uid="{54CFBE7E-E52F-4029-B2AE-E0DA8B416D98}"/>
    <cellStyle name="Comma 2 33 4 3 5" xfId="1535" xr:uid="{BD8A4BFC-0DDB-4B69-B419-930901B9E03C}"/>
    <cellStyle name="Comma 2 33 4 4" xfId="1536" xr:uid="{593B4AC6-AC42-4896-943A-ACE5010455B1}"/>
    <cellStyle name="Comma 2 33 4 5" xfId="1537" xr:uid="{77B1711C-6B78-491E-880A-11C68E87FEEF}"/>
    <cellStyle name="Comma 2 33 4 6" xfId="1538" xr:uid="{1B48E128-D62C-41F6-993C-4A779D03045A}"/>
    <cellStyle name="Comma 2 33 4 6 2" xfId="1539" xr:uid="{0B1F5315-F357-4CAC-A908-80E8862F7B74}"/>
    <cellStyle name="Comma 2 33 4 7" xfId="1540" xr:uid="{7824D4D4-C6C7-4F59-90A2-78E2E3E01888}"/>
    <cellStyle name="Comma 2 33 4 8" xfId="1541" xr:uid="{E9D3EDCB-ECF0-4E39-B8A1-9C7194165636}"/>
    <cellStyle name="Comma 2 33 4 9" xfId="1542" xr:uid="{1A285697-985E-4EEB-BD23-AF7EB24C4E86}"/>
    <cellStyle name="Comma 2 33 5" xfId="1543" xr:uid="{0C29CF16-F431-46BC-8517-ABD82368E2D0}"/>
    <cellStyle name="Comma 2 33 6" xfId="1544" xr:uid="{5FF4F12D-AA05-4F24-B856-36C455D9E71D}"/>
    <cellStyle name="Comma 2 33 7" xfId="1545" xr:uid="{2354335C-574D-498E-B601-4C4997FC45FB}"/>
    <cellStyle name="Comma 2 33 8" xfId="1546" xr:uid="{E809FB96-9A51-4704-80CB-78903B4111C6}"/>
    <cellStyle name="Comma 2 33 9" xfId="1547" xr:uid="{A85D12AC-461E-44EC-B707-6A0E9A6A1B80}"/>
    <cellStyle name="Comma 2 33 9 2" xfId="1548" xr:uid="{65A25D0A-E64E-4CD8-A8F4-E56F31A916DA}"/>
    <cellStyle name="Comma 2 33 9 2 2" xfId="1549" xr:uid="{A9483961-2C81-41D7-8E9D-C93379AFF2A4}"/>
    <cellStyle name="Comma 2 33 9 2 2 2" xfId="1550" xr:uid="{C4B6315F-42F5-40EA-A8A8-89006E11372B}"/>
    <cellStyle name="Comma 2 33 9 2 3" xfId="1551" xr:uid="{B61E1776-EA78-4DE6-AA00-78A74B746C8A}"/>
    <cellStyle name="Comma 2 33 9 2 4" xfId="1552" xr:uid="{452A7344-F029-4A62-9642-1C14408A7B29}"/>
    <cellStyle name="Comma 2 33 9 2 5" xfId="1553" xr:uid="{4AEFBAC8-7E9E-4F1C-A111-F24833C6B915}"/>
    <cellStyle name="Comma 2 33 9 3" xfId="1554" xr:uid="{612DF563-7F47-4853-B4C8-F89C1A5688B6}"/>
    <cellStyle name="Comma 2 33 9 3 2" xfId="1555" xr:uid="{9965CB84-2A5A-4BD8-84A2-30A31067A90A}"/>
    <cellStyle name="Comma 2 33 9 4" xfId="1556" xr:uid="{39F7B15E-CCCD-4401-BA29-8676E49BA31B}"/>
    <cellStyle name="Comma 2 33 9 5" xfId="1557" xr:uid="{86A597FA-7104-4440-A351-F8744EC3E212}"/>
    <cellStyle name="Comma 2 34" xfId="1558" xr:uid="{09077ED1-73C3-478A-AF35-37CA68877722}"/>
    <cellStyle name="Comma 2 34 10" xfId="1559" xr:uid="{7D7CCB7F-E7F5-42D3-88DE-9518A23B2B69}"/>
    <cellStyle name="Comma 2 34 11" xfId="1560" xr:uid="{5B3DEBFF-31E6-41A7-95EC-1287A17D5EE0}"/>
    <cellStyle name="Comma 2 34 12" xfId="1561" xr:uid="{B4804A21-18F1-4296-B509-737CE9E583CB}"/>
    <cellStyle name="Comma 2 34 12 2" xfId="1562" xr:uid="{1FC11FA5-A9ED-4EED-B95D-5C91A5074303}"/>
    <cellStyle name="Comma 2 34 13" xfId="1563" xr:uid="{97002C68-5A39-4BE3-BAE3-5F4A54969DB4}"/>
    <cellStyle name="Comma 2 34 14" xfId="1564" xr:uid="{3EAD6886-AA32-4188-A2C7-8F7448084370}"/>
    <cellStyle name="Comma 2 34 15" xfId="1565" xr:uid="{42FCF3A9-491F-4521-92E1-E402288AD315}"/>
    <cellStyle name="Comma 2 34 2" xfId="1566" xr:uid="{906FDBF5-88BF-4E9E-8FA2-89A2C16977E4}"/>
    <cellStyle name="Comma 2 34 2 2" xfId="1567" xr:uid="{691FCCC9-77E1-4A88-ACD0-C1B77C7A4AA8}"/>
    <cellStyle name="Comma 2 34 2 2 2" xfId="1568" xr:uid="{A14B8479-81DE-4CA0-9F8C-2CD180CB5999}"/>
    <cellStyle name="Comma 2 34 2 2 2 2" xfId="1569" xr:uid="{CCA53871-67EB-476C-81B0-2F044459F106}"/>
    <cellStyle name="Comma 2 34 2 2 2 2 2" xfId="1570" xr:uid="{CFBE03D2-0A1D-477D-B725-2FBC7A4F8BC1}"/>
    <cellStyle name="Comma 2 34 2 2 2 2 2 2" xfId="1571" xr:uid="{0890C64C-217A-43B0-B557-3BA787AEF291}"/>
    <cellStyle name="Comma 2 34 2 2 2 2 3" xfId="1572" xr:uid="{863B776B-47A5-49D7-B4AE-14438BDF4034}"/>
    <cellStyle name="Comma 2 34 2 2 2 2 4" xfId="1573" xr:uid="{B4EF9165-53E6-4ED8-BF04-D5306447702D}"/>
    <cellStyle name="Comma 2 34 2 2 2 2 5" xfId="1574" xr:uid="{167862E8-ABF7-4897-8D1D-15AFB1E43BDD}"/>
    <cellStyle name="Comma 2 34 2 2 2 3" xfId="1575" xr:uid="{4E9EC19F-4DA6-46C1-BFDF-4BAD5E85F4D9}"/>
    <cellStyle name="Comma 2 34 2 2 2 3 2" xfId="1576" xr:uid="{EDA342DC-DED3-4D69-A22A-357247BFBB77}"/>
    <cellStyle name="Comma 2 34 2 2 2 4" xfId="1577" xr:uid="{0B541F68-ADF6-4780-9C99-F70C57575DAB}"/>
    <cellStyle name="Comma 2 34 2 2 2 5" xfId="1578" xr:uid="{79DE3AF5-7F8F-407B-B9C9-1881DFB1B7D3}"/>
    <cellStyle name="Comma 2 34 2 2 3" xfId="1579" xr:uid="{2449338E-FE4E-45DD-8C0B-5B92DBC001D8}"/>
    <cellStyle name="Comma 2 34 2 2 4" xfId="1580" xr:uid="{75FA4E7B-E8A3-444B-B077-AECA3CF1A2DA}"/>
    <cellStyle name="Comma 2 34 2 2 5" xfId="1581" xr:uid="{ED8047FA-851F-42C3-85E9-CB90FDD7694B}"/>
    <cellStyle name="Comma 2 34 2 2 6" xfId="1582" xr:uid="{644ACD25-7193-4A2A-86B8-E5E6C15ACB98}"/>
    <cellStyle name="Comma 2 34 2 2 6 2" xfId="1583" xr:uid="{61A23EFD-B6FC-4ACC-9E54-CF0B122499C2}"/>
    <cellStyle name="Comma 2 34 2 2 7" xfId="1584" xr:uid="{B285CC3C-3EC8-436F-A33B-E448B8A6B29F}"/>
    <cellStyle name="Comma 2 34 2 2 8" xfId="1585" xr:uid="{D9801575-8913-48EA-A751-EBBF0F35A8D9}"/>
    <cellStyle name="Comma 2 34 2 2 9" xfId="1586" xr:uid="{9E09836F-674B-4480-8DF6-46861E2F4886}"/>
    <cellStyle name="Comma 2 34 2 3" xfId="1587" xr:uid="{1DD7250B-3C67-47BD-AC5D-BC351CAB6479}"/>
    <cellStyle name="Comma 2 34 2 3 2" xfId="1588" xr:uid="{24A8FCF4-004B-4C28-8AD0-26AC213D50E8}"/>
    <cellStyle name="Comma 2 34 2 3 2 2" xfId="1589" xr:uid="{3B366E06-ACB4-4930-9135-E14592A795F7}"/>
    <cellStyle name="Comma 2 34 2 3 2 2 2" xfId="1590" xr:uid="{BBBF920C-BE87-4E38-8273-89C893A4B54B}"/>
    <cellStyle name="Comma 2 34 2 3 2 3" xfId="1591" xr:uid="{5A8F05F7-7E2B-4668-A32F-2A92E2D3CF4D}"/>
    <cellStyle name="Comma 2 34 2 3 2 4" xfId="1592" xr:uid="{7120A28A-17C3-4FF6-9CA5-B65CE79059E6}"/>
    <cellStyle name="Comma 2 34 2 3 2 5" xfId="1593" xr:uid="{3A6F4841-5342-4AE2-8CB1-83F109668572}"/>
    <cellStyle name="Comma 2 34 2 3 3" xfId="1594" xr:uid="{97EAAA5D-4E7B-4A1B-9BA7-A04FEC1762B7}"/>
    <cellStyle name="Comma 2 34 2 3 3 2" xfId="1595" xr:uid="{82C5DCE9-5C6E-43B5-996C-6672A16FC944}"/>
    <cellStyle name="Comma 2 34 2 3 4" xfId="1596" xr:uid="{91D6E113-EA10-44EC-BA53-0B5E04FEE482}"/>
    <cellStyle name="Comma 2 34 2 3 5" xfId="1597" xr:uid="{BEA652E4-E542-4485-AE60-9CA843F19124}"/>
    <cellStyle name="Comma 2 34 2 4" xfId="1598" xr:uid="{1324F7DB-B576-448E-BFEE-5E86909D57B7}"/>
    <cellStyle name="Comma 2 34 2 5" xfId="1599" xr:uid="{5875F2EC-A469-4A46-AE00-4167E1B87497}"/>
    <cellStyle name="Comma 2 34 2 6" xfId="1600" xr:uid="{9133CDF2-F8BB-4B4F-A36D-930813039382}"/>
    <cellStyle name="Comma 2 34 2 6 2" xfId="1601" xr:uid="{BA7DBE26-06FA-49BC-B89D-F025CCDFAB06}"/>
    <cellStyle name="Comma 2 34 2 7" xfId="1602" xr:uid="{5B3DC1AE-7741-41D8-8899-25B6DFBAC559}"/>
    <cellStyle name="Comma 2 34 2 8" xfId="1603" xr:uid="{EB0D4060-760E-4725-9F79-8ED82BEFD34A}"/>
    <cellStyle name="Comma 2 34 2 9" xfId="1604" xr:uid="{DF61E3A1-BE82-4C4C-8487-6C2D34A83232}"/>
    <cellStyle name="Comma 2 34 3" xfId="1605" xr:uid="{EE726EB3-94EE-43E5-9952-F971760DC40A}"/>
    <cellStyle name="Comma 2 34 4" xfId="1606" xr:uid="{7C6A0D09-B778-4E65-B71C-1A3B12E8A63B}"/>
    <cellStyle name="Comma 2 34 5" xfId="1607" xr:uid="{F6B3495F-D521-40BA-B62F-38C35F1E73B1}"/>
    <cellStyle name="Comma 2 34 6" xfId="1608" xr:uid="{E575C826-588F-4F06-BD63-782B04E1A296}"/>
    <cellStyle name="Comma 2 34 7" xfId="1609" xr:uid="{258E4C5F-68C1-49A3-BDFE-D9B887D2FDFC}"/>
    <cellStyle name="Comma 2 34 8" xfId="1610" xr:uid="{9405B40B-2393-4C37-BEAF-6D0AD9FA9F19}"/>
    <cellStyle name="Comma 2 34 8 2" xfId="1611" xr:uid="{356E1F38-D02F-44CE-A355-F0DDA9BF62FF}"/>
    <cellStyle name="Comma 2 34 8 2 2" xfId="1612" xr:uid="{F047A0A2-31C6-4C80-B728-041865B27FBD}"/>
    <cellStyle name="Comma 2 34 8 2 2 2" xfId="1613" xr:uid="{C3AFA4D1-DCD7-473C-8006-5DED878B8108}"/>
    <cellStyle name="Comma 2 34 8 2 3" xfId="1614" xr:uid="{5402968F-916A-4D03-89CD-124A23BDCD80}"/>
    <cellStyle name="Comma 2 34 8 2 4" xfId="1615" xr:uid="{75585217-A9D9-4933-B635-D5E6204E0DCF}"/>
    <cellStyle name="Comma 2 34 8 2 5" xfId="1616" xr:uid="{102B9988-8D2B-4A95-B7D1-02971A0BB590}"/>
    <cellStyle name="Comma 2 34 8 3" xfId="1617" xr:uid="{2C1B1E55-9A76-43D8-9D78-74F8DD16DC77}"/>
    <cellStyle name="Comma 2 34 8 3 2" xfId="1618" xr:uid="{BCBCEB19-EEDB-4698-873A-CEB86EA24E10}"/>
    <cellStyle name="Comma 2 34 8 4" xfId="1619" xr:uid="{8CDBAFEA-91B8-47DC-AF20-8ED8D7CCBE80}"/>
    <cellStyle name="Comma 2 34 8 5" xfId="1620" xr:uid="{B405F483-AE25-4286-A649-EC48A7DBF447}"/>
    <cellStyle name="Comma 2 34 9" xfId="1621" xr:uid="{E142AAB7-8058-4F0C-9F47-7E663E60CEDF}"/>
    <cellStyle name="Comma 2 35" xfId="1622" xr:uid="{9A2F1D79-2BAF-4015-BD83-D1040F6E9ADA}"/>
    <cellStyle name="Comma 2 36" xfId="1623" xr:uid="{5CDFA045-D08D-4AF2-B0D5-83D049165DBD}"/>
    <cellStyle name="Comma 2 36 2" xfId="1624" xr:uid="{F890FFE5-AE3C-4072-8E38-3A1C15E15310}"/>
    <cellStyle name="Comma 2 36 2 2" xfId="1625" xr:uid="{9EEDC9EE-7CD9-49DD-8049-772570395629}"/>
    <cellStyle name="Comma 2 36 2 2 2" xfId="1626" xr:uid="{992BB066-E92F-4CE9-9CD9-D6BA5E4ACE11}"/>
    <cellStyle name="Comma 2 36 2 2 2 2" xfId="1627" xr:uid="{E60319B7-9967-4102-A0B0-3E35C7888608}"/>
    <cellStyle name="Comma 2 36 2 2 2 2 2" xfId="1628" xr:uid="{B1CA8FFC-3132-449D-8432-D884F0D4C2F6}"/>
    <cellStyle name="Comma 2 36 2 2 2 3" xfId="1629" xr:uid="{12706EC1-B58A-475E-A31B-09285B7FE3B9}"/>
    <cellStyle name="Comma 2 36 2 2 2 4" xfId="1630" xr:uid="{B125F123-2C0B-48CB-9F4B-030C6A8660BB}"/>
    <cellStyle name="Comma 2 36 2 2 2 5" xfId="1631" xr:uid="{18943B7C-5C72-45F3-997B-6546D4A20BDD}"/>
    <cellStyle name="Comma 2 36 2 2 3" xfId="1632" xr:uid="{06CF1F98-C896-4D87-9D3F-7494158A8DE5}"/>
    <cellStyle name="Comma 2 36 2 2 3 2" xfId="1633" xr:uid="{C7ED045D-A6F4-4EB6-8A0D-8C2B225D1507}"/>
    <cellStyle name="Comma 2 36 2 2 4" xfId="1634" xr:uid="{97E0849F-E689-4F02-AA58-06B7D2963B01}"/>
    <cellStyle name="Comma 2 36 2 2 5" xfId="1635" xr:uid="{C31F7DD2-322F-4313-B970-EF5B7874F091}"/>
    <cellStyle name="Comma 2 36 2 3" xfId="1636" xr:uid="{6972F2AB-7392-42B5-A2EB-E47B0DA6CE58}"/>
    <cellStyle name="Comma 2 36 2 4" xfId="1637" xr:uid="{5906CFFE-562A-4B8C-BFD6-5B87199786D9}"/>
    <cellStyle name="Comma 2 36 2 5" xfId="1638" xr:uid="{99531D5C-9BCE-4FF8-93E0-0FCAB3E7E277}"/>
    <cellStyle name="Comma 2 36 2 6" xfId="1639" xr:uid="{3B1301C6-29C7-4076-BBB4-1F44C90AE4A2}"/>
    <cellStyle name="Comma 2 36 2 6 2" xfId="1640" xr:uid="{D15818A6-06FF-4A45-8ACB-C65C53FDD851}"/>
    <cellStyle name="Comma 2 36 2 7" xfId="1641" xr:uid="{04EF5A59-E434-4768-A3D5-53D89630E9B9}"/>
    <cellStyle name="Comma 2 36 2 8" xfId="1642" xr:uid="{084F3BBC-A3EA-4D59-BD3D-A845BE24C7F9}"/>
    <cellStyle name="Comma 2 36 2 9" xfId="1643" xr:uid="{A15F9B78-0563-435A-9434-BB833C927833}"/>
    <cellStyle name="Comma 2 36 3" xfId="1644" xr:uid="{8700E339-80C6-4BFF-8049-662E45236748}"/>
    <cellStyle name="Comma 2 36 3 2" xfId="1645" xr:uid="{73606C75-3A42-4E84-B193-69E37D403FC6}"/>
    <cellStyle name="Comma 2 36 3 2 2" xfId="1646" xr:uid="{39BDEC8C-278D-40C1-990C-FF1F9CB95C03}"/>
    <cellStyle name="Comma 2 36 3 2 2 2" xfId="1647" xr:uid="{E0E4162C-B022-47B1-B3E3-371C806762C6}"/>
    <cellStyle name="Comma 2 36 3 2 3" xfId="1648" xr:uid="{73B8CECB-62A4-4430-88A0-A672A62ED744}"/>
    <cellStyle name="Comma 2 36 3 2 4" xfId="1649" xr:uid="{56F5BDE9-4D2E-41E9-B605-13EEFA8A325E}"/>
    <cellStyle name="Comma 2 36 3 2 5" xfId="1650" xr:uid="{A2E865C7-23D3-4D6F-851D-FE1DC4C6E3B1}"/>
    <cellStyle name="Comma 2 36 3 3" xfId="1651" xr:uid="{86478D0C-EDE8-4CD5-B18A-E6EF9A582056}"/>
    <cellStyle name="Comma 2 36 3 3 2" xfId="1652" xr:uid="{9D8EFAF6-607E-4F45-9FC2-1DC31F757946}"/>
    <cellStyle name="Comma 2 36 3 4" xfId="1653" xr:uid="{D963BF5E-227E-4275-8ADD-5F92E9E71718}"/>
    <cellStyle name="Comma 2 36 3 5" xfId="1654" xr:uid="{A3C00B01-5118-4E95-B2FB-D97B7E50B1E0}"/>
    <cellStyle name="Comma 2 36 4" xfId="1655" xr:uid="{9CC65ACD-CC24-46B9-BFA6-5DA205F04CA9}"/>
    <cellStyle name="Comma 2 36 5" xfId="1656" xr:uid="{46DDC071-EEDD-4CCB-8875-ECC835F0CDED}"/>
    <cellStyle name="Comma 2 36 6" xfId="1657" xr:uid="{5C1B4CE5-BD0F-4162-B83D-31E773E0ECDC}"/>
    <cellStyle name="Comma 2 36 6 2" xfId="1658" xr:uid="{87C9CC5B-7CF2-46DE-AF96-C17936355745}"/>
    <cellStyle name="Comma 2 36 7" xfId="1659" xr:uid="{0B4C13DF-E0F8-4135-8CA0-17F733257619}"/>
    <cellStyle name="Comma 2 36 8" xfId="1660" xr:uid="{D4C75DE9-5451-4E92-9450-3AE5EBD48457}"/>
    <cellStyle name="Comma 2 36 9" xfId="1661" xr:uid="{870A8E43-3E1D-4C74-BA0C-D0D4A9858F37}"/>
    <cellStyle name="Comma 2 37" xfId="1662" xr:uid="{A234BBF0-D28C-4778-A77E-AD8E8C519914}"/>
    <cellStyle name="Comma 2 37 2" xfId="1663" xr:uid="{564FF55E-C821-4F80-A3F2-53FBD8B996BD}"/>
    <cellStyle name="Comma 2 37 3" xfId="1664" xr:uid="{88514175-830C-44C9-BC03-8B952B969B80}"/>
    <cellStyle name="Comma 2 38" xfId="1665" xr:uid="{1B30D45F-DB42-4459-BCC3-C86A0EC1B920}"/>
    <cellStyle name="Comma 2 38 2" xfId="1666" xr:uid="{C2F6BEB2-0035-4529-A926-0493998B65FC}"/>
    <cellStyle name="Comma 2 38 3" xfId="1667" xr:uid="{2A2FEC77-0C65-435B-8542-0E410734AF7A}"/>
    <cellStyle name="Comma 2 39" xfId="1668" xr:uid="{D4A29442-0FF3-4F88-9631-44ED786A015C}"/>
    <cellStyle name="Comma 2 39 2" xfId="1669" xr:uid="{6DA3CBDB-BDDB-4076-978E-593457EA35B4}"/>
    <cellStyle name="Comma 2 39 3" xfId="1670" xr:uid="{FB0B1097-993E-4D70-81B1-D482130CD7CB}"/>
    <cellStyle name="Comma 2 4" xfId="1671" xr:uid="{3EB41BAD-F035-47BA-8F17-431DB9798D70}"/>
    <cellStyle name="Comma 2 4 2" xfId="1672" xr:uid="{C847E754-5DC0-4C73-8E78-0072140CE5D2}"/>
    <cellStyle name="Comma 2 4 3" xfId="1673" xr:uid="{34D0D344-1598-43A1-BCAB-F2145C390D92}"/>
    <cellStyle name="Comma 2 4 4" xfId="41501" xr:uid="{379E1285-6ED0-40E7-87FB-0805F923B88A}"/>
    <cellStyle name="Comma 2 40" xfId="1674" xr:uid="{1F7F81BC-655D-42EB-AED6-F31C8BD3BEC0}"/>
    <cellStyle name="Comma 2 40 2" xfId="1675" xr:uid="{D5789054-B81E-4D4F-9642-0DDA86003122}"/>
    <cellStyle name="Comma 2 40 3" xfId="1676" xr:uid="{D51EA2B1-C43F-4D66-89CD-896A515A47B6}"/>
    <cellStyle name="Comma 2 41" xfId="1677" xr:uid="{84CB6F69-D7C6-4908-ACA6-C39FBDD3E3D3}"/>
    <cellStyle name="Comma 2 41 2" xfId="1678" xr:uid="{DFEFED98-749B-4457-AEA3-EB21649E349E}"/>
    <cellStyle name="Comma 2 41 2 2" xfId="1679" xr:uid="{17D7E023-54A1-4AB1-AD07-8332AACCBE00}"/>
    <cellStyle name="Comma 2 41 2 2 2" xfId="1680" xr:uid="{512E8211-3B5A-446C-A95F-01A770EC4DD5}"/>
    <cellStyle name="Comma 2 41 2 3" xfId="1681" xr:uid="{9FCB317C-7576-4793-B8DC-9AFA8AEE0343}"/>
    <cellStyle name="Comma 2 41 2 4" xfId="1682" xr:uid="{311E9329-F829-4D22-9FEA-C7F1D4811682}"/>
    <cellStyle name="Comma 2 41 2 5" xfId="1683" xr:uid="{B266378D-C29C-469E-B4EF-CD9E2F75E553}"/>
    <cellStyle name="Comma 2 41 3" xfId="1684" xr:uid="{DBA22A12-D83C-42D7-B8C9-161C7FC2D06E}"/>
    <cellStyle name="Comma 2 41 3 2" xfId="1685" xr:uid="{0661252C-041E-4AA7-9BF7-3262D1B90869}"/>
    <cellStyle name="Comma 2 41 4" xfId="1686" xr:uid="{E49CA580-19B8-40F9-BCD3-D14E1F9A9AFB}"/>
    <cellStyle name="Comma 2 41 5" xfId="1687" xr:uid="{0B4D43D8-B8E4-49ED-B96C-5C2A78E1B0E0}"/>
    <cellStyle name="Comma 2 42" xfId="1688" xr:uid="{F71F9D1D-FB56-4ED2-AD68-E7A79A5B2C05}"/>
    <cellStyle name="Comma 2 43" xfId="1689" xr:uid="{338C76CC-CFA9-4C00-BC24-DD60F019D706}"/>
    <cellStyle name="Comma 2 44" xfId="1690" xr:uid="{64E7275C-B6B4-4113-BBF0-9E2F6C247920}"/>
    <cellStyle name="Comma 2 45" xfId="1691" xr:uid="{DDB486A9-120D-40EB-87EB-10FC80022A50}"/>
    <cellStyle name="Comma 2 46" xfId="1692" xr:uid="{58EB21A5-2200-4013-93E6-0C7CFB263D9D}"/>
    <cellStyle name="Comma 2 47" xfId="1693" xr:uid="{056DBD3A-61C6-4508-B97A-7B83AFB24847}"/>
    <cellStyle name="Comma 2 48" xfId="1694" xr:uid="{3B538B8E-573C-4BE5-BEAF-45E8559F2DEB}"/>
    <cellStyle name="Comma 2 49" xfId="1695" xr:uid="{1EC09B98-039C-4893-BEB1-C4DC49DCD50A}"/>
    <cellStyle name="Comma 2 5" xfId="1696" xr:uid="{5D39B3D4-D40E-4F2B-B3D2-FC0B0EBF031D}"/>
    <cellStyle name="Comma 2 5 2" xfId="1697" xr:uid="{C28D475A-B7D9-446F-94D9-87EC1439C3A6}"/>
    <cellStyle name="Comma 2 5 3" xfId="1698" xr:uid="{65F2656A-EB4A-40F5-B3DE-4F7988552858}"/>
    <cellStyle name="Comma 2 5 4" xfId="41502" xr:uid="{0E4D7EA9-A7FE-48EA-921D-3B98A473C309}"/>
    <cellStyle name="Comma 2 50" xfId="1699" xr:uid="{F9E18DB6-8156-4BEE-B644-BAC25C9C5B00}"/>
    <cellStyle name="Comma 2 51" xfId="1700" xr:uid="{D7F45902-3390-47D8-B3C7-6BEA766334C8}"/>
    <cellStyle name="Comma 2 52" xfId="1701" xr:uid="{7BD5AEAE-3551-4F3A-A4D4-C51CFC866E69}"/>
    <cellStyle name="Comma 2 53" xfId="1702" xr:uid="{135AE340-052E-4A4C-B816-8CA3353737A3}"/>
    <cellStyle name="Comma 2 54" xfId="1703" xr:uid="{6D7FC8D7-586E-4365-98B1-2E08F0F668EB}"/>
    <cellStyle name="Comma 2 55" xfId="1704" xr:uid="{5D141736-D32B-42D1-AD16-672FB86C0453}"/>
    <cellStyle name="Comma 2 56" xfId="1705" xr:uid="{58200A31-3996-45D2-8607-7EE9879B41E6}"/>
    <cellStyle name="Comma 2 57" xfId="1706" xr:uid="{A2BEC2FD-8F81-4085-ADD4-E7652B2ECEF2}"/>
    <cellStyle name="Comma 2 58" xfId="1707" xr:uid="{3A1F04FE-C47B-4E6B-8CE0-EFB5E3F72076}"/>
    <cellStyle name="Comma 2 59" xfId="1708" xr:uid="{36AA30E3-B265-4F1C-A9E6-EBDF1F55AC93}"/>
    <cellStyle name="Comma 2 6" xfId="1709" xr:uid="{212F8952-A961-4396-A88D-DC2E11CDB653}"/>
    <cellStyle name="Comma 2 6 2" xfId="1710" xr:uid="{E5D3EAB3-092A-44E0-89DD-A4242DBD347D}"/>
    <cellStyle name="Comma 2 6 3" xfId="1711" xr:uid="{0AD614C1-DC81-44B4-8D71-A2D8B1691F76}"/>
    <cellStyle name="Comma 2 6 4" xfId="42016" xr:uid="{F90554D1-E23C-4992-882E-E77A9D97E95C}"/>
    <cellStyle name="Comma 2 60" xfId="1712" xr:uid="{694F535D-111D-4991-8382-E2532AB571D3}"/>
    <cellStyle name="Comma 2 61" xfId="1713" xr:uid="{EC853B60-AF2F-47E1-AF6F-F5876D44C7EE}"/>
    <cellStyle name="Comma 2 62" xfId="1714" xr:uid="{59F0A220-8319-4567-A029-EE836F655EED}"/>
    <cellStyle name="Comma 2 63" xfId="1715" xr:uid="{F3401439-FB99-4BC6-9D57-DAC6571575F5}"/>
    <cellStyle name="Comma 2 64" xfId="1716" xr:uid="{76198CFB-5950-4CDB-A62B-0EEC37392AAE}"/>
    <cellStyle name="Comma 2 65" xfId="1717" xr:uid="{0A228A2B-9E58-4A4D-8882-C79680EC5B4F}"/>
    <cellStyle name="Comma 2 66" xfId="1718" xr:uid="{61B0AAD5-6712-4758-B76A-57FD541706F7}"/>
    <cellStyle name="Comma 2 67" xfId="1719" xr:uid="{36F54D3C-D120-4812-91E9-87F98097D2B6}"/>
    <cellStyle name="Comma 2 68" xfId="1720" xr:uid="{3FEC0F5C-770F-4467-AA54-AF3F72CC784E}"/>
    <cellStyle name="Comma 2 69" xfId="1721" xr:uid="{55D0CD1C-C72F-455E-8A33-A83FA119DD32}"/>
    <cellStyle name="Comma 2 7" xfId="1722" xr:uid="{D3CBD5A1-355C-4090-94A1-B100105D9274}"/>
    <cellStyle name="Comma 2 7 2" xfId="1723" xr:uid="{31C75623-DA25-4880-8DE1-EDD9D5E9E5D4}"/>
    <cellStyle name="Comma 2 7 3" xfId="1724" xr:uid="{B6682419-2F71-45DA-9194-EB7B7C71620A}"/>
    <cellStyle name="Comma 2 70" xfId="1725" xr:uid="{1E599DCE-2EF2-460C-95E1-152041BFAE0F}"/>
    <cellStyle name="Comma 2 71" xfId="1726" xr:uid="{3F719A5C-F969-4769-8BF4-AEFE8439D2E1}"/>
    <cellStyle name="Comma 2 72" xfId="1727" xr:uid="{ACD96444-1317-4309-92F2-524902E66F76}"/>
    <cellStyle name="Comma 2 73" xfId="1728" xr:uid="{C020AD9B-E17E-43E9-82D2-8A30F510FE2C}"/>
    <cellStyle name="Comma 2 74" xfId="1729" xr:uid="{01C80CB8-8669-4754-97C8-C0A220A8AB1F}"/>
    <cellStyle name="Comma 2 75" xfId="1730" xr:uid="{7A5B66E2-4CFD-4FD3-8033-A943478D9B53}"/>
    <cellStyle name="Comma 2 76" xfId="1731" xr:uid="{532E00CB-3858-4CA5-8399-69DE29C038D5}"/>
    <cellStyle name="Comma 2 77" xfId="1732" xr:uid="{1286DD71-59ED-4A4D-868D-E298F1B16B2D}"/>
    <cellStyle name="Comma 2 78" xfId="1733" xr:uid="{539A4E50-1D5B-495D-BC68-9603AE8F4329}"/>
    <cellStyle name="Comma 2 79" xfId="1734" xr:uid="{3DE34AA2-0B47-4561-B2E8-2BB8906DC603}"/>
    <cellStyle name="Comma 2 8" xfId="1735" xr:uid="{464DC745-B2D7-4C60-AD33-352B9E177A5C}"/>
    <cellStyle name="Comma 2 8 2" xfId="1736" xr:uid="{24401122-164F-40D1-BED1-D54CF2447065}"/>
    <cellStyle name="Comma 2 8 3" xfId="1737" xr:uid="{987BD1E2-F251-4FCC-9CDC-D48199B8B152}"/>
    <cellStyle name="Comma 2 80" xfId="1738" xr:uid="{FBE19638-25BF-4072-861F-BA350DBFCC57}"/>
    <cellStyle name="Comma 2 81" xfId="1739" xr:uid="{3AEF3226-34A5-4EDC-932E-A00FFA142767}"/>
    <cellStyle name="Comma 2 82" xfId="1740" xr:uid="{DA588474-D3AA-4534-A2CD-E9C1A8DA1F74}"/>
    <cellStyle name="Comma 2 82 2" xfId="1741" xr:uid="{10ED13DD-726A-40F3-9583-5A8D503C2AB2}"/>
    <cellStyle name="Comma 2 83" xfId="1742" xr:uid="{3D3A0141-2166-4D67-B37A-81985D4F4001}"/>
    <cellStyle name="Comma 2 84" xfId="1743" xr:uid="{0AE8FC95-38A9-42BB-882A-E3356F72983B}"/>
    <cellStyle name="Comma 2 85" xfId="1744" xr:uid="{8C382F23-3CE5-487E-AA8B-864FA4AF360A}"/>
    <cellStyle name="Comma 2 86" xfId="41456" xr:uid="{8B896F6E-18B6-4EC9-85C2-A39A8D2740AF}"/>
    <cellStyle name="Comma 2 9" xfId="1745" xr:uid="{A0D349E0-816D-4F8C-BBA0-63C972894D23}"/>
    <cellStyle name="Comma 2 9 2" xfId="1746" xr:uid="{06A252B3-1ABE-4F07-AD66-2AF1B0354E6C}"/>
    <cellStyle name="Comma 2 9 3" xfId="1747" xr:uid="{C1C37AFE-08F2-445A-9275-A584FE93F37E}"/>
    <cellStyle name="Comma 20" xfId="42226" xr:uid="{F3EC7545-1A25-4D2B-8794-E08BD07174E3}"/>
    <cellStyle name="Comma 21" xfId="42070" xr:uid="{FE0DAFBD-D4F4-4E49-BA1F-A1E08F5E8878}"/>
    <cellStyle name="Comma 22" xfId="42117" xr:uid="{0D269B86-1834-4722-AFBD-5406F2D50584}"/>
    <cellStyle name="Comma 23" xfId="42118" xr:uid="{5199CFE5-7DEB-4889-AC2E-55156D2F5235}"/>
    <cellStyle name="Comma 24" xfId="42119" xr:uid="{7481637B-F343-4B68-8A4B-FB58697937AD}"/>
    <cellStyle name="Comma 25" xfId="42120" xr:uid="{34FFB042-6554-4BC5-A7D8-2AED47DCD867}"/>
    <cellStyle name="Comma 26" xfId="42121" xr:uid="{0F39E073-FF03-4161-A777-2735BDC21117}"/>
    <cellStyle name="Comma 27" xfId="42122" xr:uid="{F6C52454-824F-4067-BC29-D755DEB9038F}"/>
    <cellStyle name="Comma 28" xfId="42123" xr:uid="{1AA980B6-AFAD-4075-A479-010CA3EE00FA}"/>
    <cellStyle name="Comma 29" xfId="42124" xr:uid="{25759882-D098-4E2C-B8BF-F7A02BC7A974}"/>
    <cellStyle name="Comma 3" xfId="1748" xr:uid="{62780172-B045-4F85-8AE0-FE3CAFC2C0A9}"/>
    <cellStyle name="Comma 3 10" xfId="1749" xr:uid="{A51C7A8C-E570-4E47-9073-0BECA0E13DF8}"/>
    <cellStyle name="Comma 3 11" xfId="1750" xr:uid="{444DF40A-A90B-4D45-9A4E-792DA701CD97}"/>
    <cellStyle name="Comma 3 12" xfId="1751" xr:uid="{1120ED38-B7C8-4577-BAF6-8F628000A380}"/>
    <cellStyle name="Comma 3 13" xfId="1752" xr:uid="{B6EC51BD-713E-4EC1-992D-6CE77EABB3C5}"/>
    <cellStyle name="Comma 3 13 2" xfId="1753" xr:uid="{51D477EB-8273-4FD9-B49B-F116BA806AAA}"/>
    <cellStyle name="Comma 3 14" xfId="1754" xr:uid="{E97FDC20-29B8-44AF-91C0-D01B996B0493}"/>
    <cellStyle name="Comma 3 14 2" xfId="1755" xr:uid="{573B46B0-715A-4692-AAEE-8F2E05FC0F0C}"/>
    <cellStyle name="Comma 3 15" xfId="1756" xr:uid="{1F194C43-C00D-4D34-856E-E3B236C1FEA7}"/>
    <cellStyle name="Comma 3 16" xfId="1757" xr:uid="{D3CCB473-4C56-47EA-AD14-9A125E9C4408}"/>
    <cellStyle name="Comma 3 17" xfId="1758" xr:uid="{B1ACA06E-0818-4F55-83DD-38EDD3126775}"/>
    <cellStyle name="Comma 3 18" xfId="1759" xr:uid="{D5A27B86-D182-4B7A-B29F-B5EF72B8327E}"/>
    <cellStyle name="Comma 3 19" xfId="1760" xr:uid="{E5AEC37A-58FC-4883-83B4-B9C19EDB4528}"/>
    <cellStyle name="Comma 3 2" xfId="1761" xr:uid="{FDD4D944-EDC0-433F-882D-154F46CE32F0}"/>
    <cellStyle name="Comma 3 2 2" xfId="1762" xr:uid="{FAD0682D-2A9C-43CA-964C-75C56A7982A6}"/>
    <cellStyle name="Comma 3 2 2 2" xfId="1763" xr:uid="{A699E7D6-5A04-43EF-BC62-44FB4552C7D7}"/>
    <cellStyle name="Comma 3 2 2 3" xfId="1764" xr:uid="{102A2460-C6BF-41BA-8BA8-4E80C45BE49B}"/>
    <cellStyle name="Comma 3 2 3" xfId="1765" xr:uid="{C48A240E-691F-48E7-8A0D-3B5E25FB863D}"/>
    <cellStyle name="Comma 3 2 3 2" xfId="1766" xr:uid="{D8917A85-0D4D-4DAE-9E98-CD4D64AAB394}"/>
    <cellStyle name="Comma 3 2 3 3" xfId="1767" xr:uid="{6D438E83-201F-4069-8AC1-E4C001A4CB0A}"/>
    <cellStyle name="Comma 3 2 4" xfId="1768" xr:uid="{1546EECB-86D6-4AE0-9EEE-942C1BC1E577}"/>
    <cellStyle name="Comma 3 2 4 2" xfId="1769" xr:uid="{A6DCD631-4CBC-4986-A97A-972926DF5C80}"/>
    <cellStyle name="Comma 3 2 4 3" xfId="1770" xr:uid="{0834EDD4-4FEC-4999-8E16-66BBD30DE88B}"/>
    <cellStyle name="Comma 3 2 5" xfId="1771" xr:uid="{7EEE25B4-D13B-4106-AD93-E1FF35DDC9ED}"/>
    <cellStyle name="Comma 3 2 5 2" xfId="1772" xr:uid="{52C25083-0C08-46CB-9AAF-FD58C98A496E}"/>
    <cellStyle name="Comma 3 2 5 3" xfId="1773" xr:uid="{FE85F67C-204B-4630-AC05-485C9AAA212A}"/>
    <cellStyle name="Comma 3 2 6" xfId="1774" xr:uid="{B7E4397A-4757-427A-9241-F7932E6EBF70}"/>
    <cellStyle name="Comma 3 2 6 2" xfId="1775" xr:uid="{0D9CFD01-B713-49C9-850A-04621BC8C21D}"/>
    <cellStyle name="Comma 3 2 6 3" xfId="1776" xr:uid="{83CB4212-74F8-4328-A95D-CA748D1445F7}"/>
    <cellStyle name="Comma 3 2 7" xfId="1777" xr:uid="{62CE394C-1C32-4A3C-9444-DA94B8E73453}"/>
    <cellStyle name="Comma 3 2 8" xfId="1778" xr:uid="{2C085BDA-FBA0-4EB1-B3C7-3B556CD0BD2D}"/>
    <cellStyle name="Comma 3 20" xfId="1779" xr:uid="{32A24104-F47E-4273-98C9-096603F97A7B}"/>
    <cellStyle name="Comma 3 21" xfId="1780" xr:uid="{5CD76035-DEAA-46E2-988B-D6FA80B5A7C6}"/>
    <cellStyle name="Comma 3 22" xfId="1781" xr:uid="{3F65FDE0-B7C7-43F4-A938-13FFCECBF82E}"/>
    <cellStyle name="Comma 3 23" xfId="1782" xr:uid="{4448E9D4-FFF4-4916-BE55-07A3EB6F467E}"/>
    <cellStyle name="Comma 3 24" xfId="1783" xr:uid="{FF517526-36C0-4533-A780-473BD7146233}"/>
    <cellStyle name="Comma 3 25" xfId="1784" xr:uid="{AE5EE2A6-3BDA-47B7-96E4-8837C2BE15FD}"/>
    <cellStyle name="Comma 3 26" xfId="1785" xr:uid="{430E710C-023E-4DE6-B6EB-39C7EEE43C16}"/>
    <cellStyle name="Comma 3 27" xfId="1786" xr:uid="{EDBB868E-9415-4E40-B408-A694819E6BD8}"/>
    <cellStyle name="Comma 3 28" xfId="41458" xr:uid="{D76E4F0A-F5D7-4069-8C4F-A7104BEBF2B9}"/>
    <cellStyle name="Comma 3 29" xfId="42261" xr:uid="{234F1246-63EE-480F-BECB-3C6F6D854ED6}"/>
    <cellStyle name="Comma 3 3" xfId="1787" xr:uid="{2743F43C-B102-45D1-84FB-B5ABAEC7852F}"/>
    <cellStyle name="Comma 3 3 2" xfId="1788" xr:uid="{47D245E9-B3D4-44F2-BF74-D2874A3A07B9}"/>
    <cellStyle name="Comma 3 3 2 2" xfId="1789" xr:uid="{1271F196-C59D-462B-A0B0-AED12D499E54}"/>
    <cellStyle name="Comma 3 3 2 3" xfId="1790" xr:uid="{56A93591-83F2-4339-93FD-1B3C9AB355A9}"/>
    <cellStyle name="Comma 3 3 3" xfId="1791" xr:uid="{C1C6A5EA-425E-4C63-B8A6-E780EF6ED75A}"/>
    <cellStyle name="Comma 3 3 3 2" xfId="1792" xr:uid="{451877E1-30A9-4192-B21B-01BC57740418}"/>
    <cellStyle name="Comma 3 3 3 3" xfId="1793" xr:uid="{C9B2B7C2-6E51-40EA-A458-F090230117D0}"/>
    <cellStyle name="Comma 3 3 4" xfId="1794" xr:uid="{C743D758-B947-4E77-B488-F46620808122}"/>
    <cellStyle name="Comma 3 3 4 2" xfId="1795" xr:uid="{1278B528-484F-4264-917C-629782D17713}"/>
    <cellStyle name="Comma 3 3 4 3" xfId="1796" xr:uid="{6D84C8EE-ADEA-40BD-AE67-583D625B2697}"/>
    <cellStyle name="Comma 3 3 5" xfId="1797" xr:uid="{53291F66-23B4-433E-91E8-9BF34DEFD4C7}"/>
    <cellStyle name="Comma 3 3 5 2" xfId="1798" xr:uid="{A28257D0-BB73-4742-8109-250E458B570F}"/>
    <cellStyle name="Comma 3 3 5 3" xfId="1799" xr:uid="{0AAD5CDB-F095-443B-86B8-716B62415A5B}"/>
    <cellStyle name="Comma 3 3 6" xfId="1800" xr:uid="{A195480E-8CC0-4CEF-8E67-EF163DFE1C2C}"/>
    <cellStyle name="Comma 3 3 6 2" xfId="1801" xr:uid="{B9E607C9-6581-4EE0-A543-6BBEEE255099}"/>
    <cellStyle name="Comma 3 3 6 3" xfId="1802" xr:uid="{43A5986F-D133-472F-9CB0-E65DA3C5CFA7}"/>
    <cellStyle name="Comma 3 3 7" xfId="1803" xr:uid="{A60BADCB-1132-4923-AA71-778623B6EC61}"/>
    <cellStyle name="Comma 3 3 8" xfId="1804" xr:uid="{0A10BBF5-DC07-462E-9CC0-73E8C91E6A1C}"/>
    <cellStyle name="Comma 3 3 9" xfId="41503" xr:uid="{04687B15-24D9-47C0-97AB-6D3127D9643C}"/>
    <cellStyle name="Comma 3 4" xfId="1805" xr:uid="{CC97BA99-19A8-479B-80B0-52615537E69B}"/>
    <cellStyle name="Comma 3 4 2" xfId="1806" xr:uid="{05AD786D-793C-4B49-B88B-E74DBA3CB096}"/>
    <cellStyle name="Comma 3 4 3" xfId="1807" xr:uid="{451FA735-F879-48D0-9FCC-D5BE806A38E5}"/>
    <cellStyle name="Comma 3 4 4" xfId="42017" xr:uid="{B09F4485-899F-42F8-B839-05D65674E092}"/>
    <cellStyle name="Comma 3 5" xfId="1808" xr:uid="{7B01C15E-4855-4C28-9346-000AB893A004}"/>
    <cellStyle name="Comma 3 5 2" xfId="41505" xr:uid="{23EA838F-157E-418C-8641-9831CF0B96DA}"/>
    <cellStyle name="Comma 3 5 3" xfId="41504" xr:uid="{BAE9136C-8D11-4B10-A748-6EDFB1E66B5C}"/>
    <cellStyle name="Comma 3 5 4" xfId="42018" xr:uid="{3387FD5F-7D60-4049-98E5-547D00ECA57E}"/>
    <cellStyle name="Comma 3 6" xfId="1809" xr:uid="{16DAFBEB-5F27-45B4-98F0-337445713510}"/>
    <cellStyle name="Comma 3 6 2" xfId="42019" xr:uid="{454CC063-6C29-4E07-B325-17B50FD2552D}"/>
    <cellStyle name="Comma 3 7" xfId="1810" xr:uid="{97EA2E1B-E0FC-493E-A196-A7A88B912012}"/>
    <cellStyle name="Comma 3 8" xfId="1811" xr:uid="{84D12385-FE70-4F6C-967B-F3001B0FA07D}"/>
    <cellStyle name="Comma 3 9" xfId="1812" xr:uid="{190F163B-93BB-4019-A9FD-42A3E110A680}"/>
    <cellStyle name="Comma 30" xfId="42221" xr:uid="{19F16738-CE4B-4255-91B7-85EE22912A19}"/>
    <cellStyle name="Comma 31" xfId="42062" xr:uid="{CFD7F0FF-F104-4443-A0C0-046D21788DA9}"/>
    <cellStyle name="Comma 32" xfId="41942" xr:uid="{713030D7-F6FF-4AB5-B45A-D3568FB96490}"/>
    <cellStyle name="Comma 33" xfId="42056" xr:uid="{A6004B6E-1003-4C59-B339-7FBBF7DC27CE}"/>
    <cellStyle name="Comma 34" xfId="42125" xr:uid="{DBB68070-06D3-4F54-BDF4-48ED0F1343D1}"/>
    <cellStyle name="Comma 35" xfId="41949" xr:uid="{124340AB-2ED9-4B66-A6D9-64A7281BDFBD}"/>
    <cellStyle name="Comma 36" xfId="42222" xr:uid="{5C2083D3-84AF-4226-BCD3-BFF135113EE5}"/>
    <cellStyle name="Comma 37" xfId="42233" xr:uid="{2908B0EC-B8D1-43F5-B0A4-6E0F7C41DADA}"/>
    <cellStyle name="Comma 38" xfId="42237" xr:uid="{7D0DA66D-9F00-465F-8DBE-6004CB3CBBFA}"/>
    <cellStyle name="Comma 39" xfId="42241" xr:uid="{48758FCD-03E5-4B8E-B492-0D413C08833B}"/>
    <cellStyle name="Comma 4" xfId="1813" xr:uid="{709D2E25-C50C-412E-A7BE-A12ECA4AD1DB}"/>
    <cellStyle name="Comma 4 10" xfId="1814" xr:uid="{E23DF093-2ABE-4852-B02E-269C731D35E5}"/>
    <cellStyle name="Comma 4 10 2" xfId="1815" xr:uid="{748C7995-8F8C-47E4-8AFC-8C256443D4FB}"/>
    <cellStyle name="Comma 4 10 3" xfId="1816" xr:uid="{D030D55C-ABC5-4794-A65E-B0E58D66B7CC}"/>
    <cellStyle name="Comma 4 11" xfId="1817" xr:uid="{5CDB6010-A638-474B-BCDE-4DD7B3A9E400}"/>
    <cellStyle name="Comma 4 11 2" xfId="41739" xr:uid="{62BDD04E-CBC4-46ED-869F-887E03343D6E}"/>
    <cellStyle name="Comma 4 12" xfId="1818" xr:uid="{91669646-939D-47A3-A27E-762EA23B58C5}"/>
    <cellStyle name="Comma 4 13" xfId="1819" xr:uid="{0C0A841A-5EC5-4513-993A-5DEF0F549716}"/>
    <cellStyle name="Comma 4 14" xfId="1820" xr:uid="{FC1A2548-32D1-49AA-B1BF-EB7777E4EBEB}"/>
    <cellStyle name="Comma 4 15" xfId="1821" xr:uid="{79770424-88D4-4029-9E01-497408335E7D}"/>
    <cellStyle name="Comma 4 16" xfId="1822" xr:uid="{5825E711-1DF9-4907-9182-A460D8B93E1A}"/>
    <cellStyle name="Comma 4 17" xfId="1823" xr:uid="{B9E8AEE3-00C1-41B6-B1CD-647F4D3013CF}"/>
    <cellStyle name="Comma 4 18" xfId="1824" xr:uid="{E3431C1F-CD03-49AC-AA19-85F62B163E27}"/>
    <cellStyle name="Comma 4 19" xfId="1825" xr:uid="{4A63D4BD-D02A-4ACD-8D6B-5361F138B278}"/>
    <cellStyle name="Comma 4 2" xfId="1826" xr:uid="{44A4C73A-D27E-490B-93CA-D1F7049B60B0}"/>
    <cellStyle name="Comma 4 2 2" xfId="1827" xr:uid="{E5456F46-0FCF-4DAE-BFE7-D3848E7DC731}"/>
    <cellStyle name="Comma 4 2 2 2" xfId="1828" xr:uid="{E24BA77D-65BD-4717-B2B9-776B36D486C2}"/>
    <cellStyle name="Comma 4 2 2 3" xfId="1829" xr:uid="{E474A1E5-6C8B-4F30-B408-A0B382D32EDD}"/>
    <cellStyle name="Comma 4 2 3" xfId="1830" xr:uid="{20B76C63-6872-484D-94E2-51B64BD1ECA7}"/>
    <cellStyle name="Comma 4 2 3 2" xfId="1831" xr:uid="{CD32C888-E809-4148-950D-DC93FEBA6882}"/>
    <cellStyle name="Comma 4 2 3 3" xfId="1832" xr:uid="{A9D89610-4F9E-4506-983A-88DA3710C208}"/>
    <cellStyle name="Comma 4 2 4" xfId="1833" xr:uid="{6EB2055B-4630-46EE-8506-C13BD9CE5426}"/>
    <cellStyle name="Comma 4 2 4 2" xfId="1834" xr:uid="{3BE2A825-B8A5-4188-81A4-5509D4E2AF8E}"/>
    <cellStyle name="Comma 4 2 4 3" xfId="1835" xr:uid="{573A0DD7-C5B9-42EA-9B74-8E737CE6C683}"/>
    <cellStyle name="Comma 4 2 5" xfId="1836" xr:uid="{52C7769C-DCC3-4897-96AC-0BB0CE61DDC8}"/>
    <cellStyle name="Comma 4 2 5 2" xfId="1837" xr:uid="{17D66C9C-C94D-4685-A6B0-94D3FAF17F4C}"/>
    <cellStyle name="Comma 4 2 5 3" xfId="1838" xr:uid="{4A8EF0E0-8E3B-47E4-85E4-C628526B447A}"/>
    <cellStyle name="Comma 4 2 6" xfId="1839" xr:uid="{6B3762D2-8A5A-4F87-8258-A05A8E2FFDB0}"/>
    <cellStyle name="Comma 4 2 6 2" xfId="1840" xr:uid="{9BE0D685-756B-4428-92C8-82D56F60CFF4}"/>
    <cellStyle name="Comma 4 2 6 3" xfId="1841" xr:uid="{B8B1CE5D-D2FB-4E22-801A-3EE413A9C977}"/>
    <cellStyle name="Comma 4 2 7" xfId="1842" xr:uid="{83665E81-B5D6-4B82-B2A6-0EA87B08E42B}"/>
    <cellStyle name="Comma 4 2 7 2" xfId="41740" xr:uid="{6F8EFB27-D5FC-4EB5-AF55-AD66D86D9E28}"/>
    <cellStyle name="Comma 4 2 8" xfId="1843" xr:uid="{BAA7BCFB-AD77-4386-B4C6-4D812428058D}"/>
    <cellStyle name="Comma 4 20" xfId="1844" xr:uid="{D8A26921-744D-4EB7-90B3-080156BB107A}"/>
    <cellStyle name="Comma 4 21" xfId="1845" xr:uid="{985ECE2F-A9BA-4EBE-9052-65E19B20621A}"/>
    <cellStyle name="Comma 4 22" xfId="1846" xr:uid="{AEC52D52-2DD6-4C31-AC46-0BB6B3E3C430}"/>
    <cellStyle name="Comma 4 23" xfId="1847" xr:uid="{04F82332-3611-47A3-8E33-D7E925E4B8F1}"/>
    <cellStyle name="Comma 4 24" xfId="1848" xr:uid="{3BBB19A6-06EE-4F5A-9317-5356A11B4E67}"/>
    <cellStyle name="Comma 4 25" xfId="1849" xr:uid="{C6631713-5F2C-41DC-AB55-51E1D44698FE}"/>
    <cellStyle name="Comma 4 26" xfId="1850" xr:uid="{0DE170EB-DF1E-4484-8A74-364D07F71780}"/>
    <cellStyle name="Comma 4 27" xfId="1851" xr:uid="{35705CD3-6A8B-4D1B-818C-FE54401E6C4C}"/>
    <cellStyle name="Comma 4 28" xfId="1852" xr:uid="{23926595-54D4-4E76-B5E9-1130C8DC5F38}"/>
    <cellStyle name="Comma 4 29" xfId="1853" xr:uid="{D018F691-5339-4756-A880-B785B120CF2B}"/>
    <cellStyle name="Comma 4 3" xfId="1854" xr:uid="{322A930F-6AF8-4BBB-8C94-A2A5D8E81373}"/>
    <cellStyle name="Comma 4 3 2" xfId="1855" xr:uid="{DF60C241-A84D-4E2F-AE83-1C60169C7058}"/>
    <cellStyle name="Comma 4 3 2 2" xfId="1856" xr:uid="{F298189E-2EF7-409A-AA02-5A43E1B85EB8}"/>
    <cellStyle name="Comma 4 3 2 3" xfId="1857" xr:uid="{ACBAF40D-BAA6-4BDB-9F84-EA2837AF7F2E}"/>
    <cellStyle name="Comma 4 3 3" xfId="1858" xr:uid="{A5446946-E0BD-4A04-9FA3-260E8EAEDCE0}"/>
    <cellStyle name="Comma 4 3 3 2" xfId="1859" xr:uid="{F50EE80F-F0F3-47D6-A012-9B99FB3055E0}"/>
    <cellStyle name="Comma 4 3 3 3" xfId="1860" xr:uid="{ADF121B0-7755-4901-B6B8-7F3289D15C9B}"/>
    <cellStyle name="Comma 4 3 4" xfId="1861" xr:uid="{F2D6D2B6-B757-4D12-AF22-9ADDB7FBF5D9}"/>
    <cellStyle name="Comma 4 3 4 2" xfId="1862" xr:uid="{460D6F27-6D08-47CA-A0D0-720D90EF960F}"/>
    <cellStyle name="Comma 4 3 4 3" xfId="1863" xr:uid="{123C0EC9-025A-46AF-9DAF-CD900FEF6815}"/>
    <cellStyle name="Comma 4 3 5" xfId="1864" xr:uid="{FFE54C7D-2AA9-484A-AD15-3F2911D89ADB}"/>
    <cellStyle name="Comma 4 3 5 2" xfId="1865" xr:uid="{F7115B45-2FB2-41B6-BCA0-613B67795E2C}"/>
    <cellStyle name="Comma 4 3 5 3" xfId="1866" xr:uid="{D12A8166-89EC-47CF-921D-6CF6E543C4EC}"/>
    <cellStyle name="Comma 4 3 6" xfId="1867" xr:uid="{26B0A4C2-1D1E-4263-9D3F-36411AA1C0AB}"/>
    <cellStyle name="Comma 4 3 6 2" xfId="1868" xr:uid="{EC4DA3E3-88A0-4FAC-A182-898572A7BEFD}"/>
    <cellStyle name="Comma 4 3 6 3" xfId="1869" xr:uid="{9E5DF4B3-689A-4636-B000-F026CDEE99C9}"/>
    <cellStyle name="Comma 4 3 7" xfId="1870" xr:uid="{B6A65B69-6777-43E1-A833-FB5B9A69ABD0}"/>
    <cellStyle name="Comma 4 3 7 2" xfId="41741" xr:uid="{D5C7A7F8-2A9E-4CE4-9DBE-B8D250293720}"/>
    <cellStyle name="Comma 4 3 8" xfId="1871" xr:uid="{F8DF880E-9E40-43ED-8219-F27C25B9AB88}"/>
    <cellStyle name="Comma 4 30" xfId="1872" xr:uid="{9F26226D-8A40-45BA-8FBE-FF1D28A9F667}"/>
    <cellStyle name="Comma 4 31" xfId="1873" xr:uid="{ECE46728-D0DC-4815-AA8E-D19504131941}"/>
    <cellStyle name="Comma 4 32" xfId="1874" xr:uid="{4A28A64F-D071-4E4B-8897-00E6569CFA3C}"/>
    <cellStyle name="Comma 4 33" xfId="1875" xr:uid="{085399A0-76D4-4DA0-801E-9970EDA6EAAC}"/>
    <cellStyle name="Comma 4 33 10" xfId="1876" xr:uid="{F940B2CF-09A4-4A7D-8DF9-01BBCA0B9DE0}"/>
    <cellStyle name="Comma 4 33 11" xfId="1877" xr:uid="{9FE47AF6-9B24-4229-9DEC-ABA78482B678}"/>
    <cellStyle name="Comma 4 33 12" xfId="1878" xr:uid="{27A3F5B6-71DB-42F1-ADBD-853B771770AE}"/>
    <cellStyle name="Comma 4 33 13" xfId="1879" xr:uid="{9CD59E9F-CBE8-46C4-A7F7-78DA2402A687}"/>
    <cellStyle name="Comma 4 33 13 2" xfId="1880" xr:uid="{E6C14F5B-55FF-4251-8868-C7D04D47DEAD}"/>
    <cellStyle name="Comma 4 33 14" xfId="1881" xr:uid="{D7EA7C2D-747C-4CCC-80F7-C9DAF00F0C5A}"/>
    <cellStyle name="Comma 4 33 15" xfId="1882" xr:uid="{D3F0B052-4479-4059-AD7D-BE00F88467EE}"/>
    <cellStyle name="Comma 4 33 16" xfId="1883" xr:uid="{7D820100-184D-4B98-B50F-7B13ADCCF9F7}"/>
    <cellStyle name="Comma 4 33 2" xfId="1884" xr:uid="{98BD7441-ACDA-4AFD-B16C-351B442868AD}"/>
    <cellStyle name="Comma 4 33 2 10" xfId="1885" xr:uid="{098472D3-E040-409B-B183-8FD3D4BEE2D9}"/>
    <cellStyle name="Comma 4 33 2 11" xfId="1886" xr:uid="{216732AF-ACBA-4807-8DF4-A3EAEDE116A6}"/>
    <cellStyle name="Comma 4 33 2 12" xfId="1887" xr:uid="{23CD13B5-51C0-426D-83E0-B84E187C7C4F}"/>
    <cellStyle name="Comma 4 33 2 13" xfId="1888" xr:uid="{B3BD2A9C-FFE9-401F-9820-A42BA3AE8E5A}"/>
    <cellStyle name="Comma 4 33 2 13 2" xfId="1889" xr:uid="{5487C5EF-D8DC-4E93-A634-51546F3A4A27}"/>
    <cellStyle name="Comma 4 33 2 14" xfId="1890" xr:uid="{969C301A-A3A1-4282-9520-3E2552E3396D}"/>
    <cellStyle name="Comma 4 33 2 15" xfId="1891" xr:uid="{88F0B9B0-32C5-4CB9-9125-8135AEA93B59}"/>
    <cellStyle name="Comma 4 33 2 16" xfId="1892" xr:uid="{AAF673F6-852F-4851-A47C-F04501C9045E}"/>
    <cellStyle name="Comma 4 33 2 2" xfId="1893" xr:uid="{6F7183A4-4477-4943-B5C3-B9A2470E8F40}"/>
    <cellStyle name="Comma 4 33 2 2 10" xfId="1894" xr:uid="{235BE3BF-FE69-42AA-A817-339EDFABEF53}"/>
    <cellStyle name="Comma 4 33 2 2 11" xfId="1895" xr:uid="{3C657165-8092-41E6-BEB7-84FC723A0265}"/>
    <cellStyle name="Comma 4 33 2 2 12" xfId="1896" xr:uid="{0B700C98-C35D-446F-8AFC-01CF4C5DEEF2}"/>
    <cellStyle name="Comma 4 33 2 2 12 2" xfId="1897" xr:uid="{33599EDB-2CF2-4BF0-B58F-8ACA1EE6E66F}"/>
    <cellStyle name="Comma 4 33 2 2 13" xfId="1898" xr:uid="{8A1E760A-A8A2-4E4C-A2AC-DB66E7A88863}"/>
    <cellStyle name="Comma 4 33 2 2 14" xfId="1899" xr:uid="{EAC41F96-0602-44DE-894D-0127CB940F53}"/>
    <cellStyle name="Comma 4 33 2 2 15" xfId="1900" xr:uid="{A7C0FFD3-57E3-4F4F-A1F0-043B0536BEFE}"/>
    <cellStyle name="Comma 4 33 2 2 2" xfId="1901" xr:uid="{0362EEF0-807F-4D75-9AC1-ADEE303570A2}"/>
    <cellStyle name="Comma 4 33 2 2 2 2" xfId="1902" xr:uid="{39A1540B-E95B-4940-9D4E-31458C5647E7}"/>
    <cellStyle name="Comma 4 33 2 2 2 2 2" xfId="1903" xr:uid="{B8613581-99C8-435A-ADD0-BDDC5C59D6B2}"/>
    <cellStyle name="Comma 4 33 2 2 2 2 2 2" xfId="1904" xr:uid="{B6FE28A9-3FA6-47D8-AC73-F035CB83FD37}"/>
    <cellStyle name="Comma 4 33 2 2 2 2 2 2 2" xfId="1905" xr:uid="{0B124700-2DA6-4006-A721-4F0864D3AE03}"/>
    <cellStyle name="Comma 4 33 2 2 2 2 2 2 2 2" xfId="1906" xr:uid="{222A0F1F-64E3-4485-8F52-B278E66DF8A5}"/>
    <cellStyle name="Comma 4 33 2 2 2 2 2 2 3" xfId="1907" xr:uid="{9139113E-7796-4327-8C72-2EB71A529E79}"/>
    <cellStyle name="Comma 4 33 2 2 2 2 2 2 4" xfId="1908" xr:uid="{3568A3C0-B839-4026-8D13-6E5C9F245591}"/>
    <cellStyle name="Comma 4 33 2 2 2 2 2 2 5" xfId="1909" xr:uid="{6E39B65F-3A2F-4004-B06F-447A03DEA79D}"/>
    <cellStyle name="Comma 4 33 2 2 2 2 2 3" xfId="1910" xr:uid="{724CA50D-3A95-41C2-8C1C-2D84BDA38C1B}"/>
    <cellStyle name="Comma 4 33 2 2 2 2 2 3 2" xfId="1911" xr:uid="{A0FBCB6A-1FF3-4586-A311-C3EE930F7CB8}"/>
    <cellStyle name="Comma 4 33 2 2 2 2 2 4" xfId="1912" xr:uid="{02810BB7-826D-4EE2-A5D7-625EA721A9E2}"/>
    <cellStyle name="Comma 4 33 2 2 2 2 2 5" xfId="1913" xr:uid="{553208C5-BDF6-453A-9CD4-26FA11B44792}"/>
    <cellStyle name="Comma 4 33 2 2 2 2 3" xfId="1914" xr:uid="{DE7D177A-A4B7-4E34-A1D3-46C7F13AE4C3}"/>
    <cellStyle name="Comma 4 33 2 2 2 2 4" xfId="1915" xr:uid="{0C75447C-0DB7-4EED-B28E-9059B4102754}"/>
    <cellStyle name="Comma 4 33 2 2 2 2 5" xfId="1916" xr:uid="{B02E6924-A663-4DED-AAD1-D484F6093FDA}"/>
    <cellStyle name="Comma 4 33 2 2 2 2 6" xfId="1917" xr:uid="{AF28A9C8-7280-439B-94F6-34C85A3D10B0}"/>
    <cellStyle name="Comma 4 33 2 2 2 2 6 2" xfId="1918" xr:uid="{652D2DB1-5AA0-4C51-87F1-211B72E63A89}"/>
    <cellStyle name="Comma 4 33 2 2 2 2 7" xfId="1919" xr:uid="{2118C142-AB51-4D1F-BC9C-B2E2BCB5A102}"/>
    <cellStyle name="Comma 4 33 2 2 2 2 8" xfId="1920" xr:uid="{32961D0B-3030-453D-823B-D0EB84E4E22B}"/>
    <cellStyle name="Comma 4 33 2 2 2 2 9" xfId="1921" xr:uid="{F93E8E02-C5BF-439A-82EB-1D4F4F810734}"/>
    <cellStyle name="Comma 4 33 2 2 2 3" xfId="1922" xr:uid="{066D6F2B-0310-43DF-917C-C075EB82CCA4}"/>
    <cellStyle name="Comma 4 33 2 2 2 3 2" xfId="1923" xr:uid="{5B3A98A4-2660-4694-B565-A013D850CC9F}"/>
    <cellStyle name="Comma 4 33 2 2 2 3 2 2" xfId="1924" xr:uid="{3C02CD97-584A-409D-BC8D-5CC8A4F46E4E}"/>
    <cellStyle name="Comma 4 33 2 2 2 3 2 2 2" xfId="1925" xr:uid="{D65B1C5C-97E5-4292-A105-B2BF82EAA15C}"/>
    <cellStyle name="Comma 4 33 2 2 2 3 2 3" xfId="1926" xr:uid="{CCC5808C-AC60-4882-93A7-DB335CF84540}"/>
    <cellStyle name="Comma 4 33 2 2 2 3 2 4" xfId="1927" xr:uid="{A2AB6681-F421-4E65-B9CA-3859FC7030FB}"/>
    <cellStyle name="Comma 4 33 2 2 2 3 2 5" xfId="1928" xr:uid="{04A4B112-E63F-48D9-A891-E944719701CC}"/>
    <cellStyle name="Comma 4 33 2 2 2 3 3" xfId="1929" xr:uid="{8BC494F4-4197-481D-AEEB-99097825558F}"/>
    <cellStyle name="Comma 4 33 2 2 2 3 3 2" xfId="1930" xr:uid="{B8AA52BB-AB32-4396-A66E-015A389B1BCE}"/>
    <cellStyle name="Comma 4 33 2 2 2 3 4" xfId="1931" xr:uid="{62F5D6FD-7677-4BC4-A3C3-9F8F5FD034E3}"/>
    <cellStyle name="Comma 4 33 2 2 2 3 5" xfId="1932" xr:uid="{E75D1D17-C272-46B5-8B62-D9B50E60C59D}"/>
    <cellStyle name="Comma 4 33 2 2 2 4" xfId="1933" xr:uid="{68ADC64C-D3DA-4B14-A339-04471AC7B7A7}"/>
    <cellStyle name="Comma 4 33 2 2 2 5" xfId="1934" xr:uid="{24A88017-F819-45F5-B3DF-7D80826F6127}"/>
    <cellStyle name="Comma 4 33 2 2 2 6" xfId="1935" xr:uid="{3ACA0090-C0CF-42CA-804F-6EC6BFEACCDA}"/>
    <cellStyle name="Comma 4 33 2 2 2 6 2" xfId="1936" xr:uid="{4EA0D3A5-376C-4846-AD2E-BA62E7E3220E}"/>
    <cellStyle name="Comma 4 33 2 2 2 7" xfId="1937" xr:uid="{44FA7335-F592-4F99-934D-614F6BA804B0}"/>
    <cellStyle name="Comma 4 33 2 2 2 8" xfId="1938" xr:uid="{AE3BF153-E3FD-4CB5-A7B7-939F9EA8A6CD}"/>
    <cellStyle name="Comma 4 33 2 2 2 9" xfId="1939" xr:uid="{A0262EAB-5AF5-4BD1-9895-3ADD9F4EEC4B}"/>
    <cellStyle name="Comma 4 33 2 2 3" xfId="1940" xr:uid="{5EFFD37E-D481-4BDA-9149-F18D0EF099AE}"/>
    <cellStyle name="Comma 4 33 2 2 3 2" xfId="1941" xr:uid="{66F0AFCF-F6B8-4B0C-8D45-07E2038CD8B9}"/>
    <cellStyle name="Comma 4 33 2 2 3 3" xfId="1942" xr:uid="{4E563BB0-4D75-41A8-AE2A-06CC953012C2}"/>
    <cellStyle name="Comma 4 33 2 2 4" xfId="1943" xr:uid="{74F5D0D0-F18F-468E-B77C-108E0C10570D}"/>
    <cellStyle name="Comma 4 33 2 2 4 2" xfId="1944" xr:uid="{359C26F0-7506-454C-87D1-8F50068EC245}"/>
    <cellStyle name="Comma 4 33 2 2 4 3" xfId="1945" xr:uid="{AAF71EE1-0B56-4433-8E83-A9CC2D83209A}"/>
    <cellStyle name="Comma 4 33 2 2 5" xfId="1946" xr:uid="{2C8BE3D8-1E59-4F48-AC27-335D1BB8D4CA}"/>
    <cellStyle name="Comma 4 33 2 2 5 2" xfId="1947" xr:uid="{ECE30095-C301-4542-AE30-699F01013111}"/>
    <cellStyle name="Comma 4 33 2 2 5 3" xfId="1948" xr:uid="{373D49E3-1D6B-4DFA-A281-DF3AC3ABE12F}"/>
    <cellStyle name="Comma 4 33 2 2 6" xfId="1949" xr:uid="{C739589A-4E33-493B-987B-865F2F502E0F}"/>
    <cellStyle name="Comma 4 33 2 2 6 2" xfId="1950" xr:uid="{85EAECEE-9CB3-4439-AD6E-AA308C725674}"/>
    <cellStyle name="Comma 4 33 2 2 6 3" xfId="1951" xr:uid="{9B9E46E4-99D6-412E-8D53-5B10D12F5D14}"/>
    <cellStyle name="Comma 4 33 2 2 7" xfId="1952" xr:uid="{36636C9B-E4B3-4DF7-AC3A-567650A982FC}"/>
    <cellStyle name="Comma 4 33 2 2 7 2" xfId="1953" xr:uid="{C2B06399-40CF-40D4-9D81-EBC207703B54}"/>
    <cellStyle name="Comma 4 33 2 2 7 3" xfId="1954" xr:uid="{DBF16E4F-F472-47F9-A50A-8E52E7CA1B1E}"/>
    <cellStyle name="Comma 4 33 2 2 8" xfId="1955" xr:uid="{00B8FF47-4C46-4243-B8B4-6B43F3D6A8B0}"/>
    <cellStyle name="Comma 4 33 2 2 8 2" xfId="1956" xr:uid="{380F7493-F0B0-47BF-B98D-65854A4839A6}"/>
    <cellStyle name="Comma 4 33 2 2 8 2 2" xfId="1957" xr:uid="{D504C112-3855-408F-9283-8C0A4C5ACAD4}"/>
    <cellStyle name="Comma 4 33 2 2 8 2 2 2" xfId="1958" xr:uid="{361ACA36-4A2A-40E6-9403-47A033EC7345}"/>
    <cellStyle name="Comma 4 33 2 2 8 2 3" xfId="1959" xr:uid="{FFAA9DFA-4D58-40AE-BDBC-332CE8FEF48D}"/>
    <cellStyle name="Comma 4 33 2 2 8 2 4" xfId="1960" xr:uid="{4A124074-5B20-4D64-84BA-D3EDD2C8776A}"/>
    <cellStyle name="Comma 4 33 2 2 8 2 5" xfId="1961" xr:uid="{EC681691-A1B1-4023-9D08-0438D4371A8F}"/>
    <cellStyle name="Comma 4 33 2 2 8 3" xfId="1962" xr:uid="{E6D635AC-7627-4726-979B-485B7EDA4463}"/>
    <cellStyle name="Comma 4 33 2 2 8 3 2" xfId="1963" xr:uid="{334DF728-F605-4F06-A68C-9F859704B16F}"/>
    <cellStyle name="Comma 4 33 2 2 8 4" xfId="1964" xr:uid="{D5F18C79-267B-46CD-A7F1-2E77BCA7360E}"/>
    <cellStyle name="Comma 4 33 2 2 8 5" xfId="1965" xr:uid="{283E3057-A7D8-49D8-8815-815F5642F4B1}"/>
    <cellStyle name="Comma 4 33 2 2 9" xfId="1966" xr:uid="{67643837-F6DF-43D7-AF08-810E7BA496C4}"/>
    <cellStyle name="Comma 4 33 2 3" xfId="1967" xr:uid="{65D2858D-BDF5-4909-9374-8525C9F2D1A7}"/>
    <cellStyle name="Comma 4 33 2 3 2" xfId="1968" xr:uid="{87D5850E-2FD3-4C29-8ED1-2B1B5888E064}"/>
    <cellStyle name="Comma 4 33 2 3 3" xfId="1969" xr:uid="{BE433F9A-EF87-459A-909F-38ACFA7D5EE9}"/>
    <cellStyle name="Comma 4 33 2 4" xfId="1970" xr:uid="{09A0459F-B004-4FD7-8497-3812FD358DA4}"/>
    <cellStyle name="Comma 4 33 2 4 2" xfId="1971" xr:uid="{BAA93458-1BF4-4BD4-8C33-354D05792687}"/>
    <cellStyle name="Comma 4 33 2 4 2 2" xfId="1972" xr:uid="{8B124A4D-9E39-4A2E-AE9A-4E55157554A2}"/>
    <cellStyle name="Comma 4 33 2 4 2 2 2" xfId="1973" xr:uid="{E857F604-744D-45DF-87D0-39C8008A95F8}"/>
    <cellStyle name="Comma 4 33 2 4 2 2 2 2" xfId="1974" xr:uid="{49E50FF1-6748-4841-B732-715D239015B5}"/>
    <cellStyle name="Comma 4 33 2 4 2 2 2 2 2" xfId="1975" xr:uid="{1597265B-6ECC-48E0-B0FF-D86D3D67395D}"/>
    <cellStyle name="Comma 4 33 2 4 2 2 2 3" xfId="1976" xr:uid="{4C074FFF-BAD8-453F-BD40-54342531EBD4}"/>
    <cellStyle name="Comma 4 33 2 4 2 2 2 4" xfId="1977" xr:uid="{825BEC45-B347-4385-A2E9-456759D0BE68}"/>
    <cellStyle name="Comma 4 33 2 4 2 2 2 5" xfId="1978" xr:uid="{B1252DA1-BADB-4D21-9242-1364B07CCF48}"/>
    <cellStyle name="Comma 4 33 2 4 2 2 3" xfId="1979" xr:uid="{37578EDC-C5B5-49A8-BA07-CD4FB3008814}"/>
    <cellStyle name="Comma 4 33 2 4 2 2 3 2" xfId="1980" xr:uid="{B41103E6-A3FE-49C3-B7D5-C4D1635E1F2D}"/>
    <cellStyle name="Comma 4 33 2 4 2 2 4" xfId="1981" xr:uid="{0D616A96-3A05-49CD-81C6-0A4D3E521D61}"/>
    <cellStyle name="Comma 4 33 2 4 2 2 5" xfId="1982" xr:uid="{A39B4115-B11C-40ED-B989-32D6B4FE90A7}"/>
    <cellStyle name="Comma 4 33 2 4 2 3" xfId="1983" xr:uid="{BF06BBFC-C43E-4A8A-9B25-85F7F3A0BDF4}"/>
    <cellStyle name="Comma 4 33 2 4 2 4" xfId="1984" xr:uid="{11F9E2CF-5DF6-4A23-A163-D7E0C6026A69}"/>
    <cellStyle name="Comma 4 33 2 4 2 5" xfId="1985" xr:uid="{8CB84FB1-0233-4A62-AE82-012445FFEA2D}"/>
    <cellStyle name="Comma 4 33 2 4 2 6" xfId="1986" xr:uid="{D32DABF9-4AA5-4844-B179-3C556FE76FF6}"/>
    <cellStyle name="Comma 4 33 2 4 2 6 2" xfId="1987" xr:uid="{572578C3-1C64-42D9-A8AE-83D98E6F92CC}"/>
    <cellStyle name="Comma 4 33 2 4 2 7" xfId="1988" xr:uid="{73DA284A-497B-4921-8DCD-79DE7B7977EB}"/>
    <cellStyle name="Comma 4 33 2 4 2 8" xfId="1989" xr:uid="{6722ECF6-F93B-45A3-8106-82395E365082}"/>
    <cellStyle name="Comma 4 33 2 4 2 9" xfId="1990" xr:uid="{2FDB6050-B3BF-425B-8827-CD1116569F3A}"/>
    <cellStyle name="Comma 4 33 2 4 3" xfId="1991" xr:uid="{12A61ADF-E58C-4D00-BE5C-FB8A9993789E}"/>
    <cellStyle name="Comma 4 33 2 4 3 2" xfId="1992" xr:uid="{B7D0E8F0-509C-4E43-A605-DCEC7E4C301F}"/>
    <cellStyle name="Comma 4 33 2 4 3 2 2" xfId="1993" xr:uid="{F6EBFA95-F0E2-4414-97E6-F669E0407A49}"/>
    <cellStyle name="Comma 4 33 2 4 3 2 2 2" xfId="1994" xr:uid="{5A9DAAC5-6B70-4DBA-8A80-26ACA92B7355}"/>
    <cellStyle name="Comma 4 33 2 4 3 2 3" xfId="1995" xr:uid="{9AE47A00-48FF-416E-B1E3-82E9B17E7B05}"/>
    <cellStyle name="Comma 4 33 2 4 3 2 4" xfId="1996" xr:uid="{49C107E5-ED03-4CC1-97EC-BF4AE16948C3}"/>
    <cellStyle name="Comma 4 33 2 4 3 2 5" xfId="1997" xr:uid="{5BCC1E09-A5E4-470F-823F-61572DA9B342}"/>
    <cellStyle name="Comma 4 33 2 4 3 3" xfId="1998" xr:uid="{61F45326-FADA-4D8C-A129-6DE39E002EDC}"/>
    <cellStyle name="Comma 4 33 2 4 3 3 2" xfId="1999" xr:uid="{4E5AD2CD-3C4B-455F-A61B-2F52EF7E0E17}"/>
    <cellStyle name="Comma 4 33 2 4 3 4" xfId="2000" xr:uid="{E9460169-A42C-4BD2-B895-6170F45573FB}"/>
    <cellStyle name="Comma 4 33 2 4 3 5" xfId="2001" xr:uid="{88CE4250-4C6C-4388-9D33-C00B84A40159}"/>
    <cellStyle name="Comma 4 33 2 4 4" xfId="2002" xr:uid="{5429EEB3-6B05-4097-AB8A-81B1B7F27F6C}"/>
    <cellStyle name="Comma 4 33 2 4 5" xfId="2003" xr:uid="{29FF16EE-9435-46FD-8F81-02ECC8D51E32}"/>
    <cellStyle name="Comma 4 33 2 4 6" xfId="2004" xr:uid="{8B93B65D-9807-4EA6-9C9A-5584530F1AB5}"/>
    <cellStyle name="Comma 4 33 2 4 6 2" xfId="2005" xr:uid="{FF1A513F-5823-49ED-A1D1-CFA84D84A5F3}"/>
    <cellStyle name="Comma 4 33 2 4 7" xfId="2006" xr:uid="{5C3E1D25-3877-408E-B5EF-BACF7FA9ED20}"/>
    <cellStyle name="Comma 4 33 2 4 8" xfId="2007" xr:uid="{749F7986-3C1C-451E-B882-4F04EADAF399}"/>
    <cellStyle name="Comma 4 33 2 4 9" xfId="2008" xr:uid="{732BDBEA-72C4-4C27-9B0E-2E33EAB8650B}"/>
    <cellStyle name="Comma 4 33 2 5" xfId="2009" xr:uid="{EFF04CC6-7CED-446B-9474-7A5DB05A4B65}"/>
    <cellStyle name="Comma 4 33 2 6" xfId="2010" xr:uid="{377E0B42-2310-447F-9742-2B4869C2A82D}"/>
    <cellStyle name="Comma 4 33 2 7" xfId="2011" xr:uid="{F8AC6F74-65EA-4CEA-A447-4413875440DC}"/>
    <cellStyle name="Comma 4 33 2 8" xfId="2012" xr:uid="{DAE1BDB8-D292-4C0B-A7D6-1E4283B00DD1}"/>
    <cellStyle name="Comma 4 33 2 9" xfId="2013" xr:uid="{CF0FA833-273A-46CC-A720-1E59BB4DA91B}"/>
    <cellStyle name="Comma 4 33 2 9 2" xfId="2014" xr:uid="{198313BC-704D-4674-A3F5-624740398CB6}"/>
    <cellStyle name="Comma 4 33 2 9 2 2" xfId="2015" xr:uid="{81F8AFA6-A635-44D0-AEAC-E6D023463DA6}"/>
    <cellStyle name="Comma 4 33 2 9 2 2 2" xfId="2016" xr:uid="{174A961F-BFCC-4983-9CE0-C03E1D39D52A}"/>
    <cellStyle name="Comma 4 33 2 9 2 3" xfId="2017" xr:uid="{7D930AD9-A778-44ED-9C0E-9F12AAC47303}"/>
    <cellStyle name="Comma 4 33 2 9 2 4" xfId="2018" xr:uid="{6B5F13A9-6F6B-4020-BDD2-9E3EA18FE876}"/>
    <cellStyle name="Comma 4 33 2 9 2 5" xfId="2019" xr:uid="{0E87BB6A-B838-41C7-863C-AF4B02CAFEBF}"/>
    <cellStyle name="Comma 4 33 2 9 3" xfId="2020" xr:uid="{8F20B161-C612-4078-AF55-ED9049529FA4}"/>
    <cellStyle name="Comma 4 33 2 9 3 2" xfId="2021" xr:uid="{392CCBD8-DA17-48F9-8BFA-FA5E5CC88867}"/>
    <cellStyle name="Comma 4 33 2 9 4" xfId="2022" xr:uid="{3B9D3792-3A65-4CEE-B174-5B133C20EEF0}"/>
    <cellStyle name="Comma 4 33 2 9 5" xfId="2023" xr:uid="{830AD1C6-7F97-4855-B7D5-16893872095F}"/>
    <cellStyle name="Comma 4 33 3" xfId="2024" xr:uid="{1D946CAE-9620-435E-8A49-592967CE00FA}"/>
    <cellStyle name="Comma 4 33 3 10" xfId="2025" xr:uid="{4ED5B777-EC97-4230-907C-53F2F5648E08}"/>
    <cellStyle name="Comma 4 33 3 11" xfId="2026" xr:uid="{0E19D862-E6F0-465A-9C37-668D18631224}"/>
    <cellStyle name="Comma 4 33 3 12" xfId="2027" xr:uid="{DE69B5CE-486F-4CE6-BE55-38C7ABADC66C}"/>
    <cellStyle name="Comma 4 33 3 12 2" xfId="2028" xr:uid="{EFB61A67-2DA5-412B-8D67-37FDBA1417BD}"/>
    <cellStyle name="Comma 4 33 3 13" xfId="2029" xr:uid="{3970B69C-9A8B-45CB-9B98-17EB894700E8}"/>
    <cellStyle name="Comma 4 33 3 14" xfId="2030" xr:uid="{1463282B-AB70-4FBF-8DC5-52934F9209F1}"/>
    <cellStyle name="Comma 4 33 3 15" xfId="2031" xr:uid="{17E4E3E3-C961-48B4-A9BE-172623E6BD58}"/>
    <cellStyle name="Comma 4 33 3 2" xfId="2032" xr:uid="{E9A3E682-E202-4089-837B-ABEA00193331}"/>
    <cellStyle name="Comma 4 33 3 2 2" xfId="2033" xr:uid="{2105791D-3FE0-49FE-80E3-B86E8CAC0B9F}"/>
    <cellStyle name="Comma 4 33 3 2 2 2" xfId="2034" xr:uid="{AC7CBDE7-72A3-4668-A10B-0F8AFEB004FC}"/>
    <cellStyle name="Comma 4 33 3 2 2 2 2" xfId="2035" xr:uid="{76A09833-A898-4A8B-A2FC-12D37C615889}"/>
    <cellStyle name="Comma 4 33 3 2 2 2 2 2" xfId="2036" xr:uid="{43A06696-F67D-4ED4-A707-6AC338631A0C}"/>
    <cellStyle name="Comma 4 33 3 2 2 2 2 2 2" xfId="2037" xr:uid="{DB19881C-7062-4D92-AFD5-E9BEA156EDBA}"/>
    <cellStyle name="Comma 4 33 3 2 2 2 2 3" xfId="2038" xr:uid="{85F84BAE-9BF7-41FC-885D-A54FA1937F03}"/>
    <cellStyle name="Comma 4 33 3 2 2 2 2 4" xfId="2039" xr:uid="{BE1012DD-BD33-4255-B432-04121E44CCF9}"/>
    <cellStyle name="Comma 4 33 3 2 2 2 2 5" xfId="2040" xr:uid="{86A2620D-B731-436E-B0FF-7511D0548E08}"/>
    <cellStyle name="Comma 4 33 3 2 2 2 3" xfId="2041" xr:uid="{B23A5417-8036-4831-A3D6-113BD8ACD449}"/>
    <cellStyle name="Comma 4 33 3 2 2 2 3 2" xfId="2042" xr:uid="{63576B9D-9B78-4D9D-95BC-947FF04766B8}"/>
    <cellStyle name="Comma 4 33 3 2 2 2 4" xfId="2043" xr:uid="{95BE9FED-78D9-4BA8-8A5F-411F13E2BB70}"/>
    <cellStyle name="Comma 4 33 3 2 2 2 5" xfId="2044" xr:uid="{431853CB-FB6D-4225-A32A-C9DBA3AD26BF}"/>
    <cellStyle name="Comma 4 33 3 2 2 3" xfId="2045" xr:uid="{AD1CFF14-2C3D-4E37-9704-930CF468BDB6}"/>
    <cellStyle name="Comma 4 33 3 2 2 4" xfId="2046" xr:uid="{D5D366FD-5F94-4CE0-87A2-02D71C38E46D}"/>
    <cellStyle name="Comma 4 33 3 2 2 5" xfId="2047" xr:uid="{BCCE14E8-0A0B-4A62-81C9-CA620997DA56}"/>
    <cellStyle name="Comma 4 33 3 2 2 6" xfId="2048" xr:uid="{A47130BA-C402-4635-8A2E-2669DEF0BA48}"/>
    <cellStyle name="Comma 4 33 3 2 2 6 2" xfId="2049" xr:uid="{BEE9E020-BA9B-4D59-A363-8F9803F2E848}"/>
    <cellStyle name="Comma 4 33 3 2 2 7" xfId="2050" xr:uid="{AF530B95-5801-4E25-99F1-FB19BC162A41}"/>
    <cellStyle name="Comma 4 33 3 2 2 8" xfId="2051" xr:uid="{C3B2A396-7950-4DC8-8EDC-2A65D76C7979}"/>
    <cellStyle name="Comma 4 33 3 2 2 9" xfId="2052" xr:uid="{F8F65E02-3745-4F25-A109-080354F842B2}"/>
    <cellStyle name="Comma 4 33 3 2 3" xfId="2053" xr:uid="{2A8C93F3-886F-4E16-AF03-8E9C8C51955D}"/>
    <cellStyle name="Comma 4 33 3 2 3 2" xfId="2054" xr:uid="{BF3A71B8-6DC2-471C-AB1D-D2EC08A02874}"/>
    <cellStyle name="Comma 4 33 3 2 3 2 2" xfId="2055" xr:uid="{E3225AE3-8BCE-4F68-978C-BEB1C8562270}"/>
    <cellStyle name="Comma 4 33 3 2 3 2 2 2" xfId="2056" xr:uid="{4AB79A6D-A6EA-450C-B8E9-23D03FF077CF}"/>
    <cellStyle name="Comma 4 33 3 2 3 2 3" xfId="2057" xr:uid="{9FD0636C-FC57-4846-B074-7DC886DB3D9D}"/>
    <cellStyle name="Comma 4 33 3 2 3 2 4" xfId="2058" xr:uid="{C2021AA4-BD83-4DA1-BE5E-8091C1B6DECC}"/>
    <cellStyle name="Comma 4 33 3 2 3 2 5" xfId="2059" xr:uid="{231C7D58-B31B-4B99-BAD8-F85183C6FC8B}"/>
    <cellStyle name="Comma 4 33 3 2 3 3" xfId="2060" xr:uid="{8044C617-A0E9-4107-A2B5-4D4BA39DBC60}"/>
    <cellStyle name="Comma 4 33 3 2 3 3 2" xfId="2061" xr:uid="{07F06AA0-F974-4184-9805-059E1F976432}"/>
    <cellStyle name="Comma 4 33 3 2 3 4" xfId="2062" xr:uid="{76F86B3E-0DF0-428E-B2A3-3EF0C213A699}"/>
    <cellStyle name="Comma 4 33 3 2 3 5" xfId="2063" xr:uid="{50DA61E8-8482-430E-89CE-7EB13169184F}"/>
    <cellStyle name="Comma 4 33 3 2 4" xfId="2064" xr:uid="{842BDB28-CE3A-4BE8-BAF5-5C5DD5534791}"/>
    <cellStyle name="Comma 4 33 3 2 5" xfId="2065" xr:uid="{AC3D8865-67D1-44FB-B953-59D13A774DFC}"/>
    <cellStyle name="Comma 4 33 3 2 6" xfId="2066" xr:uid="{CF13CAF3-138B-41AC-B414-F60D074E20F5}"/>
    <cellStyle name="Comma 4 33 3 2 6 2" xfId="2067" xr:uid="{9F0199FB-CDBF-4B1E-BB33-B523C4BA02E5}"/>
    <cellStyle name="Comma 4 33 3 2 7" xfId="2068" xr:uid="{5AAFA848-15C3-4E37-B5EA-4DD4E99F7BD4}"/>
    <cellStyle name="Comma 4 33 3 2 8" xfId="2069" xr:uid="{97A7B8A2-03D8-4765-A749-016F54C6F1E3}"/>
    <cellStyle name="Comma 4 33 3 2 9" xfId="2070" xr:uid="{3637AEFA-476D-4C0C-B594-D67F8D5B3DED}"/>
    <cellStyle name="Comma 4 33 3 3" xfId="2071" xr:uid="{2C9D2DD3-3591-43FE-A465-F99AA32A578A}"/>
    <cellStyle name="Comma 4 33 3 4" xfId="2072" xr:uid="{D662917E-AF5D-4C04-BBA1-C31F858075D2}"/>
    <cellStyle name="Comma 4 33 3 5" xfId="2073" xr:uid="{2CC6A178-B60E-43D0-972E-528930CE81ED}"/>
    <cellStyle name="Comma 4 33 3 6" xfId="2074" xr:uid="{717FD8B0-D981-42D9-876B-E250268B36DB}"/>
    <cellStyle name="Comma 4 33 3 7" xfId="2075" xr:uid="{6EFFB7AF-6D7A-4E28-BA6A-60B44E52E1FA}"/>
    <cellStyle name="Comma 4 33 3 8" xfId="2076" xr:uid="{992BAB26-622A-4741-9D2C-C046D105AE54}"/>
    <cellStyle name="Comma 4 33 3 8 2" xfId="2077" xr:uid="{5CB26E37-AA2D-4974-B8BD-A808C381508B}"/>
    <cellStyle name="Comma 4 33 3 8 2 2" xfId="2078" xr:uid="{FA9CDDD3-E2F1-4F87-B5CA-B54226A1364A}"/>
    <cellStyle name="Comma 4 33 3 8 2 2 2" xfId="2079" xr:uid="{47F05459-1A3B-408B-A4D7-D3FE55DD54DA}"/>
    <cellStyle name="Comma 4 33 3 8 2 3" xfId="2080" xr:uid="{44B713F1-D880-4CE2-97EE-A3B4AAA20CAF}"/>
    <cellStyle name="Comma 4 33 3 8 2 4" xfId="2081" xr:uid="{9EBBACCB-150F-419D-B063-B4B9B70EC907}"/>
    <cellStyle name="Comma 4 33 3 8 2 5" xfId="2082" xr:uid="{25B78CD1-8431-42BF-B3AF-216CB722F0B1}"/>
    <cellStyle name="Comma 4 33 3 8 3" xfId="2083" xr:uid="{E796B95D-C5D5-4336-976A-0A2B23123DE7}"/>
    <cellStyle name="Comma 4 33 3 8 3 2" xfId="2084" xr:uid="{70B5B515-0787-4E53-B605-C3AC6FAAF661}"/>
    <cellStyle name="Comma 4 33 3 8 4" xfId="2085" xr:uid="{4DE5247F-D973-40EA-AE19-EFD8D05F15E4}"/>
    <cellStyle name="Comma 4 33 3 8 5" xfId="2086" xr:uid="{1F3353A8-52CC-4768-9646-319875469D16}"/>
    <cellStyle name="Comma 4 33 3 9" xfId="2087" xr:uid="{C60A8A3A-87C9-45FD-BF2E-B3756434EEB1}"/>
    <cellStyle name="Comma 4 33 4" xfId="2088" xr:uid="{E6FB5C7B-AF2E-46BA-AC03-77650C78EB7A}"/>
    <cellStyle name="Comma 4 33 4 2" xfId="2089" xr:uid="{A727CDB4-2395-4478-90C2-721E16AAA88E}"/>
    <cellStyle name="Comma 4 33 4 2 2" xfId="2090" xr:uid="{D533521C-994D-4742-BAA8-D2BC038CB9C6}"/>
    <cellStyle name="Comma 4 33 4 2 2 2" xfId="2091" xr:uid="{85F9AD05-7F52-4160-9992-4C1043C2761E}"/>
    <cellStyle name="Comma 4 33 4 2 2 2 2" xfId="2092" xr:uid="{A37C56FE-EF13-41DE-BB92-9B925BA8C36A}"/>
    <cellStyle name="Comma 4 33 4 2 2 2 2 2" xfId="2093" xr:uid="{ED254622-FCF5-4A05-84C8-B67860405956}"/>
    <cellStyle name="Comma 4 33 4 2 2 2 3" xfId="2094" xr:uid="{F9938D47-810A-43C7-BB78-801FC3F658E7}"/>
    <cellStyle name="Comma 4 33 4 2 2 2 4" xfId="2095" xr:uid="{102D6770-D3D1-4881-98BA-B455AF1074C1}"/>
    <cellStyle name="Comma 4 33 4 2 2 2 5" xfId="2096" xr:uid="{64BAB207-2A74-4064-8F96-3697E9C3E795}"/>
    <cellStyle name="Comma 4 33 4 2 2 3" xfId="2097" xr:uid="{B1884C02-07D4-4FBA-BEC4-0AF0EF3DC69A}"/>
    <cellStyle name="Comma 4 33 4 2 2 3 2" xfId="2098" xr:uid="{363CF546-E905-4E33-97FC-E0B1CD6D80E4}"/>
    <cellStyle name="Comma 4 33 4 2 2 4" xfId="2099" xr:uid="{DCDF9BA9-9BA9-4B68-BB8E-C233E06E5DBB}"/>
    <cellStyle name="Comma 4 33 4 2 2 5" xfId="2100" xr:uid="{BA1D404C-9F44-471F-955A-0E854F6624F6}"/>
    <cellStyle name="Comma 4 33 4 2 3" xfId="2101" xr:uid="{2CED0C8F-6137-417F-AF19-5EA6CC149D7F}"/>
    <cellStyle name="Comma 4 33 4 2 4" xfId="2102" xr:uid="{880A90EF-10BD-4171-BFA9-C39B32A040BD}"/>
    <cellStyle name="Comma 4 33 4 2 5" xfId="2103" xr:uid="{148B7DB5-927B-493F-B1A3-0F22E949036B}"/>
    <cellStyle name="Comma 4 33 4 2 6" xfId="2104" xr:uid="{CC89CEC6-DA70-4E55-92CE-C12DED83D485}"/>
    <cellStyle name="Comma 4 33 4 2 6 2" xfId="2105" xr:uid="{FCD30280-B610-47ED-BFD9-D040D47C9DFF}"/>
    <cellStyle name="Comma 4 33 4 2 7" xfId="2106" xr:uid="{920DB6B3-C86F-4483-ADF2-8B359F470E24}"/>
    <cellStyle name="Comma 4 33 4 2 8" xfId="2107" xr:uid="{72608FA4-9DC7-49D9-BF2A-91CED54C2063}"/>
    <cellStyle name="Comma 4 33 4 2 9" xfId="2108" xr:uid="{FE8354D8-6A7B-4C2E-89D9-873D1B05DF63}"/>
    <cellStyle name="Comma 4 33 4 3" xfId="2109" xr:uid="{97B939CE-B263-417E-85B8-DC77F99DD6AE}"/>
    <cellStyle name="Comma 4 33 4 3 2" xfId="2110" xr:uid="{25DDA333-97C5-4D27-A458-13651DCB2256}"/>
    <cellStyle name="Comma 4 33 4 3 2 2" xfId="2111" xr:uid="{AC4FD0A6-5DA3-4749-ABD9-7656EA947D3A}"/>
    <cellStyle name="Comma 4 33 4 3 2 2 2" xfId="2112" xr:uid="{C729049B-ABD6-430C-8787-3A785946EEEE}"/>
    <cellStyle name="Comma 4 33 4 3 2 3" xfId="2113" xr:uid="{7306137D-CA43-4DA6-AE12-AB784187B22D}"/>
    <cellStyle name="Comma 4 33 4 3 2 4" xfId="2114" xr:uid="{974FB23A-FC95-4DE7-85A7-12F185536DC3}"/>
    <cellStyle name="Comma 4 33 4 3 2 5" xfId="2115" xr:uid="{E0519894-9D54-46F8-BF09-619F81F96716}"/>
    <cellStyle name="Comma 4 33 4 3 3" xfId="2116" xr:uid="{F68F9CB3-49BE-44B1-99E1-2E38BAE81189}"/>
    <cellStyle name="Comma 4 33 4 3 3 2" xfId="2117" xr:uid="{CA6AB3A9-6DA6-4191-BE70-496CE30706F0}"/>
    <cellStyle name="Comma 4 33 4 3 4" xfId="2118" xr:uid="{9A4A956B-EA7D-4E44-BCDC-B77C111B9A8E}"/>
    <cellStyle name="Comma 4 33 4 3 5" xfId="2119" xr:uid="{0769467A-0BC2-47B9-BB2A-906816EF2F21}"/>
    <cellStyle name="Comma 4 33 4 4" xfId="2120" xr:uid="{857874DC-8229-48D7-B0FD-E7DEE70DCA8C}"/>
    <cellStyle name="Comma 4 33 4 5" xfId="2121" xr:uid="{D5C4F10E-54D0-46DB-9156-901C55A4178F}"/>
    <cellStyle name="Comma 4 33 4 6" xfId="2122" xr:uid="{55EABE04-5A85-499E-9A0F-A4AEED7AE9CF}"/>
    <cellStyle name="Comma 4 33 4 6 2" xfId="2123" xr:uid="{4FEA61AB-8FAE-4BE1-956C-8E01911964FA}"/>
    <cellStyle name="Comma 4 33 4 7" xfId="2124" xr:uid="{7B61D58C-4726-424A-B7ED-A9587C6CE3A8}"/>
    <cellStyle name="Comma 4 33 4 8" xfId="2125" xr:uid="{98D8938B-300D-4AB5-BF8B-3D8E970BC65C}"/>
    <cellStyle name="Comma 4 33 4 9" xfId="2126" xr:uid="{AE7CF923-85B4-4BEB-874A-BEA67FD494B4}"/>
    <cellStyle name="Comma 4 33 5" xfId="2127" xr:uid="{10D61D58-0323-44C1-95FF-B7182ADD1F95}"/>
    <cellStyle name="Comma 4 33 5 2" xfId="2128" xr:uid="{0DA0EB38-23E2-4D6C-B5E7-73D617038311}"/>
    <cellStyle name="Comma 4 33 5 3" xfId="2129" xr:uid="{372BA77F-FD81-4173-83B1-EC4F51BD64CB}"/>
    <cellStyle name="Comma 4 33 6" xfId="2130" xr:uid="{09BC0C4B-A104-4ED9-B998-929CB3770555}"/>
    <cellStyle name="Comma 4 33 6 2" xfId="2131" xr:uid="{DDB4D0A8-DBB6-47E1-A90B-0240BEA6C977}"/>
    <cellStyle name="Comma 4 33 6 3" xfId="2132" xr:uid="{23E10A3E-F062-488C-803D-B4D4511B5E89}"/>
    <cellStyle name="Comma 4 33 7" xfId="2133" xr:uid="{A7D99E93-49F9-4C3B-B4BE-03E0EB92A189}"/>
    <cellStyle name="Comma 4 33 7 2" xfId="2134" xr:uid="{97481588-46C2-4E84-8B63-E197630ED088}"/>
    <cellStyle name="Comma 4 33 7 3" xfId="2135" xr:uid="{15174398-F348-40C7-BEE3-8D7596F3775F}"/>
    <cellStyle name="Comma 4 33 8" xfId="2136" xr:uid="{0C8A895B-9BF8-45D2-B203-BF5FA04996C9}"/>
    <cellStyle name="Comma 4 33 8 2" xfId="2137" xr:uid="{6889A3A3-E120-43A3-A527-4B40A48B1D2B}"/>
    <cellStyle name="Comma 4 33 8 3" xfId="2138" xr:uid="{B9CD3B61-29F4-47F3-A416-596071E189A2}"/>
    <cellStyle name="Comma 4 33 9" xfId="2139" xr:uid="{7BAB8786-7A0E-42CB-BDA8-2E7E8FB429A0}"/>
    <cellStyle name="Comma 4 33 9 2" xfId="2140" xr:uid="{17B33A03-CAE7-43A2-9252-58F2BB838EAD}"/>
    <cellStyle name="Comma 4 33 9 2 2" xfId="2141" xr:uid="{E45BBFE9-E541-427F-93DA-8E2E6423211A}"/>
    <cellStyle name="Comma 4 33 9 2 2 2" xfId="2142" xr:uid="{C0AB92CE-579F-4D31-AEEA-3B6941F7F43B}"/>
    <cellStyle name="Comma 4 33 9 2 3" xfId="2143" xr:uid="{64BDBC9A-CDA3-467E-B9BA-28D6766AD067}"/>
    <cellStyle name="Comma 4 33 9 2 4" xfId="2144" xr:uid="{01EDFC62-034B-4C88-8A2F-519CA1AD83F7}"/>
    <cellStyle name="Comma 4 33 9 2 5" xfId="2145" xr:uid="{AB9430B1-7AD1-45D7-8A66-586F73D2AB5A}"/>
    <cellStyle name="Comma 4 33 9 3" xfId="2146" xr:uid="{0E5888C0-409F-4B92-B167-531D41570A1B}"/>
    <cellStyle name="Comma 4 33 9 3 2" xfId="2147" xr:uid="{89CE8A48-317B-44F5-9728-62A2CBC9F3D0}"/>
    <cellStyle name="Comma 4 33 9 4" xfId="2148" xr:uid="{D16380B5-AB9F-42D5-B26C-79C7CE728E88}"/>
    <cellStyle name="Comma 4 33 9 5" xfId="2149" xr:uid="{0D592C03-673D-4587-BE5D-5E1A98396D15}"/>
    <cellStyle name="Comma 4 34" xfId="2150" xr:uid="{C6187EA4-4933-4D95-98C8-75C8BE828F65}"/>
    <cellStyle name="Comma 4 34 10" xfId="2151" xr:uid="{F4DEDB5D-4C27-42B3-B0FE-8E0397BE290E}"/>
    <cellStyle name="Comma 4 34 11" xfId="2152" xr:uid="{E8D84061-800D-4768-9ABD-4C63B68F1D0A}"/>
    <cellStyle name="Comma 4 34 12" xfId="2153" xr:uid="{0A7CA42F-3FB4-41F5-98A4-0EF06B5B85D5}"/>
    <cellStyle name="Comma 4 34 12 2" xfId="2154" xr:uid="{65515E42-0E24-4C00-B730-1A2860799C25}"/>
    <cellStyle name="Comma 4 34 13" xfId="2155" xr:uid="{090536D5-3741-4F87-AEFC-7CB403786E25}"/>
    <cellStyle name="Comma 4 34 14" xfId="2156" xr:uid="{338AE006-79AF-4645-84D5-86D73E532973}"/>
    <cellStyle name="Comma 4 34 15" xfId="2157" xr:uid="{C6FAD66C-82CB-4E9D-91E8-C589AC56A307}"/>
    <cellStyle name="Comma 4 34 2" xfId="2158" xr:uid="{28AF06D8-2EED-4DDA-B6EF-15A95BBF2134}"/>
    <cellStyle name="Comma 4 34 2 2" xfId="2159" xr:uid="{DAA89EF3-DD35-40B5-9C4B-D039FE1C4ED7}"/>
    <cellStyle name="Comma 4 34 2 2 2" xfId="2160" xr:uid="{CA85E8B8-ABCA-4FFC-9912-CA69C777E23F}"/>
    <cellStyle name="Comma 4 34 2 2 2 2" xfId="2161" xr:uid="{92131560-1AFE-44CC-817E-8645F0891E48}"/>
    <cellStyle name="Comma 4 34 2 2 2 2 2" xfId="2162" xr:uid="{F5A35B33-3DF8-4791-956B-3A1791D2BFDD}"/>
    <cellStyle name="Comma 4 34 2 2 2 2 2 2" xfId="2163" xr:uid="{48172D73-891D-4582-9475-AF1E7B034EB3}"/>
    <cellStyle name="Comma 4 34 2 2 2 2 3" xfId="2164" xr:uid="{023FE0FC-D540-4026-8A56-89BB929FD764}"/>
    <cellStyle name="Comma 4 34 2 2 2 2 4" xfId="2165" xr:uid="{700C80B6-DF95-4DC5-938E-483EB0AC4DC4}"/>
    <cellStyle name="Comma 4 34 2 2 2 2 5" xfId="2166" xr:uid="{0518A362-4CE9-4C0F-AC64-E9C0959F4B3F}"/>
    <cellStyle name="Comma 4 34 2 2 2 3" xfId="2167" xr:uid="{626E0F9F-6B23-441E-BDA4-8B99364BC119}"/>
    <cellStyle name="Comma 4 34 2 2 2 3 2" xfId="2168" xr:uid="{CE44075A-4EE6-40A4-9695-143AAB8F868D}"/>
    <cellStyle name="Comma 4 34 2 2 2 4" xfId="2169" xr:uid="{91C7AB64-E9E5-478D-BA7D-599FABFC6305}"/>
    <cellStyle name="Comma 4 34 2 2 2 5" xfId="2170" xr:uid="{48A1ABE1-EAF6-4421-8D72-64948F208192}"/>
    <cellStyle name="Comma 4 34 2 2 3" xfId="2171" xr:uid="{A9C33DF2-0855-4420-9871-1C8F2C017E0F}"/>
    <cellStyle name="Comma 4 34 2 2 4" xfId="2172" xr:uid="{2FF69C7B-E6DF-430D-B9B0-790A333C6F62}"/>
    <cellStyle name="Comma 4 34 2 2 5" xfId="2173" xr:uid="{05628FEC-D97A-4EAD-A4AA-5269CEA5F596}"/>
    <cellStyle name="Comma 4 34 2 2 6" xfId="2174" xr:uid="{A4756D6A-D1BD-4C8B-A88F-6F8DB24E0EF1}"/>
    <cellStyle name="Comma 4 34 2 2 6 2" xfId="2175" xr:uid="{20A61F7D-1C70-40BE-8B7D-2E98B764EA77}"/>
    <cellStyle name="Comma 4 34 2 2 7" xfId="2176" xr:uid="{C35402B2-D472-4493-B77F-49E60D4751A2}"/>
    <cellStyle name="Comma 4 34 2 2 8" xfId="2177" xr:uid="{498EB1DD-922B-41ED-8671-4B00A2CA14FA}"/>
    <cellStyle name="Comma 4 34 2 2 9" xfId="2178" xr:uid="{BEBCCCA3-55BC-428B-961E-1306DFF923DE}"/>
    <cellStyle name="Comma 4 34 2 3" xfId="2179" xr:uid="{A8118BED-A2E0-4CF1-BF22-0532B014AD2A}"/>
    <cellStyle name="Comma 4 34 2 3 2" xfId="2180" xr:uid="{D887FA5F-AE94-4D8D-B278-070845218779}"/>
    <cellStyle name="Comma 4 34 2 3 2 2" xfId="2181" xr:uid="{5A964C81-5373-4064-AEB7-A651F465DE6B}"/>
    <cellStyle name="Comma 4 34 2 3 2 2 2" xfId="2182" xr:uid="{C0CBC961-51BA-4D87-BEE3-40A368BA0EB0}"/>
    <cellStyle name="Comma 4 34 2 3 2 3" xfId="2183" xr:uid="{B663FFAD-3780-42B6-8FA7-DDCBAFB359BE}"/>
    <cellStyle name="Comma 4 34 2 3 2 4" xfId="2184" xr:uid="{8E765C8D-4916-4009-9D77-ED3F97B1F8FD}"/>
    <cellStyle name="Comma 4 34 2 3 2 5" xfId="2185" xr:uid="{E003AE9A-598F-4E4E-BC90-B65CC3384A5D}"/>
    <cellStyle name="Comma 4 34 2 3 3" xfId="2186" xr:uid="{D8A159C1-8CCE-44D6-8AF4-3846FB079C89}"/>
    <cellStyle name="Comma 4 34 2 3 3 2" xfId="2187" xr:uid="{F6E628DB-73D1-498E-B091-8D6E103FBD1A}"/>
    <cellStyle name="Comma 4 34 2 3 4" xfId="2188" xr:uid="{50A12C79-FFBA-46F2-8C59-ACFAE9430146}"/>
    <cellStyle name="Comma 4 34 2 3 5" xfId="2189" xr:uid="{F53E3894-33BD-447C-ACEF-3F6E6B60DE33}"/>
    <cellStyle name="Comma 4 34 2 4" xfId="2190" xr:uid="{B914F9C9-38F3-4AE1-90C3-7E4AB5730334}"/>
    <cellStyle name="Comma 4 34 2 5" xfId="2191" xr:uid="{91CD4FE9-A704-4267-8C88-0F02563CBB5E}"/>
    <cellStyle name="Comma 4 34 2 6" xfId="2192" xr:uid="{4A20790D-5E41-4BB7-8DB9-F82D70B07B23}"/>
    <cellStyle name="Comma 4 34 2 6 2" xfId="2193" xr:uid="{F15AF99B-63F7-4F4F-A91B-1C3BAD584542}"/>
    <cellStyle name="Comma 4 34 2 7" xfId="2194" xr:uid="{0CEE5964-615B-40BD-84BE-E51A4E5AF4AC}"/>
    <cellStyle name="Comma 4 34 2 8" xfId="2195" xr:uid="{AD435EEE-0206-416D-B566-9B087497D292}"/>
    <cellStyle name="Comma 4 34 2 9" xfId="2196" xr:uid="{EB1772FD-A27B-42EB-BA95-C7F92BBBE1C6}"/>
    <cellStyle name="Comma 4 34 3" xfId="2197" xr:uid="{6265A251-44F7-416F-B3DD-F86E3CE12DD4}"/>
    <cellStyle name="Comma 4 34 3 2" xfId="2198" xr:uid="{2E0072C8-D53D-4973-A0B5-AE81B5B15800}"/>
    <cellStyle name="Comma 4 34 3 3" xfId="2199" xr:uid="{E3022515-7F87-4D17-8296-07875065E34F}"/>
    <cellStyle name="Comma 4 34 4" xfId="2200" xr:uid="{CE20FD43-FBDC-49B9-9947-BF4D38BB2D4B}"/>
    <cellStyle name="Comma 4 34 4 2" xfId="2201" xr:uid="{6D9765F5-DDCE-4251-868A-E10AE43CAA93}"/>
    <cellStyle name="Comma 4 34 4 3" xfId="2202" xr:uid="{E3C5F44D-6B42-4A70-975D-ADEC8AD71968}"/>
    <cellStyle name="Comma 4 34 5" xfId="2203" xr:uid="{20DF42FE-656A-4675-8419-4814CBDEA46E}"/>
    <cellStyle name="Comma 4 34 5 2" xfId="2204" xr:uid="{E9EE2AAB-8C25-4541-BE56-0D945E486035}"/>
    <cellStyle name="Comma 4 34 5 3" xfId="2205" xr:uid="{7826C7E2-371E-4322-B0DF-9D96AF1C4CA0}"/>
    <cellStyle name="Comma 4 34 6" xfId="2206" xr:uid="{25E74950-D7DD-485A-8FFD-1DBE842705F1}"/>
    <cellStyle name="Comma 4 34 6 2" xfId="2207" xr:uid="{18DBCCE6-DB19-4F61-B7FF-CF99B16413C9}"/>
    <cellStyle name="Comma 4 34 6 3" xfId="2208" xr:uid="{E816EAD5-3837-4728-96CD-1E7828AA88D4}"/>
    <cellStyle name="Comma 4 34 7" xfId="2209" xr:uid="{E9A8113E-C3AD-45C1-BC99-449D8F09D01D}"/>
    <cellStyle name="Comma 4 34 7 2" xfId="2210" xr:uid="{32CABE61-C332-4B0D-8A89-8B06FFD1EC49}"/>
    <cellStyle name="Comma 4 34 7 3" xfId="2211" xr:uid="{1C6CC082-5692-46AE-AFA5-987FA5DAF00D}"/>
    <cellStyle name="Comma 4 34 8" xfId="2212" xr:uid="{7C7590AE-3CE6-4BC4-8329-E4D6A54BC0EC}"/>
    <cellStyle name="Comma 4 34 8 2" xfId="2213" xr:uid="{68F32F08-2172-4967-AE11-0B1238FE6948}"/>
    <cellStyle name="Comma 4 34 8 2 2" xfId="2214" xr:uid="{2E5B3B0D-3B94-434D-AA4E-AC188DBCD46B}"/>
    <cellStyle name="Comma 4 34 8 2 2 2" xfId="2215" xr:uid="{3E4D8CF8-FAF2-43A3-B76E-DCD353834A8D}"/>
    <cellStyle name="Comma 4 34 8 2 3" xfId="2216" xr:uid="{765B9B54-0AD2-4EC1-9DA3-2850DFF88395}"/>
    <cellStyle name="Comma 4 34 8 2 4" xfId="2217" xr:uid="{80F9B391-9B09-4E6F-A593-A7FCB6F97682}"/>
    <cellStyle name="Comma 4 34 8 2 5" xfId="2218" xr:uid="{5713360E-9A3C-475A-9F98-B4F5AFC85896}"/>
    <cellStyle name="Comma 4 34 8 3" xfId="2219" xr:uid="{78688C3D-F348-4C67-A5CA-A5EB14AF77CE}"/>
    <cellStyle name="Comma 4 34 8 3 2" xfId="2220" xr:uid="{46FA0D54-0657-47A3-AB8E-0FEFD23A599D}"/>
    <cellStyle name="Comma 4 34 8 4" xfId="2221" xr:uid="{4C646EEA-AF91-4A72-95AC-879654A3A6A3}"/>
    <cellStyle name="Comma 4 34 8 5" xfId="2222" xr:uid="{4DA8134E-6297-4EAB-B273-1B608632F70C}"/>
    <cellStyle name="Comma 4 34 9" xfId="2223" xr:uid="{43C4BEA2-5EF1-4F64-8A9D-48EB568D45C6}"/>
    <cellStyle name="Comma 4 35" xfId="2224" xr:uid="{70C4C7E4-C399-4A42-AF2D-5455FA64926B}"/>
    <cellStyle name="Comma 4 35 2" xfId="2225" xr:uid="{DC152FA3-778F-402E-97F8-4B2244777B85}"/>
    <cellStyle name="Comma 4 35 3" xfId="2226" xr:uid="{6A2EA0E0-F107-4792-B383-6741CF6209B1}"/>
    <cellStyle name="Comma 4 36" xfId="2227" xr:uid="{3078F878-8A33-4442-980E-CE7A40E24B15}"/>
    <cellStyle name="Comma 4 36 2" xfId="2228" xr:uid="{F012DBEE-2F65-4C42-A9CF-FB3BED9C478C}"/>
    <cellStyle name="Comma 4 36 2 2" xfId="2229" xr:uid="{BC30DFB9-E86E-44E1-BEDA-C8A5A46CBD5C}"/>
    <cellStyle name="Comma 4 36 2 2 2" xfId="2230" xr:uid="{B40BBA86-CA3C-4BC5-9D45-CC572F2ACE3C}"/>
    <cellStyle name="Comma 4 36 2 2 2 2" xfId="2231" xr:uid="{BA1563B6-0C44-4D6F-BC5E-A640AF0FC79D}"/>
    <cellStyle name="Comma 4 36 2 2 2 2 2" xfId="2232" xr:uid="{2DCBB56D-FFDD-424E-A8A3-FCC73A87233B}"/>
    <cellStyle name="Comma 4 36 2 2 2 3" xfId="2233" xr:uid="{8FC4894C-226B-4367-9406-49E083505385}"/>
    <cellStyle name="Comma 4 36 2 2 2 4" xfId="2234" xr:uid="{D811AB0A-6E5C-49B3-8F9E-F625862DE277}"/>
    <cellStyle name="Comma 4 36 2 2 2 5" xfId="2235" xr:uid="{95501E3A-1C04-4C9D-A213-724ABF84FCA5}"/>
    <cellStyle name="Comma 4 36 2 2 3" xfId="2236" xr:uid="{6AAF579E-4D6C-4C80-9D59-D6C1C4E84DA1}"/>
    <cellStyle name="Comma 4 36 2 2 3 2" xfId="2237" xr:uid="{6F35C554-A962-4384-AAF8-B31D9AD88075}"/>
    <cellStyle name="Comma 4 36 2 2 4" xfId="2238" xr:uid="{6C7E86B2-294E-4F15-B01D-CA1694D3284D}"/>
    <cellStyle name="Comma 4 36 2 2 5" xfId="2239" xr:uid="{D9EDD2C2-921D-4E05-9656-7CC459D87CDB}"/>
    <cellStyle name="Comma 4 36 2 3" xfId="2240" xr:uid="{6DA17611-79AE-4373-AB1A-FB550913387F}"/>
    <cellStyle name="Comma 4 36 2 4" xfId="2241" xr:uid="{E9B72680-9DB1-4C45-AC7E-C72A540BB782}"/>
    <cellStyle name="Comma 4 36 2 5" xfId="2242" xr:uid="{3424AEA5-3C5F-41C0-9005-2858F4421A2A}"/>
    <cellStyle name="Comma 4 36 2 6" xfId="2243" xr:uid="{035FAC15-8C8D-4CB3-8880-36D73C07C6BB}"/>
    <cellStyle name="Comma 4 36 2 6 2" xfId="2244" xr:uid="{BA10AA02-B49F-473C-AA35-74C1B43B08D1}"/>
    <cellStyle name="Comma 4 36 2 7" xfId="2245" xr:uid="{01BD05B1-FF19-46E2-8E7F-36DA4A3D2694}"/>
    <cellStyle name="Comma 4 36 2 8" xfId="2246" xr:uid="{E28D7303-747A-4969-AAE6-5F9121AF0129}"/>
    <cellStyle name="Comma 4 36 2 9" xfId="2247" xr:uid="{DA7E78AE-F116-4E23-9699-C35DC92602C2}"/>
    <cellStyle name="Comma 4 36 3" xfId="2248" xr:uid="{8F6310CD-0A47-4B05-8ABF-4CC7A30297BB}"/>
    <cellStyle name="Comma 4 36 3 2" xfId="2249" xr:uid="{961D7DB1-E5E7-4F30-8631-0A3D92D8E909}"/>
    <cellStyle name="Comma 4 36 3 2 2" xfId="2250" xr:uid="{A9B59E36-81E1-4315-916E-EDE40A878783}"/>
    <cellStyle name="Comma 4 36 3 2 2 2" xfId="2251" xr:uid="{6240EA11-A1EB-41DE-820B-A2B0F800AB57}"/>
    <cellStyle name="Comma 4 36 3 2 3" xfId="2252" xr:uid="{F33848A6-ED07-47F1-A824-8F0118355902}"/>
    <cellStyle name="Comma 4 36 3 2 4" xfId="2253" xr:uid="{E0C04C51-7B40-482D-B61A-05A2BB613EB4}"/>
    <cellStyle name="Comma 4 36 3 2 5" xfId="2254" xr:uid="{551F8F61-0642-4A14-A924-1AEAE0D970D8}"/>
    <cellStyle name="Comma 4 36 3 3" xfId="2255" xr:uid="{B6300B0B-BB00-4BA7-8CA8-AFA1B040C5CF}"/>
    <cellStyle name="Comma 4 36 3 3 2" xfId="2256" xr:uid="{E7B09D27-4EEC-415D-9F7E-0F68A8DC0565}"/>
    <cellStyle name="Comma 4 36 3 4" xfId="2257" xr:uid="{296460F1-A674-4D48-A253-6CE46225CC19}"/>
    <cellStyle name="Comma 4 36 3 5" xfId="2258" xr:uid="{B20A98FA-90D9-4D4D-9409-52FB8DF6CA87}"/>
    <cellStyle name="Comma 4 36 4" xfId="2259" xr:uid="{E74B950E-FC47-49E3-AE88-64B052ACA3A0}"/>
    <cellStyle name="Comma 4 36 5" xfId="2260" xr:uid="{6A1D1858-6CA3-4D37-BA74-AFEF5EFA2E4A}"/>
    <cellStyle name="Comma 4 36 6" xfId="2261" xr:uid="{FD923ED1-83A0-4A0E-9D6B-827759B2E054}"/>
    <cellStyle name="Comma 4 36 6 2" xfId="2262" xr:uid="{57074116-F8C2-462F-A80D-2C46CF18E3D8}"/>
    <cellStyle name="Comma 4 36 7" xfId="2263" xr:uid="{1630F7EF-6DB3-4538-B411-FF64784EB74F}"/>
    <cellStyle name="Comma 4 36 8" xfId="2264" xr:uid="{9460047A-9421-4331-AE10-96F4BBBB9E20}"/>
    <cellStyle name="Comma 4 36 9" xfId="2265" xr:uid="{DC366313-0BC6-4715-8459-03D0964BE238}"/>
    <cellStyle name="Comma 4 37" xfId="2266" xr:uid="{115917E4-E284-4B6B-935C-2FB8540D8787}"/>
    <cellStyle name="Comma 4 38" xfId="2267" xr:uid="{92167063-2C7E-4FD2-9DAD-27972FFB72C2}"/>
    <cellStyle name="Comma 4 39" xfId="2268" xr:uid="{001CA18A-B11E-4CC5-B7CC-E53F9910D8FA}"/>
    <cellStyle name="Comma 4 4" xfId="2269" xr:uid="{28396B0F-8515-491E-8333-E59C8BFF83A1}"/>
    <cellStyle name="Comma 4 4 2" xfId="2270" xr:uid="{FB12F439-571A-4C37-82A9-DE5C187906AB}"/>
    <cellStyle name="Comma 4 4 2 2" xfId="2271" xr:uid="{93B0323D-307E-40A1-BC0A-660C76627828}"/>
    <cellStyle name="Comma 4 4 2 3" xfId="2272" xr:uid="{EAD8CA5B-E5CB-414C-8B3A-3C81892AD44F}"/>
    <cellStyle name="Comma 4 4 3" xfId="2273" xr:uid="{4DF39C42-9E8E-461E-88F0-C446AC5A2C14}"/>
    <cellStyle name="Comma 4 4 3 2" xfId="2274" xr:uid="{48E49072-9B64-4FB1-90B7-A6590DD42813}"/>
    <cellStyle name="Comma 4 4 3 3" xfId="2275" xr:uid="{2A045391-AC1D-4753-AB30-E01D1542FAB0}"/>
    <cellStyle name="Comma 4 4 4" xfId="2276" xr:uid="{F5ED8DCB-A8F7-47D9-8C18-140954034C91}"/>
    <cellStyle name="Comma 4 4 4 2" xfId="2277" xr:uid="{6357E776-C66D-4CE3-99D5-8C2AF0D6ACCF}"/>
    <cellStyle name="Comma 4 4 4 3" xfId="2278" xr:uid="{CA7F9639-58FB-4519-A141-C242BFF4D4FC}"/>
    <cellStyle name="Comma 4 4 5" xfId="2279" xr:uid="{F31BC2E6-FC56-409C-B203-80AA308EABDF}"/>
    <cellStyle name="Comma 4 4 5 2" xfId="2280" xr:uid="{70FB5B34-97CA-4C9C-9362-D6B9BDA78949}"/>
    <cellStyle name="Comma 4 4 5 3" xfId="2281" xr:uid="{68FDE48A-126C-4385-87F6-49962BF80C63}"/>
    <cellStyle name="Comma 4 4 6" xfId="2282" xr:uid="{2222999B-2924-4D44-A790-100F54820B7B}"/>
    <cellStyle name="Comma 4 4 6 2" xfId="2283" xr:uid="{18FB6C0D-3791-4358-83B6-34217B7E67E8}"/>
    <cellStyle name="Comma 4 4 6 3" xfId="2284" xr:uid="{54CB83A3-A046-4EB1-BA00-FE8BCC956127}"/>
    <cellStyle name="Comma 4 4 7" xfId="2285" xr:uid="{21911004-E27B-4475-97D9-A87A12A874D0}"/>
    <cellStyle name="Comma 4 4 8" xfId="2286" xr:uid="{5BFD2FC1-C824-4026-9F2F-7D921F8949CF}"/>
    <cellStyle name="Comma 4 40" xfId="2287" xr:uid="{0B8A7EA3-93A6-4D47-A029-FDBA91ECCA80}"/>
    <cellStyle name="Comma 4 41" xfId="2288" xr:uid="{2AC19771-A395-4B1F-A2EF-A48D9EF211D5}"/>
    <cellStyle name="Comma 4 41 2" xfId="2289" xr:uid="{46EED3E1-F1CE-4468-9F4D-D4457428A385}"/>
    <cellStyle name="Comma 4 41 2 2" xfId="2290" xr:uid="{A974C299-D46F-4EBD-B429-FE0007340FEB}"/>
    <cellStyle name="Comma 4 41 2 2 2" xfId="2291" xr:uid="{CF9A6CA3-9A13-425A-830C-1F7D621D812A}"/>
    <cellStyle name="Comma 4 41 2 3" xfId="2292" xr:uid="{68E2CF59-1AA5-486E-A5FF-B87F52672BCF}"/>
    <cellStyle name="Comma 4 41 2 4" xfId="2293" xr:uid="{1BE21733-9276-40FB-8430-58FB324671E6}"/>
    <cellStyle name="Comma 4 41 2 5" xfId="2294" xr:uid="{2F459CF2-2468-49D4-A06D-4767900E13BB}"/>
    <cellStyle name="Comma 4 41 3" xfId="2295" xr:uid="{F51CC46C-424D-43D8-81FA-F5D87B577133}"/>
    <cellStyle name="Comma 4 41 3 2" xfId="2296" xr:uid="{932D1ED8-EAAD-40E9-87D4-FFA6EC54C6B7}"/>
    <cellStyle name="Comma 4 41 4" xfId="2297" xr:uid="{CCE39C16-8E4E-4B4A-B0C8-45FEAE9895A4}"/>
    <cellStyle name="Comma 4 41 5" xfId="2298" xr:uid="{B4A868D3-AAE7-4E6B-B960-19881171FD60}"/>
    <cellStyle name="Comma 4 42" xfId="2299" xr:uid="{3BAF2CFD-440D-42A1-9CDC-FE7A074C20CC}"/>
    <cellStyle name="Comma 4 43" xfId="2300" xr:uid="{8FACFEB2-9AD8-4A35-A467-5AF6D8CC366F}"/>
    <cellStyle name="Comma 4 44" xfId="2301" xr:uid="{DC80A5BA-9F5C-4527-9F24-766C7BA557A7}"/>
    <cellStyle name="Comma 4 45" xfId="2302" xr:uid="{5B0F579B-2CFE-4FD5-B0B1-A8DD08233542}"/>
    <cellStyle name="Comma 4 46" xfId="2303" xr:uid="{D4F4969F-AF4E-44FF-86D0-A793F808294F}"/>
    <cellStyle name="Comma 4 47" xfId="2304" xr:uid="{580660AC-C586-46D5-8B9F-78E076CC6DC2}"/>
    <cellStyle name="Comma 4 48" xfId="2305" xr:uid="{5A22F98C-F5B8-4825-88EB-41DC6AD76524}"/>
    <cellStyle name="Comma 4 49" xfId="2306" xr:uid="{1FD1FC01-A000-4333-BB44-AD74047DF077}"/>
    <cellStyle name="Comma 4 5" xfId="2307" xr:uid="{B923DDCA-D0F7-4D11-8957-B7C37859FB7C}"/>
    <cellStyle name="Comma 4 5 2" xfId="2308" xr:uid="{11B6EB39-1648-4496-8F58-D5D3140F6BF6}"/>
    <cellStyle name="Comma 4 5 2 2" xfId="2309" xr:uid="{AC959C0B-A2EB-4C89-BF51-1803EAC6463A}"/>
    <cellStyle name="Comma 4 5 2 3" xfId="2310" xr:uid="{83B0F4E3-1F1D-4BFD-890D-EADFB1F57E96}"/>
    <cellStyle name="Comma 4 5 3" xfId="2311" xr:uid="{5C4DCCA4-0AE3-4AE4-B4AF-22C26974B273}"/>
    <cellStyle name="Comma 4 5 3 2" xfId="2312" xr:uid="{4DEC2B08-5177-4CB9-8443-96225FA4C641}"/>
    <cellStyle name="Comma 4 5 3 3" xfId="2313" xr:uid="{67235514-FA71-40A6-B264-B9533C0F24E5}"/>
    <cellStyle name="Comma 4 5 4" xfId="2314" xr:uid="{0EB91AAC-454C-486D-B39B-5C1AE04B5E9F}"/>
    <cellStyle name="Comma 4 5 4 2" xfId="2315" xr:uid="{042482AA-5711-4CA1-AEE9-D4340766E7EB}"/>
    <cellStyle name="Comma 4 5 4 3" xfId="2316" xr:uid="{F3B74547-557F-496C-8437-729672AEA388}"/>
    <cellStyle name="Comma 4 5 5" xfId="2317" xr:uid="{7EB36D0B-2E65-45BE-8326-4EE165ABEEA9}"/>
    <cellStyle name="Comma 4 5 5 2" xfId="2318" xr:uid="{725D6E7F-7C85-4C88-B909-12CF92B8E77B}"/>
    <cellStyle name="Comma 4 5 5 3" xfId="2319" xr:uid="{24FBB6D8-6A20-402A-8BB2-41FD57D26F8E}"/>
    <cellStyle name="Comma 4 5 6" xfId="2320" xr:uid="{0CC40146-A78E-4F7A-A990-BED55E7D6FED}"/>
    <cellStyle name="Comma 4 5 6 2" xfId="2321" xr:uid="{76F326B4-DF49-4515-85A8-7C92C30237A8}"/>
    <cellStyle name="Comma 4 5 6 3" xfId="2322" xr:uid="{9DE50E8F-9958-4830-A63D-0DA5A5A9E918}"/>
    <cellStyle name="Comma 4 5 7" xfId="2323" xr:uid="{757A5A5A-92B6-49A1-A33A-7203A77D7C96}"/>
    <cellStyle name="Comma 4 5 8" xfId="2324" xr:uid="{0434768B-C71C-4E41-A713-1AF1F2FC8678}"/>
    <cellStyle name="Comma 4 50" xfId="2325" xr:uid="{15950DFC-7177-471D-8239-5065256D8753}"/>
    <cellStyle name="Comma 4 51" xfId="2326" xr:uid="{CE375794-B7CD-4BFB-AEF9-6E901F388483}"/>
    <cellStyle name="Comma 4 52" xfId="2327" xr:uid="{3CAD32DD-190E-4216-BF00-59A2D595D323}"/>
    <cellStyle name="Comma 4 53" xfId="2328" xr:uid="{370F50E6-C1D2-4EB9-848A-2647EE4B2444}"/>
    <cellStyle name="Comma 4 54" xfId="2329" xr:uid="{48337C4D-022A-4413-B0D2-C0796DF81611}"/>
    <cellStyle name="Comma 4 55" xfId="2330" xr:uid="{BE148419-8AE9-4186-B964-A0F4BF00A785}"/>
    <cellStyle name="Comma 4 56" xfId="2331" xr:uid="{B0C30462-F42E-4254-BC24-97D3A41B3DA4}"/>
    <cellStyle name="Comma 4 57" xfId="2332" xr:uid="{06C8EEFB-2F74-44C7-9B58-1565CCBF4F1E}"/>
    <cellStyle name="Comma 4 58" xfId="2333" xr:uid="{F06BAE8F-4BD9-4AC5-ADCE-A272D27E61E6}"/>
    <cellStyle name="Comma 4 59" xfId="2334" xr:uid="{F63290F4-488D-44FC-B5BA-2D5015D4CD1C}"/>
    <cellStyle name="Comma 4 6" xfId="2335" xr:uid="{D49DAFE6-4A65-4191-BD26-384012C2FE66}"/>
    <cellStyle name="Comma 4 6 2" xfId="2336" xr:uid="{7BD23018-E124-49A0-9BAA-16C0A923BEB9}"/>
    <cellStyle name="Comma 4 6 3" xfId="2337" xr:uid="{B1B91313-B162-4E62-B414-CB28B517FE9A}"/>
    <cellStyle name="Comma 4 6 4" xfId="42020" xr:uid="{205591AA-D681-4DF9-B952-79CE23F93505}"/>
    <cellStyle name="Comma 4 60" xfId="2338" xr:uid="{1DBC51E8-93DC-4AF4-965C-1DA1506E43B8}"/>
    <cellStyle name="Comma 4 61" xfId="2339" xr:uid="{613F1468-3F6C-483C-B36B-C467591D5C92}"/>
    <cellStyle name="Comma 4 62" xfId="2340" xr:uid="{893F18C9-07CE-4E0A-AF20-5DAEC4D8893D}"/>
    <cellStyle name="Comma 4 63" xfId="2341" xr:uid="{5759D2DE-4911-4539-B095-59D756A302EF}"/>
    <cellStyle name="Comma 4 64" xfId="2342" xr:uid="{3B719F63-5858-4049-8174-AD22F1FC0EB8}"/>
    <cellStyle name="Comma 4 65" xfId="2343" xr:uid="{BEAB30DB-4CD8-4EBC-B2CE-AC3D24C5F739}"/>
    <cellStyle name="Comma 4 66" xfId="2344" xr:uid="{4C6A6F74-ED11-401E-A4A1-F116DE65B282}"/>
    <cellStyle name="Comma 4 67" xfId="2345" xr:uid="{0CF39E3F-F54A-490A-8D59-10581A406BB4}"/>
    <cellStyle name="Comma 4 68" xfId="2346" xr:uid="{4C9590B7-8060-4B06-AE9C-2EFD0AA4DC76}"/>
    <cellStyle name="Comma 4 69" xfId="2347" xr:uid="{D1EBCC91-2838-4B5F-8732-BE59B1EA141E}"/>
    <cellStyle name="Comma 4 7" xfId="2348" xr:uid="{F346F5F5-3467-4F4D-811C-D1EC820C8BC5}"/>
    <cellStyle name="Comma 4 7 2" xfId="2349" xr:uid="{395022D5-1755-4DFA-9716-1AE2C18D979B}"/>
    <cellStyle name="Comma 4 7 3" xfId="2350" xr:uid="{C3196F45-8397-4961-8D9D-F86BA8F46B91}"/>
    <cellStyle name="Comma 4 70" xfId="2351" xr:uid="{CE46AB9D-C9BB-48EC-9D74-041BDA91045C}"/>
    <cellStyle name="Comma 4 71" xfId="2352" xr:uid="{7A7B9C98-6607-426E-8127-27F6133E8A34}"/>
    <cellStyle name="Comma 4 72" xfId="2353" xr:uid="{AE021C91-2E45-4D41-9EF9-86E13807E562}"/>
    <cellStyle name="Comma 4 73" xfId="2354" xr:uid="{61C6542F-A453-4F83-8B10-76C1EA14F1C1}"/>
    <cellStyle name="Comma 4 74" xfId="2355" xr:uid="{96B5FB88-D1F6-4A23-A111-EFD25000A90D}"/>
    <cellStyle name="Comma 4 75" xfId="2356" xr:uid="{26C6ADF5-86BB-4C33-BB6E-B2156FC3439C}"/>
    <cellStyle name="Comma 4 76" xfId="2357" xr:uid="{8237BB5F-E9D8-485C-8020-94C1271A61F7}"/>
    <cellStyle name="Comma 4 77" xfId="2358" xr:uid="{537F0285-A3AA-4947-8E08-64DFD488C703}"/>
    <cellStyle name="Comma 4 78" xfId="2359" xr:uid="{8FFA3BCD-FE35-47BB-85E0-E0B48FBE55A1}"/>
    <cellStyle name="Comma 4 79" xfId="2360" xr:uid="{DEC8FB48-E314-44A4-9940-5D0BB5839845}"/>
    <cellStyle name="Comma 4 8" xfId="2361" xr:uid="{AB39B2A5-9B25-45F8-872E-3495A17A02D2}"/>
    <cellStyle name="Comma 4 8 2" xfId="2362" xr:uid="{1D0C3EEC-C954-4075-BC85-E00664A4B71A}"/>
    <cellStyle name="Comma 4 8 3" xfId="2363" xr:uid="{A9DB4498-1BAF-40B9-990F-9BD94EE5A55F}"/>
    <cellStyle name="Comma 4 80" xfId="2364" xr:uid="{1A800C04-43D7-4CA9-870A-F87AC23C5882}"/>
    <cellStyle name="Comma 4 81" xfId="2365" xr:uid="{E4E01D07-3108-466B-B283-5D2CC4CD4D45}"/>
    <cellStyle name="Comma 4 82" xfId="2366" xr:uid="{F0B0DA0F-7B5C-4B8C-B386-35DC745E80DC}"/>
    <cellStyle name="Comma 4 82 2" xfId="2367" xr:uid="{9A933768-9840-4E18-9492-D8C537427FF6}"/>
    <cellStyle name="Comma 4 83" xfId="2368" xr:uid="{B5BB46D8-AA1A-4217-9C51-65D47C9D98EA}"/>
    <cellStyle name="Comma 4 84" xfId="2369" xr:uid="{3F6A9380-F7BA-4CB1-A0A3-836B7B1ED6A2}"/>
    <cellStyle name="Comma 4 85" xfId="2370" xr:uid="{A24EB7BF-7A23-4641-8657-F4067298DD0D}"/>
    <cellStyle name="Comma 4 9" xfId="2371" xr:uid="{73B5DBA2-D64B-4499-8EE1-38D5B229149F}"/>
    <cellStyle name="Comma 4 9 2" xfId="2372" xr:uid="{2962A98E-FF5C-41BA-B56A-2949CF7FBCCF}"/>
    <cellStyle name="Comma 4 9 3" xfId="2373" xr:uid="{9E4898C3-F01B-41ED-A7C2-202BAB20A428}"/>
    <cellStyle name="Comma 40" xfId="42245" xr:uid="{BCA71492-50CF-4D31-BC19-B1B0AE832C27}"/>
    <cellStyle name="Comma 41" xfId="42249" xr:uid="{DF23375E-BB89-4499-A37E-440B2997CCBD}"/>
    <cellStyle name="Comma 42" xfId="42253" xr:uid="{803A4612-6446-40E0-9481-F860969A1905}"/>
    <cellStyle name="Comma 43" xfId="42257" xr:uid="{A871198D-E104-4F24-BADD-36D1DECDCF3B}"/>
    <cellStyle name="Comma 44" xfId="42290" xr:uid="{5001A7AD-3173-4F9E-9EB7-42761340C30B}"/>
    <cellStyle name="Comma 45" xfId="42292" xr:uid="{812E74C6-B231-473B-A446-134DE8EF15B3}"/>
    <cellStyle name="Comma 46" xfId="42294" xr:uid="{A6CB3335-83E5-4F51-804C-B3802C868212}"/>
    <cellStyle name="Comma 5" xfId="2374" xr:uid="{9F3AF0CB-A019-49A3-917E-29A9586A01DB}"/>
    <cellStyle name="Comma 5 10" xfId="2375" xr:uid="{56B44764-EC2E-47B9-9C35-A747F0A3B959}"/>
    <cellStyle name="Comma 5 11" xfId="2376" xr:uid="{DF548A37-D005-47FA-8A7C-69DD966A57DE}"/>
    <cellStyle name="Comma 5 12" xfId="2377" xr:uid="{6F184330-9D5F-4DAA-9EAB-272602288151}"/>
    <cellStyle name="Comma 5 13" xfId="2378" xr:uid="{63425083-A97E-4FAC-89AA-598D6D5671E8}"/>
    <cellStyle name="Comma 5 14" xfId="2379" xr:uid="{08C79825-BA82-49A8-8760-65854F7B8A47}"/>
    <cellStyle name="Comma 5 15" xfId="2380" xr:uid="{81CB8A6A-234E-49DC-BA5C-28B0610E235B}"/>
    <cellStyle name="Comma 5 16" xfId="2381" xr:uid="{CF9AACC8-315F-4357-B406-AFE97745EFFB}"/>
    <cellStyle name="Comma 5 17" xfId="2382" xr:uid="{6DE1D9FC-C4D1-4AB4-A8B5-48C25638C4BC}"/>
    <cellStyle name="Comma 5 18" xfId="2383" xr:uid="{33B5DFE0-7922-488E-83E8-09C06C64C805}"/>
    <cellStyle name="Comma 5 19" xfId="2384" xr:uid="{05DFA604-798F-43CD-8CE5-28F7BC2FDE8F}"/>
    <cellStyle name="Comma 5 2" xfId="2385" xr:uid="{8F09E7AD-A778-4485-895A-8EE5A2EA10F5}"/>
    <cellStyle name="Comma 5 2 10" xfId="2386" xr:uid="{DF59AA87-A23C-445D-8A55-20FC4FDE5A19}"/>
    <cellStyle name="Comma 5 2 11" xfId="2387" xr:uid="{56CDC6D1-CF06-4167-8A3B-FDFE70245598}"/>
    <cellStyle name="Comma 5 2 12" xfId="2388" xr:uid="{24989898-591C-40CD-8714-DB20F43145D3}"/>
    <cellStyle name="Comma 5 2 12 2" xfId="2389" xr:uid="{712ADF87-A287-4C9D-A9BE-58732E032ED8}"/>
    <cellStyle name="Comma 5 2 12 2 2" xfId="2390" xr:uid="{0F5E2AD7-D40B-40A8-871E-7C947855DB22}"/>
    <cellStyle name="Comma 5 2 12 2 2 2" xfId="2391" xr:uid="{C0AF9D38-AD34-40AB-97EF-54BC73FB02CA}"/>
    <cellStyle name="Comma 5 2 12 2 3" xfId="2392" xr:uid="{3F8F6FC5-EF56-4982-BECB-837066967389}"/>
    <cellStyle name="Comma 5 2 12 2 4" xfId="2393" xr:uid="{7C0242D5-4B07-448B-A399-093EE35BA831}"/>
    <cellStyle name="Comma 5 2 12 2 5" xfId="2394" xr:uid="{988DB9D1-51AB-4B09-9EE4-6D29408D8567}"/>
    <cellStyle name="Comma 5 2 12 3" xfId="2395" xr:uid="{2CFB303A-D57A-4B2F-A225-362FC3EC2453}"/>
    <cellStyle name="Comma 5 2 12 3 2" xfId="2396" xr:uid="{33CAA53A-9C93-4878-BD90-EDC809868301}"/>
    <cellStyle name="Comma 5 2 12 4" xfId="2397" xr:uid="{76308B85-70BA-4D06-8026-30FF0B9A4630}"/>
    <cellStyle name="Comma 5 2 12 5" xfId="2398" xr:uid="{E4DE1115-46FF-4083-8D9B-BFD475F944E8}"/>
    <cellStyle name="Comma 5 2 13" xfId="2399" xr:uid="{91BE7BE9-35C2-446A-9E6E-1B90C4B1F1D3}"/>
    <cellStyle name="Comma 5 2 14" xfId="2400" xr:uid="{89EC91F6-3B48-4834-933D-65915EC6230C}"/>
    <cellStyle name="Comma 5 2 15" xfId="2401" xr:uid="{5033E0BF-64C6-41F8-99B6-ABAAD34D565F}"/>
    <cellStyle name="Comma 5 2 16" xfId="2402" xr:uid="{C569E176-D4D3-4E3C-8772-EBC058A9B8F6}"/>
    <cellStyle name="Comma 5 2 16 2" xfId="2403" xr:uid="{F146DE6A-B6AC-43FA-AD9F-F58F335DB47C}"/>
    <cellStyle name="Comma 5 2 17" xfId="2404" xr:uid="{D4E9E491-AB11-4525-91AF-2A62D5048EEE}"/>
    <cellStyle name="Comma 5 2 18" xfId="2405" xr:uid="{E057DE73-FF63-4319-BE50-6EBB0A4125B2}"/>
    <cellStyle name="Comma 5 2 19" xfId="2406" xr:uid="{13B01C0E-F7C4-4481-A9C2-3E5112445EDB}"/>
    <cellStyle name="Comma 5 2 2" xfId="2407" xr:uid="{669EDB78-E8C0-4B45-A1AE-A1AE2C33BBAC}"/>
    <cellStyle name="Comma 5 2 2 10" xfId="2408" xr:uid="{4F7198EA-AF48-46E9-A1B7-8C7BB2AC7E26}"/>
    <cellStyle name="Comma 5 2 2 11" xfId="2409" xr:uid="{DE03C2A8-B978-4CD1-AE72-147952424BA7}"/>
    <cellStyle name="Comma 5 2 2 11 2" xfId="2410" xr:uid="{7CFA3BDE-63CB-419B-AAC4-0E4E867D3187}"/>
    <cellStyle name="Comma 5 2 2 11 2 2" xfId="2411" xr:uid="{73E7AF46-8D0D-4629-AF3D-1AAF23D438D0}"/>
    <cellStyle name="Comma 5 2 2 11 2 2 2" xfId="2412" xr:uid="{4762F774-A30C-40B2-80DA-84C653C31AD3}"/>
    <cellStyle name="Comma 5 2 2 11 2 3" xfId="2413" xr:uid="{010CD86E-D05F-49EB-9990-3940F3A39A8B}"/>
    <cellStyle name="Comma 5 2 2 11 2 4" xfId="2414" xr:uid="{7F9BBD11-E197-4B04-A1C1-3D7BDA825ECF}"/>
    <cellStyle name="Comma 5 2 2 11 2 5" xfId="2415" xr:uid="{CB9E6288-C14B-4AC6-97A8-478A425EB7E2}"/>
    <cellStyle name="Comma 5 2 2 11 3" xfId="2416" xr:uid="{3D4CF32C-C072-40B1-95AF-4DE24E139669}"/>
    <cellStyle name="Comma 5 2 2 11 3 2" xfId="2417" xr:uid="{4682DF60-81AD-48FE-B372-FFF2C6E4469F}"/>
    <cellStyle name="Comma 5 2 2 11 4" xfId="2418" xr:uid="{D0CBAAF2-0863-43A6-B8BF-903D0F3591BA}"/>
    <cellStyle name="Comma 5 2 2 11 5" xfId="2419" xr:uid="{96EA9939-CFF0-4A62-9E6C-818567C9EB8F}"/>
    <cellStyle name="Comma 5 2 2 12" xfId="2420" xr:uid="{C66A2235-1BE4-4573-87A1-838FFCE8FCEB}"/>
    <cellStyle name="Comma 5 2 2 13" xfId="2421" xr:uid="{A4A969EA-FF86-4608-B250-88567988CAC7}"/>
    <cellStyle name="Comma 5 2 2 14" xfId="2422" xr:uid="{0EF3A4EE-0263-4664-9252-34CC9FA887B8}"/>
    <cellStyle name="Comma 5 2 2 15" xfId="2423" xr:uid="{AE1F8124-6E29-4EC3-BD0A-0EE8BFE64823}"/>
    <cellStyle name="Comma 5 2 2 15 2" xfId="2424" xr:uid="{5580ED0E-79BC-46F3-AD62-8B551AFA4641}"/>
    <cellStyle name="Comma 5 2 2 16" xfId="2425" xr:uid="{427694FF-FF2E-4FC2-AC2E-AC7DFC3F95E7}"/>
    <cellStyle name="Comma 5 2 2 17" xfId="2426" xr:uid="{07DF9F04-3423-4130-92EC-B128104E6FDA}"/>
    <cellStyle name="Comma 5 2 2 18" xfId="2427" xr:uid="{3927C1AF-3727-47C6-B639-4356881C2312}"/>
    <cellStyle name="Comma 5 2 2 2" xfId="2428" xr:uid="{2822A742-31DC-4F79-A21C-5C707C9677A1}"/>
    <cellStyle name="Comma 5 2 2 2 10" xfId="2429" xr:uid="{CBB7C8BC-9856-4107-9EF5-162D28C3A35B}"/>
    <cellStyle name="Comma 5 2 2 2 11" xfId="2430" xr:uid="{25A54F43-832D-476E-9DE3-5063A43737C1}"/>
    <cellStyle name="Comma 5 2 2 2 12" xfId="2431" xr:uid="{6096E1E4-59F1-493A-A6FA-B95DAF306249}"/>
    <cellStyle name="Comma 5 2 2 2 13" xfId="2432" xr:uid="{FF8D2634-D2D6-4495-AFA1-6F26E4C88C9E}"/>
    <cellStyle name="Comma 5 2 2 2 13 2" xfId="2433" xr:uid="{12A6163C-10F5-4F78-8F65-F293655C84D5}"/>
    <cellStyle name="Comma 5 2 2 2 14" xfId="2434" xr:uid="{DE2D995C-ACFD-4F4A-9505-3AB4A6716568}"/>
    <cellStyle name="Comma 5 2 2 2 15" xfId="2435" xr:uid="{9946DB66-EE60-476C-BE90-5F7B115799D9}"/>
    <cellStyle name="Comma 5 2 2 2 16" xfId="2436" xr:uid="{A43212C6-CDFF-454C-A51C-57094802B129}"/>
    <cellStyle name="Comma 5 2 2 2 2" xfId="2437" xr:uid="{3B89FC2B-3B41-466C-ABCC-841B6BD95FEA}"/>
    <cellStyle name="Comma 5 2 2 2 2 10" xfId="2438" xr:uid="{477FDF45-5430-4BAD-A49E-70DB73420C73}"/>
    <cellStyle name="Comma 5 2 2 2 2 11" xfId="2439" xr:uid="{82BF23C2-A64A-4435-96C3-05F9D68A8C3B}"/>
    <cellStyle name="Comma 5 2 2 2 2 12" xfId="2440" xr:uid="{6D08642B-CFE8-4B95-B17B-5D6767BEA753}"/>
    <cellStyle name="Comma 5 2 2 2 2 13" xfId="2441" xr:uid="{9474DE33-E1DC-4760-B820-1FF347D25014}"/>
    <cellStyle name="Comma 5 2 2 2 2 13 2" xfId="2442" xr:uid="{4FA5B688-F9CF-40FC-95B8-D2D99137CB62}"/>
    <cellStyle name="Comma 5 2 2 2 2 14" xfId="2443" xr:uid="{711DC125-56EC-40A7-911D-D4397FC44EDA}"/>
    <cellStyle name="Comma 5 2 2 2 2 15" xfId="2444" xr:uid="{35923A50-1A85-4999-8434-85BE06E68026}"/>
    <cellStyle name="Comma 5 2 2 2 2 16" xfId="2445" xr:uid="{4D62D3CC-8663-4F72-A731-2FB47D591E77}"/>
    <cellStyle name="Comma 5 2 2 2 2 2" xfId="2446" xr:uid="{5649B84A-D545-4F85-B2CF-D6D7205D955C}"/>
    <cellStyle name="Comma 5 2 2 2 2 2 10" xfId="2447" xr:uid="{2635C4A8-C33E-4ADD-B2DF-87FF9D3619C3}"/>
    <cellStyle name="Comma 5 2 2 2 2 2 11" xfId="2448" xr:uid="{90D6CF32-0A74-4AA0-9CD4-0F3323C80271}"/>
    <cellStyle name="Comma 5 2 2 2 2 2 12" xfId="2449" xr:uid="{6B85A141-D9F7-4A85-B593-E6FAFC34EADE}"/>
    <cellStyle name="Comma 5 2 2 2 2 2 12 2" xfId="2450" xr:uid="{A55EF929-A095-4604-894C-1A843C9CD1F2}"/>
    <cellStyle name="Comma 5 2 2 2 2 2 13" xfId="2451" xr:uid="{280DD970-AB95-4B86-8B85-E96AED2D16F0}"/>
    <cellStyle name="Comma 5 2 2 2 2 2 14" xfId="2452" xr:uid="{0BA0994F-A692-41D9-9060-1540A2AA04BE}"/>
    <cellStyle name="Comma 5 2 2 2 2 2 15" xfId="2453" xr:uid="{0E877D12-4600-4C5A-8375-CCE399930A9F}"/>
    <cellStyle name="Comma 5 2 2 2 2 2 2" xfId="2454" xr:uid="{D43F49A2-9989-40F6-9B6B-D68C4436A6DD}"/>
    <cellStyle name="Comma 5 2 2 2 2 2 2 2" xfId="2455" xr:uid="{BAF8D485-EDBE-4477-8D3F-AEB6117E6311}"/>
    <cellStyle name="Comma 5 2 2 2 2 2 2 2 2" xfId="2456" xr:uid="{79B2E868-DCB2-4385-84DE-7FE9A800BF37}"/>
    <cellStyle name="Comma 5 2 2 2 2 2 2 2 2 2" xfId="2457" xr:uid="{DE59D4A0-2E47-4FFA-ADFF-C973615E13E4}"/>
    <cellStyle name="Comma 5 2 2 2 2 2 2 2 2 2 2" xfId="2458" xr:uid="{CA479C0D-E7B5-4A9D-A0BB-6A1B2B9213DC}"/>
    <cellStyle name="Comma 5 2 2 2 2 2 2 2 2 2 2 2" xfId="2459" xr:uid="{4C5C842D-E992-4DE3-857C-3BD6DA5F83A3}"/>
    <cellStyle name="Comma 5 2 2 2 2 2 2 2 2 2 3" xfId="2460" xr:uid="{780C0D8A-8FF5-4938-8767-5FB5D72B0471}"/>
    <cellStyle name="Comma 5 2 2 2 2 2 2 2 2 2 4" xfId="2461" xr:uid="{A077E4CE-23A5-402D-B7E2-E414C8015524}"/>
    <cellStyle name="Comma 5 2 2 2 2 2 2 2 2 2 5" xfId="2462" xr:uid="{A8220BBF-AB27-4BD3-B038-5ADFEAD49F73}"/>
    <cellStyle name="Comma 5 2 2 2 2 2 2 2 2 3" xfId="2463" xr:uid="{64336291-A0CE-47F7-8D47-D0AAFE19CF87}"/>
    <cellStyle name="Comma 5 2 2 2 2 2 2 2 2 3 2" xfId="2464" xr:uid="{8A76F6AE-2F08-4DBA-8BCB-D0AA387682B7}"/>
    <cellStyle name="Comma 5 2 2 2 2 2 2 2 2 4" xfId="2465" xr:uid="{A91AC80E-E512-4FFD-9007-BCE61D344662}"/>
    <cellStyle name="Comma 5 2 2 2 2 2 2 2 2 5" xfId="2466" xr:uid="{3E812F5A-5086-431D-9F2C-65ABFFA732F6}"/>
    <cellStyle name="Comma 5 2 2 2 2 2 2 2 3" xfId="2467" xr:uid="{2B6DDBDB-FA1C-4271-B5DA-30B0A203D4B7}"/>
    <cellStyle name="Comma 5 2 2 2 2 2 2 2 4" xfId="2468" xr:uid="{095F59D8-931C-434D-B678-76001B110395}"/>
    <cellStyle name="Comma 5 2 2 2 2 2 2 2 5" xfId="2469" xr:uid="{A370FCB3-9008-4543-B4FD-BA3003A9A3F2}"/>
    <cellStyle name="Comma 5 2 2 2 2 2 2 2 6" xfId="2470" xr:uid="{390AB5D7-6267-48E9-8756-22CFC11A37AF}"/>
    <cellStyle name="Comma 5 2 2 2 2 2 2 2 6 2" xfId="2471" xr:uid="{30D86D2C-9FE2-4B96-8D20-7ABE897CE6FF}"/>
    <cellStyle name="Comma 5 2 2 2 2 2 2 2 7" xfId="2472" xr:uid="{CA49EF70-603F-4D5D-A06F-569CA9CEB3DD}"/>
    <cellStyle name="Comma 5 2 2 2 2 2 2 2 8" xfId="2473" xr:uid="{05FB0F0D-2215-4B95-862D-BECCBA45F436}"/>
    <cellStyle name="Comma 5 2 2 2 2 2 2 2 9" xfId="2474" xr:uid="{B1DA3BCB-6CD0-405F-B343-B40B08A06EB6}"/>
    <cellStyle name="Comma 5 2 2 2 2 2 2 3" xfId="2475" xr:uid="{69F18397-82CF-470C-B513-157D58795A2C}"/>
    <cellStyle name="Comma 5 2 2 2 2 2 2 3 2" xfId="2476" xr:uid="{C4A08305-85FF-4164-8261-DCC25B23B1BC}"/>
    <cellStyle name="Comma 5 2 2 2 2 2 2 3 2 2" xfId="2477" xr:uid="{B03EB507-A421-4640-9E4D-9F6C201EF8CC}"/>
    <cellStyle name="Comma 5 2 2 2 2 2 2 3 2 2 2" xfId="2478" xr:uid="{DE7E753D-9E86-4C3B-A393-C932DDBB8A5E}"/>
    <cellStyle name="Comma 5 2 2 2 2 2 2 3 2 3" xfId="2479" xr:uid="{C0FD32C1-EE08-4086-A582-6DF2F0689F50}"/>
    <cellStyle name="Comma 5 2 2 2 2 2 2 3 2 4" xfId="2480" xr:uid="{900E2090-AE7D-4403-9AE5-AC7596A99D0F}"/>
    <cellStyle name="Comma 5 2 2 2 2 2 2 3 2 5" xfId="2481" xr:uid="{721CDAA5-4A56-419E-A2AA-FBCBB8D7AB99}"/>
    <cellStyle name="Comma 5 2 2 2 2 2 2 3 3" xfId="2482" xr:uid="{153C8592-43F8-4961-87B0-9EE76C4C73C7}"/>
    <cellStyle name="Comma 5 2 2 2 2 2 2 3 3 2" xfId="2483" xr:uid="{6B9C53BA-F2D2-4B6C-888F-6F73485901F4}"/>
    <cellStyle name="Comma 5 2 2 2 2 2 2 3 4" xfId="2484" xr:uid="{C73C350F-A78E-443C-A98B-69A4B93ADCE7}"/>
    <cellStyle name="Comma 5 2 2 2 2 2 2 3 5" xfId="2485" xr:uid="{116C8B16-F5D5-425B-8087-2DF0C0F04694}"/>
    <cellStyle name="Comma 5 2 2 2 2 2 2 4" xfId="2486" xr:uid="{A925FD20-98F4-423D-A5D4-787C545CA02C}"/>
    <cellStyle name="Comma 5 2 2 2 2 2 2 5" xfId="2487" xr:uid="{58516A95-0395-4115-A429-EABBE9F7BF05}"/>
    <cellStyle name="Comma 5 2 2 2 2 2 2 6" xfId="2488" xr:uid="{089A53A5-F60E-4866-B1DE-8C4788398CC1}"/>
    <cellStyle name="Comma 5 2 2 2 2 2 2 6 2" xfId="2489" xr:uid="{B1CBE6FF-A5D6-4E04-AC37-C450B93ECDB6}"/>
    <cellStyle name="Comma 5 2 2 2 2 2 2 7" xfId="2490" xr:uid="{93A7F476-87F7-47AB-8469-30855C686372}"/>
    <cellStyle name="Comma 5 2 2 2 2 2 2 8" xfId="2491" xr:uid="{41C06F77-F378-41ED-8C23-53A4D6AF175D}"/>
    <cellStyle name="Comma 5 2 2 2 2 2 2 9" xfId="2492" xr:uid="{7D46659E-1D21-4DF7-84D7-C67D3B47176B}"/>
    <cellStyle name="Comma 5 2 2 2 2 2 3" xfId="2493" xr:uid="{FBFB73F5-F119-40BE-A6DC-794105B0580B}"/>
    <cellStyle name="Comma 5 2 2 2 2 2 4" xfId="2494" xr:uid="{4E48F91C-340B-47EC-812A-8AF35F799C2C}"/>
    <cellStyle name="Comma 5 2 2 2 2 2 5" xfId="2495" xr:uid="{2382DCAC-AF7D-45FA-A385-80A02E091049}"/>
    <cellStyle name="Comma 5 2 2 2 2 2 6" xfId="2496" xr:uid="{594A192B-17F6-4367-BB57-1242EB14ED5E}"/>
    <cellStyle name="Comma 5 2 2 2 2 2 7" xfId="2497" xr:uid="{818CC973-4949-4F69-B3B3-03D8ADC41CB2}"/>
    <cellStyle name="Comma 5 2 2 2 2 2 8" xfId="2498" xr:uid="{ABAEB31D-391C-4881-8FEF-D2AC9E2DBC7A}"/>
    <cellStyle name="Comma 5 2 2 2 2 2 8 2" xfId="2499" xr:uid="{9F161D2A-A56E-4761-83F1-F8AB9B091E18}"/>
    <cellStyle name="Comma 5 2 2 2 2 2 8 2 2" xfId="2500" xr:uid="{2A4097D8-9896-439A-9B41-34DCB53B0315}"/>
    <cellStyle name="Comma 5 2 2 2 2 2 8 2 2 2" xfId="2501" xr:uid="{B8DEE0BA-41DB-44B4-82A0-8984832BBDF3}"/>
    <cellStyle name="Comma 5 2 2 2 2 2 8 2 3" xfId="2502" xr:uid="{1BC24693-A9C2-41DF-8909-774379CB05D8}"/>
    <cellStyle name="Comma 5 2 2 2 2 2 8 2 4" xfId="2503" xr:uid="{8DF83DA0-7B16-4D57-B1A3-4D8EC89368C8}"/>
    <cellStyle name="Comma 5 2 2 2 2 2 8 2 5" xfId="2504" xr:uid="{1E17B29C-116B-43D6-8C03-2F2E7C0537F6}"/>
    <cellStyle name="Comma 5 2 2 2 2 2 8 3" xfId="2505" xr:uid="{6E7E61A3-B02B-4BFA-8003-CFC23C7C950C}"/>
    <cellStyle name="Comma 5 2 2 2 2 2 8 3 2" xfId="2506" xr:uid="{1C2F9406-0F74-478E-B51C-1DBF3E4C7202}"/>
    <cellStyle name="Comma 5 2 2 2 2 2 8 4" xfId="2507" xr:uid="{D62AFEEB-B3CD-43DA-B201-5DC5965DC5B6}"/>
    <cellStyle name="Comma 5 2 2 2 2 2 8 5" xfId="2508" xr:uid="{C7112BF6-0DAC-4763-A114-D14EF90E8C16}"/>
    <cellStyle name="Comma 5 2 2 2 2 2 9" xfId="2509" xr:uid="{F56B1ACD-07CC-456E-9D05-139ABDD79796}"/>
    <cellStyle name="Comma 5 2 2 2 2 3" xfId="2510" xr:uid="{03CCE21B-A22D-4224-9AC1-51A0340EEBAD}"/>
    <cellStyle name="Comma 5 2 2 2 2 4" xfId="2511" xr:uid="{D077681A-A2C3-4A65-A3E0-1A1E6ED84DA0}"/>
    <cellStyle name="Comma 5 2 2 2 2 4 2" xfId="2512" xr:uid="{0DD0187A-97BA-4BC7-8CAF-E470F9BD127B}"/>
    <cellStyle name="Comma 5 2 2 2 2 4 2 2" xfId="2513" xr:uid="{6738417E-ED18-4F78-A27C-AAC7ED6AE9C6}"/>
    <cellStyle name="Comma 5 2 2 2 2 4 2 2 2" xfId="2514" xr:uid="{9CE99D3E-8364-4E9B-8F23-977B14D0AB92}"/>
    <cellStyle name="Comma 5 2 2 2 2 4 2 2 2 2" xfId="2515" xr:uid="{B51C24C4-4829-4DAD-AE71-DCCF849EC438}"/>
    <cellStyle name="Comma 5 2 2 2 2 4 2 2 2 2 2" xfId="2516" xr:uid="{E9A5D68F-AB54-431D-9319-7D6D09763519}"/>
    <cellStyle name="Comma 5 2 2 2 2 4 2 2 2 3" xfId="2517" xr:uid="{6D180F7A-BB72-4784-AEC6-CD402ACB05A0}"/>
    <cellStyle name="Comma 5 2 2 2 2 4 2 2 2 4" xfId="2518" xr:uid="{07E7772B-6A58-44D7-AB90-906DE234EDEC}"/>
    <cellStyle name="Comma 5 2 2 2 2 4 2 2 2 5" xfId="2519" xr:uid="{285C217C-FFA8-477A-A456-131AC86F8CB2}"/>
    <cellStyle name="Comma 5 2 2 2 2 4 2 2 3" xfId="2520" xr:uid="{9103870D-5F2E-4259-B513-033510532A76}"/>
    <cellStyle name="Comma 5 2 2 2 2 4 2 2 3 2" xfId="2521" xr:uid="{25A8D326-83FF-44CD-B739-F6CC87D6A2DA}"/>
    <cellStyle name="Comma 5 2 2 2 2 4 2 2 4" xfId="2522" xr:uid="{D50C225F-00E8-4745-96A7-264EB2836489}"/>
    <cellStyle name="Comma 5 2 2 2 2 4 2 2 5" xfId="2523" xr:uid="{591BDA7C-FDE5-49C3-BAB2-22AAFDC854B4}"/>
    <cellStyle name="Comma 5 2 2 2 2 4 2 3" xfId="2524" xr:uid="{69103D68-74BA-4664-B398-B272E4AE6BBA}"/>
    <cellStyle name="Comma 5 2 2 2 2 4 2 4" xfId="2525" xr:uid="{2421C2CC-6AA0-4BBB-9446-345E89A9A03A}"/>
    <cellStyle name="Comma 5 2 2 2 2 4 2 5" xfId="2526" xr:uid="{56E9311A-3593-4D81-9A97-CA13BAD17D3E}"/>
    <cellStyle name="Comma 5 2 2 2 2 4 2 6" xfId="2527" xr:uid="{5B3F6D92-F9A9-493D-98AC-0615EABB6A7B}"/>
    <cellStyle name="Comma 5 2 2 2 2 4 2 6 2" xfId="2528" xr:uid="{CA7ED312-B515-420D-AE4F-B45CF4C3DBC1}"/>
    <cellStyle name="Comma 5 2 2 2 2 4 2 7" xfId="2529" xr:uid="{FC660877-189D-41D4-A4C6-1CBF1BF070B9}"/>
    <cellStyle name="Comma 5 2 2 2 2 4 2 8" xfId="2530" xr:uid="{9A761863-384A-42BD-8902-66D7FAB8DCA1}"/>
    <cellStyle name="Comma 5 2 2 2 2 4 2 9" xfId="2531" xr:uid="{AE291BFC-1BB2-424A-9A3A-1E2AA1BA215A}"/>
    <cellStyle name="Comma 5 2 2 2 2 4 3" xfId="2532" xr:uid="{4CBCC5FB-8C43-41F3-9F7B-BF8BB2A9AD95}"/>
    <cellStyle name="Comma 5 2 2 2 2 4 3 2" xfId="2533" xr:uid="{0417DA0A-B51B-4EE0-B91F-9DC79F234B01}"/>
    <cellStyle name="Comma 5 2 2 2 2 4 3 2 2" xfId="2534" xr:uid="{F570607C-9CFE-4D8F-9549-965413C46CF7}"/>
    <cellStyle name="Comma 5 2 2 2 2 4 3 2 2 2" xfId="2535" xr:uid="{52891E0F-0306-41F2-AAE1-32E5529960AF}"/>
    <cellStyle name="Comma 5 2 2 2 2 4 3 2 3" xfId="2536" xr:uid="{FA8923D1-C30E-4617-999B-4AC36380C571}"/>
    <cellStyle name="Comma 5 2 2 2 2 4 3 2 4" xfId="2537" xr:uid="{5485F0B0-1EF4-4B6F-88E6-50205E4BA5D4}"/>
    <cellStyle name="Comma 5 2 2 2 2 4 3 2 5" xfId="2538" xr:uid="{18B3E898-DEDC-4BE6-938D-9967057C4DA4}"/>
    <cellStyle name="Comma 5 2 2 2 2 4 3 3" xfId="2539" xr:uid="{AAE75292-C5F8-4870-88AB-42E9E825E15D}"/>
    <cellStyle name="Comma 5 2 2 2 2 4 3 3 2" xfId="2540" xr:uid="{83456AC3-482C-47C7-8D66-C52A50DBE7B2}"/>
    <cellStyle name="Comma 5 2 2 2 2 4 3 4" xfId="2541" xr:uid="{C781F9E3-2EEA-4772-A04D-30684276B927}"/>
    <cellStyle name="Comma 5 2 2 2 2 4 3 5" xfId="2542" xr:uid="{356BD54F-7D55-448A-AD23-65A3116BB06B}"/>
    <cellStyle name="Comma 5 2 2 2 2 4 4" xfId="2543" xr:uid="{CA88115C-91E3-4D8B-97D3-4D86CA28E93D}"/>
    <cellStyle name="Comma 5 2 2 2 2 4 5" xfId="2544" xr:uid="{E754EA51-B711-4129-8849-856947474409}"/>
    <cellStyle name="Comma 5 2 2 2 2 4 6" xfId="2545" xr:uid="{A9488CFF-A586-4CF3-8E82-FB3741D5257A}"/>
    <cellStyle name="Comma 5 2 2 2 2 4 6 2" xfId="2546" xr:uid="{40AEECA0-D2FA-4D54-85B8-FD5655DABB40}"/>
    <cellStyle name="Comma 5 2 2 2 2 4 7" xfId="2547" xr:uid="{FFD18BF4-17C7-4B90-A6A8-A13AD92D1CFB}"/>
    <cellStyle name="Comma 5 2 2 2 2 4 8" xfId="2548" xr:uid="{E4FA0ABF-E738-4908-8061-97D811EF14FD}"/>
    <cellStyle name="Comma 5 2 2 2 2 4 9" xfId="2549" xr:uid="{92E12A2C-B497-4D35-AB4B-25B425EBD5FF}"/>
    <cellStyle name="Comma 5 2 2 2 2 5" xfId="2550" xr:uid="{6BF9E414-6E88-4F6C-A084-AAFBB7B1CB70}"/>
    <cellStyle name="Comma 5 2 2 2 2 6" xfId="2551" xr:uid="{B0BB8F46-F3BA-4D6E-A846-68E666AF26D7}"/>
    <cellStyle name="Comma 5 2 2 2 2 7" xfId="2552" xr:uid="{3F689EFF-E160-4571-A8D9-8FE174225946}"/>
    <cellStyle name="Comma 5 2 2 2 2 8" xfId="2553" xr:uid="{6420F48F-C057-4E94-BE03-F0168F992037}"/>
    <cellStyle name="Comma 5 2 2 2 2 9" xfId="2554" xr:uid="{C8CF3717-FAD4-41D0-9FDA-01B3AA99A758}"/>
    <cellStyle name="Comma 5 2 2 2 2 9 2" xfId="2555" xr:uid="{3B822B92-4FE9-4311-902D-145084FA43CA}"/>
    <cellStyle name="Comma 5 2 2 2 2 9 2 2" xfId="2556" xr:uid="{B75C7860-1628-4CD5-859E-ECAE720B483F}"/>
    <cellStyle name="Comma 5 2 2 2 2 9 2 2 2" xfId="2557" xr:uid="{3F052005-2FDE-4890-80EE-C2BCE6784732}"/>
    <cellStyle name="Comma 5 2 2 2 2 9 2 3" xfId="2558" xr:uid="{66E2C3B4-0522-4C72-8173-9B647895F089}"/>
    <cellStyle name="Comma 5 2 2 2 2 9 2 4" xfId="2559" xr:uid="{1EAFD7BE-FC73-45C6-97B7-30EF805DDC74}"/>
    <cellStyle name="Comma 5 2 2 2 2 9 2 5" xfId="2560" xr:uid="{5088BF04-BBC9-44CC-AAB1-24971349753F}"/>
    <cellStyle name="Comma 5 2 2 2 2 9 3" xfId="2561" xr:uid="{821E2B3B-3B4D-41A2-A887-3718C88E4706}"/>
    <cellStyle name="Comma 5 2 2 2 2 9 3 2" xfId="2562" xr:uid="{CAE41697-AEBD-4354-8A36-B97996574BFE}"/>
    <cellStyle name="Comma 5 2 2 2 2 9 4" xfId="2563" xr:uid="{54A6AFAE-A263-41B3-972F-DDA6DB18AB25}"/>
    <cellStyle name="Comma 5 2 2 2 2 9 5" xfId="2564" xr:uid="{69AF2C3B-ED4C-43CF-B5D6-95062B606C7F}"/>
    <cellStyle name="Comma 5 2 2 2 3" xfId="2565" xr:uid="{366F5F0F-C3F9-4647-967B-383D49118C81}"/>
    <cellStyle name="Comma 5 2 2 2 3 10" xfId="2566" xr:uid="{B85BC81F-3698-4AFA-8C71-21C07A555D37}"/>
    <cellStyle name="Comma 5 2 2 2 3 11" xfId="2567" xr:uid="{50797179-4C95-42D4-8062-042B9C5849F9}"/>
    <cellStyle name="Comma 5 2 2 2 3 12" xfId="2568" xr:uid="{D4A25346-C1F7-4997-B3CB-24390853F8B5}"/>
    <cellStyle name="Comma 5 2 2 2 3 12 2" xfId="2569" xr:uid="{6C061C97-3767-4B2E-9840-A6B3DCAC7E6C}"/>
    <cellStyle name="Comma 5 2 2 2 3 13" xfId="2570" xr:uid="{A259C21F-9B58-4D30-9DA7-DC813E296F42}"/>
    <cellStyle name="Comma 5 2 2 2 3 14" xfId="2571" xr:uid="{D53C2776-DC00-45D4-8041-4183083A1B3A}"/>
    <cellStyle name="Comma 5 2 2 2 3 15" xfId="2572" xr:uid="{7A95630F-8584-4975-8851-A300199DF4C9}"/>
    <cellStyle name="Comma 5 2 2 2 3 2" xfId="2573" xr:uid="{7960E57A-9990-412D-8BFF-4EF0F73E13B2}"/>
    <cellStyle name="Comma 5 2 2 2 3 2 2" xfId="2574" xr:uid="{B7A31AAE-D36E-4957-B147-7CF0F20D4B5B}"/>
    <cellStyle name="Comma 5 2 2 2 3 2 2 2" xfId="2575" xr:uid="{AEAD886B-B3B9-4038-A829-D392180DFF4F}"/>
    <cellStyle name="Comma 5 2 2 2 3 2 2 2 2" xfId="2576" xr:uid="{12F1669E-425E-4B0C-8866-15A031437E98}"/>
    <cellStyle name="Comma 5 2 2 2 3 2 2 2 2 2" xfId="2577" xr:uid="{D064F6CF-3DF7-4050-AC2E-20C6D9E6BC9E}"/>
    <cellStyle name="Comma 5 2 2 2 3 2 2 2 2 2 2" xfId="2578" xr:uid="{8B13B460-A97A-4822-A603-59CA8659A90B}"/>
    <cellStyle name="Comma 5 2 2 2 3 2 2 2 2 3" xfId="2579" xr:uid="{5DAA700C-0567-4E19-A843-B92FC110D031}"/>
    <cellStyle name="Comma 5 2 2 2 3 2 2 2 2 4" xfId="2580" xr:uid="{3BFDFA07-63B1-476B-953C-5F3C49FCA43C}"/>
    <cellStyle name="Comma 5 2 2 2 3 2 2 2 2 5" xfId="2581" xr:uid="{FB573953-8C30-4C33-A90C-7902DD72BCA4}"/>
    <cellStyle name="Comma 5 2 2 2 3 2 2 2 3" xfId="2582" xr:uid="{56B016CC-AD5B-4559-875A-352BAD4B15A1}"/>
    <cellStyle name="Comma 5 2 2 2 3 2 2 2 3 2" xfId="2583" xr:uid="{9A7FB961-A837-483C-9E8E-55CF2D72A2E5}"/>
    <cellStyle name="Comma 5 2 2 2 3 2 2 2 4" xfId="2584" xr:uid="{99B19A00-07FA-45FF-AE78-AA351BCB1343}"/>
    <cellStyle name="Comma 5 2 2 2 3 2 2 2 5" xfId="2585" xr:uid="{1DE63774-DF3B-4984-8859-6764F189E0AE}"/>
    <cellStyle name="Comma 5 2 2 2 3 2 2 3" xfId="2586" xr:uid="{3E383EDA-709E-4699-8FDB-0A2D04CB3133}"/>
    <cellStyle name="Comma 5 2 2 2 3 2 2 4" xfId="2587" xr:uid="{D5749EF6-88D5-44B8-9B6C-DA18CA2B7E04}"/>
    <cellStyle name="Comma 5 2 2 2 3 2 2 5" xfId="2588" xr:uid="{0EE96A35-9904-4786-AA0E-5B8E9A92590B}"/>
    <cellStyle name="Comma 5 2 2 2 3 2 2 6" xfId="2589" xr:uid="{A1791C5A-4F70-46D9-B137-5445ECFA5767}"/>
    <cellStyle name="Comma 5 2 2 2 3 2 2 6 2" xfId="2590" xr:uid="{8A3A5C98-6E6B-4E04-B7D8-FAB10B9B8C3A}"/>
    <cellStyle name="Comma 5 2 2 2 3 2 2 7" xfId="2591" xr:uid="{9B51B676-0D2C-481F-8CA9-92DB59A7E4CA}"/>
    <cellStyle name="Comma 5 2 2 2 3 2 2 8" xfId="2592" xr:uid="{5C014AAE-8303-494F-B613-9EDC94E02C2E}"/>
    <cellStyle name="Comma 5 2 2 2 3 2 2 9" xfId="2593" xr:uid="{0B2C791D-F02B-46F1-95B1-EB59E24BFB00}"/>
    <cellStyle name="Comma 5 2 2 2 3 2 3" xfId="2594" xr:uid="{B1814B66-30CA-442F-A6D3-2411ADF311A6}"/>
    <cellStyle name="Comma 5 2 2 2 3 2 3 2" xfId="2595" xr:uid="{B698C0F9-F0C7-4289-89EE-0A39250EA574}"/>
    <cellStyle name="Comma 5 2 2 2 3 2 3 2 2" xfId="2596" xr:uid="{9083446F-26B2-4AE9-AAB2-A5B678B235AE}"/>
    <cellStyle name="Comma 5 2 2 2 3 2 3 2 2 2" xfId="2597" xr:uid="{2A450747-8A83-4237-BA7A-906A1BBCDBBC}"/>
    <cellStyle name="Comma 5 2 2 2 3 2 3 2 3" xfId="2598" xr:uid="{7F9EDB95-7620-4479-9508-EFAE2663ECF7}"/>
    <cellStyle name="Comma 5 2 2 2 3 2 3 2 4" xfId="2599" xr:uid="{2F7E734C-C021-4262-AE10-9DB2BB00C74F}"/>
    <cellStyle name="Comma 5 2 2 2 3 2 3 2 5" xfId="2600" xr:uid="{99E0D262-10C4-416D-8AD0-1F444D606A97}"/>
    <cellStyle name="Comma 5 2 2 2 3 2 3 3" xfId="2601" xr:uid="{62E751B2-CDB5-4364-B8D5-48BAD473ACEA}"/>
    <cellStyle name="Comma 5 2 2 2 3 2 3 3 2" xfId="2602" xr:uid="{6220C043-E44A-44B9-B894-580F89803EB4}"/>
    <cellStyle name="Comma 5 2 2 2 3 2 3 4" xfId="2603" xr:uid="{634A7AEB-315C-45D8-9B4C-5CE45EEDCEA0}"/>
    <cellStyle name="Comma 5 2 2 2 3 2 3 5" xfId="2604" xr:uid="{8749AE16-4059-4B56-A822-8EB9E4E59DA1}"/>
    <cellStyle name="Comma 5 2 2 2 3 2 4" xfId="2605" xr:uid="{DD9B2E5B-0CF5-4B8B-A47B-E5D5BA9EA4A9}"/>
    <cellStyle name="Comma 5 2 2 2 3 2 5" xfId="2606" xr:uid="{8A02048A-1EAB-4FD9-B738-0A2739116C0C}"/>
    <cellStyle name="Comma 5 2 2 2 3 2 6" xfId="2607" xr:uid="{06CD10E4-09AC-4331-B97A-7C3002A2FCA2}"/>
    <cellStyle name="Comma 5 2 2 2 3 2 6 2" xfId="2608" xr:uid="{0B88AE6F-6DBB-4A4E-BFB3-076022BFAC16}"/>
    <cellStyle name="Comma 5 2 2 2 3 2 7" xfId="2609" xr:uid="{2AFEAC6E-2119-44C6-BC14-AC66F0F244B1}"/>
    <cellStyle name="Comma 5 2 2 2 3 2 8" xfId="2610" xr:uid="{5D9A1102-7DAE-41AE-9305-3F56A0654691}"/>
    <cellStyle name="Comma 5 2 2 2 3 2 9" xfId="2611" xr:uid="{78A5A9E7-6FAF-4BEB-A2AA-21576865FE56}"/>
    <cellStyle name="Comma 5 2 2 2 3 3" xfId="2612" xr:uid="{F210BAF3-4F40-4135-8FDF-C899832926D8}"/>
    <cellStyle name="Comma 5 2 2 2 3 4" xfId="2613" xr:uid="{546D92D3-0EA0-4770-8D2F-EA639F38313D}"/>
    <cellStyle name="Comma 5 2 2 2 3 5" xfId="2614" xr:uid="{1FAF65DC-4FA8-4DEB-8845-2A02EFFD9EA4}"/>
    <cellStyle name="Comma 5 2 2 2 3 6" xfId="2615" xr:uid="{E99DCD46-B397-4A52-87BB-8E9963C29B97}"/>
    <cellStyle name="Comma 5 2 2 2 3 7" xfId="2616" xr:uid="{F9A65BB4-1163-468A-9BF3-34DE227B77D3}"/>
    <cellStyle name="Comma 5 2 2 2 3 8" xfId="2617" xr:uid="{7F99FF48-DD35-49E9-860D-1B6292E56176}"/>
    <cellStyle name="Comma 5 2 2 2 3 8 2" xfId="2618" xr:uid="{7FCDE70C-EA01-4D31-A964-E8659132EFA5}"/>
    <cellStyle name="Comma 5 2 2 2 3 8 2 2" xfId="2619" xr:uid="{97D3EE15-6BFC-4239-846B-27EDE647640C}"/>
    <cellStyle name="Comma 5 2 2 2 3 8 2 2 2" xfId="2620" xr:uid="{C97AD009-D808-4A49-A534-C8DE6EE21BE0}"/>
    <cellStyle name="Comma 5 2 2 2 3 8 2 3" xfId="2621" xr:uid="{79F2F3AC-9AB6-4327-94E7-602F0269677C}"/>
    <cellStyle name="Comma 5 2 2 2 3 8 2 4" xfId="2622" xr:uid="{5E7C1E9F-740B-4706-85D2-A616B107F21C}"/>
    <cellStyle name="Comma 5 2 2 2 3 8 2 5" xfId="2623" xr:uid="{F608F0E2-082B-471E-A5DC-EFD64FCCE921}"/>
    <cellStyle name="Comma 5 2 2 2 3 8 3" xfId="2624" xr:uid="{B444F54A-C04F-411F-9CF7-1CC7681897FC}"/>
    <cellStyle name="Comma 5 2 2 2 3 8 3 2" xfId="2625" xr:uid="{55A4A44E-35D8-46DF-ABB7-30BDC81C0A9B}"/>
    <cellStyle name="Comma 5 2 2 2 3 8 4" xfId="2626" xr:uid="{904FC3A9-18A6-473B-BE85-1AFE10031CCB}"/>
    <cellStyle name="Comma 5 2 2 2 3 8 5" xfId="2627" xr:uid="{EB319B50-E6E7-4650-A68C-855C8774D806}"/>
    <cellStyle name="Comma 5 2 2 2 3 9" xfId="2628" xr:uid="{9E9E16BC-D51D-45FC-88F8-4A894B224003}"/>
    <cellStyle name="Comma 5 2 2 2 4" xfId="2629" xr:uid="{91DE14C6-01F5-404F-917F-933A140EE621}"/>
    <cellStyle name="Comma 5 2 2 2 4 2" xfId="2630" xr:uid="{CA2EEEAC-3BB6-4048-BCCC-501AC6FBA7B8}"/>
    <cellStyle name="Comma 5 2 2 2 4 2 2" xfId="2631" xr:uid="{2BAB4ECC-2B9F-40B1-8D3A-85E7B0A49B28}"/>
    <cellStyle name="Comma 5 2 2 2 4 2 2 2" xfId="2632" xr:uid="{72E3721B-F83E-4768-AAFA-2FA8670F5056}"/>
    <cellStyle name="Comma 5 2 2 2 4 2 2 2 2" xfId="2633" xr:uid="{633335D1-D569-4CB9-B2E4-4994126DBFE6}"/>
    <cellStyle name="Comma 5 2 2 2 4 2 2 2 2 2" xfId="2634" xr:uid="{A756674E-E226-4E01-A5C6-8F4AFABBA38F}"/>
    <cellStyle name="Comma 5 2 2 2 4 2 2 2 3" xfId="2635" xr:uid="{A6FBF9B1-34C7-4A5A-94E6-69E28D931CD2}"/>
    <cellStyle name="Comma 5 2 2 2 4 2 2 2 4" xfId="2636" xr:uid="{4A6B4792-9209-447E-AF20-50A0FD9C41FD}"/>
    <cellStyle name="Comma 5 2 2 2 4 2 2 2 5" xfId="2637" xr:uid="{4B4EFD56-4AD9-4198-B539-FAB8C453B195}"/>
    <cellStyle name="Comma 5 2 2 2 4 2 2 3" xfId="2638" xr:uid="{F1959931-F6FD-44DA-BE4C-5A820AE1FD7C}"/>
    <cellStyle name="Comma 5 2 2 2 4 2 2 3 2" xfId="2639" xr:uid="{7C7DE796-1F6C-4702-9430-426EFFC11312}"/>
    <cellStyle name="Comma 5 2 2 2 4 2 2 4" xfId="2640" xr:uid="{CBDF14E8-A0FD-4594-B585-A1BA7C7080D7}"/>
    <cellStyle name="Comma 5 2 2 2 4 2 2 5" xfId="2641" xr:uid="{F6A3B1C8-0486-4B6F-96ED-35AA988680B7}"/>
    <cellStyle name="Comma 5 2 2 2 4 2 3" xfId="2642" xr:uid="{0C393B6B-61F2-4DDE-906B-03746474CBD8}"/>
    <cellStyle name="Comma 5 2 2 2 4 2 4" xfId="2643" xr:uid="{AD1FA7A1-8532-4C65-AB28-9459A0BFA73E}"/>
    <cellStyle name="Comma 5 2 2 2 4 2 5" xfId="2644" xr:uid="{B7C01762-93E2-45DA-9CAA-E748BF00014D}"/>
    <cellStyle name="Comma 5 2 2 2 4 2 6" xfId="2645" xr:uid="{9CB34627-B532-42FB-A1D5-15CF2828CB94}"/>
    <cellStyle name="Comma 5 2 2 2 4 2 6 2" xfId="2646" xr:uid="{89048D20-E6E9-429F-8F57-79856D698541}"/>
    <cellStyle name="Comma 5 2 2 2 4 2 7" xfId="2647" xr:uid="{9E0939A2-358B-41E1-B0B0-85ED3E9DDD96}"/>
    <cellStyle name="Comma 5 2 2 2 4 2 8" xfId="2648" xr:uid="{CEE74485-2E28-4A1E-AE3B-1930A39BFD42}"/>
    <cellStyle name="Comma 5 2 2 2 4 2 9" xfId="2649" xr:uid="{C346512F-17A8-456C-8F6A-3480C7B74587}"/>
    <cellStyle name="Comma 5 2 2 2 4 3" xfId="2650" xr:uid="{64D58BBE-4241-4AFC-B879-421094BF41B9}"/>
    <cellStyle name="Comma 5 2 2 2 4 3 2" xfId="2651" xr:uid="{ED80AE6D-07D1-4125-8109-8E3CA0F3EE76}"/>
    <cellStyle name="Comma 5 2 2 2 4 3 2 2" xfId="2652" xr:uid="{62C74E61-99B0-4279-8FAE-AA507C9FF89D}"/>
    <cellStyle name="Comma 5 2 2 2 4 3 2 2 2" xfId="2653" xr:uid="{37889822-6369-4A66-B286-31DCA1A66FAD}"/>
    <cellStyle name="Comma 5 2 2 2 4 3 2 3" xfId="2654" xr:uid="{296AF907-012A-48E8-A4A6-322DFDDA6FB6}"/>
    <cellStyle name="Comma 5 2 2 2 4 3 2 4" xfId="2655" xr:uid="{6FEA37D6-0798-47D9-8514-D8848D23EFF8}"/>
    <cellStyle name="Comma 5 2 2 2 4 3 2 5" xfId="2656" xr:uid="{4573A942-AA67-45A3-8AE4-769A32EBDE29}"/>
    <cellStyle name="Comma 5 2 2 2 4 3 3" xfId="2657" xr:uid="{9E4065D7-A818-4C11-889D-CF4809C4D913}"/>
    <cellStyle name="Comma 5 2 2 2 4 3 3 2" xfId="2658" xr:uid="{A21CE20D-DC91-4A02-9DF4-ED1391BA97F9}"/>
    <cellStyle name="Comma 5 2 2 2 4 3 4" xfId="2659" xr:uid="{2720519A-AE78-491D-BA71-E5F18AB6CECB}"/>
    <cellStyle name="Comma 5 2 2 2 4 3 5" xfId="2660" xr:uid="{02A2D630-9CD0-4B52-A7EB-D41993B65F6F}"/>
    <cellStyle name="Comma 5 2 2 2 4 4" xfId="2661" xr:uid="{EA443268-0D4C-437E-96BC-776E808C1215}"/>
    <cellStyle name="Comma 5 2 2 2 4 5" xfId="2662" xr:uid="{E9EDC2BC-8C29-42C5-9DD3-C6554AB5608C}"/>
    <cellStyle name="Comma 5 2 2 2 4 6" xfId="2663" xr:uid="{54251A1B-B7F5-4210-B04A-ADB60EA64B1D}"/>
    <cellStyle name="Comma 5 2 2 2 4 6 2" xfId="2664" xr:uid="{D81F838B-011D-442D-9682-E36F422B8CB8}"/>
    <cellStyle name="Comma 5 2 2 2 4 7" xfId="2665" xr:uid="{FB59D400-20F1-4F9A-AC9D-08201FAA0AAF}"/>
    <cellStyle name="Comma 5 2 2 2 4 8" xfId="2666" xr:uid="{B734EE2C-2AA6-4339-B87C-AB37073382C2}"/>
    <cellStyle name="Comma 5 2 2 2 4 9" xfId="2667" xr:uid="{30516A3C-8A11-4540-844D-70FCB145B43A}"/>
    <cellStyle name="Comma 5 2 2 2 5" xfId="2668" xr:uid="{D0F51632-5B41-47C5-9BD9-CDAAB4C727E7}"/>
    <cellStyle name="Comma 5 2 2 2 6" xfId="2669" xr:uid="{DA9709D5-3CD2-4D8E-AD7E-DE2989BA7018}"/>
    <cellStyle name="Comma 5 2 2 2 7" xfId="2670" xr:uid="{CC28510E-79DA-4B4C-B3F9-F2F84A44E7C2}"/>
    <cellStyle name="Comma 5 2 2 2 8" xfId="2671" xr:uid="{7191ADFA-02C1-43F1-B5F3-09BB9D05994E}"/>
    <cellStyle name="Comma 5 2 2 2 9" xfId="2672" xr:uid="{EDBC2720-868F-4D35-BAAE-8FD6EB32BFA8}"/>
    <cellStyle name="Comma 5 2 2 2 9 2" xfId="2673" xr:uid="{4A2BEEE2-E30C-4176-86F8-A52DB8A4CB14}"/>
    <cellStyle name="Comma 5 2 2 2 9 2 2" xfId="2674" xr:uid="{2EA25887-7404-445A-83B9-F1FA8AD037DD}"/>
    <cellStyle name="Comma 5 2 2 2 9 2 2 2" xfId="2675" xr:uid="{219AACAF-AFDB-4DD3-98CB-66BBB963F6EE}"/>
    <cellStyle name="Comma 5 2 2 2 9 2 3" xfId="2676" xr:uid="{12466A96-2630-488B-8638-7A25D2036E79}"/>
    <cellStyle name="Comma 5 2 2 2 9 2 4" xfId="2677" xr:uid="{96B3227E-FE19-4CB1-AACA-522878B68A5F}"/>
    <cellStyle name="Comma 5 2 2 2 9 2 5" xfId="2678" xr:uid="{82D6CD5B-2DB0-40C5-9D62-3A1E5D2AF0EF}"/>
    <cellStyle name="Comma 5 2 2 2 9 3" xfId="2679" xr:uid="{50A81BB2-D39A-45DD-9393-BDA98A8D6449}"/>
    <cellStyle name="Comma 5 2 2 2 9 3 2" xfId="2680" xr:uid="{A834DED1-14E9-422C-937F-0BFA5E6FFABB}"/>
    <cellStyle name="Comma 5 2 2 2 9 4" xfId="2681" xr:uid="{4C3801A1-705D-497F-8BF8-2F9760506D7F}"/>
    <cellStyle name="Comma 5 2 2 2 9 5" xfId="2682" xr:uid="{6D1D8BC0-C760-4C75-B0B6-445319556152}"/>
    <cellStyle name="Comma 5 2 2 3" xfId="2683" xr:uid="{E30C9041-D0FE-4018-B3E3-462EF5FE2170}"/>
    <cellStyle name="Comma 5 2 2 4" xfId="2684" xr:uid="{5ABF0463-3092-4A10-8C66-9DD8309975DE}"/>
    <cellStyle name="Comma 5 2 2 4 10" xfId="2685" xr:uid="{4D071D80-454C-40DB-8E1E-7B663F3902E2}"/>
    <cellStyle name="Comma 5 2 2 4 11" xfId="2686" xr:uid="{DB2E0AF8-1F96-49C5-954F-52A40861D781}"/>
    <cellStyle name="Comma 5 2 2 4 12" xfId="2687" xr:uid="{19DAA44A-54EF-4320-9255-970B16E80847}"/>
    <cellStyle name="Comma 5 2 2 4 12 2" xfId="2688" xr:uid="{59E9126A-A6DC-4E2C-B17D-0FCFCA25F5BD}"/>
    <cellStyle name="Comma 5 2 2 4 13" xfId="2689" xr:uid="{A69E3238-F565-475D-8F0B-ABA5C191B82C}"/>
    <cellStyle name="Comma 5 2 2 4 14" xfId="2690" xr:uid="{1AC5A4A2-E73F-4B22-80F1-96C8A4CB2590}"/>
    <cellStyle name="Comma 5 2 2 4 15" xfId="2691" xr:uid="{F4985BA3-8021-43B9-AE47-64F64F4C11FB}"/>
    <cellStyle name="Comma 5 2 2 4 2" xfId="2692" xr:uid="{FEC847B5-4626-4220-8A38-6017C813DB94}"/>
    <cellStyle name="Comma 5 2 2 4 2 2" xfId="2693" xr:uid="{A2D99BDB-4408-4B8C-9C22-E11A544F22E6}"/>
    <cellStyle name="Comma 5 2 2 4 2 2 2" xfId="2694" xr:uid="{0D702528-8B81-48D6-98E9-7E2452C3BD94}"/>
    <cellStyle name="Comma 5 2 2 4 2 2 2 2" xfId="2695" xr:uid="{FC290DFE-F3E5-4F11-A87F-D2C34B705FD8}"/>
    <cellStyle name="Comma 5 2 2 4 2 2 2 2 2" xfId="2696" xr:uid="{2140346B-1519-4360-9F74-D272DBF505FD}"/>
    <cellStyle name="Comma 5 2 2 4 2 2 2 2 2 2" xfId="2697" xr:uid="{973F2E90-8BBE-470F-86F6-0C8B6DB0C6B7}"/>
    <cellStyle name="Comma 5 2 2 4 2 2 2 2 3" xfId="2698" xr:uid="{74BF708B-6DEF-4F66-96AA-5F984CB63E6A}"/>
    <cellStyle name="Comma 5 2 2 4 2 2 2 2 4" xfId="2699" xr:uid="{9F23C043-A197-422D-81F5-BD69AE4D6645}"/>
    <cellStyle name="Comma 5 2 2 4 2 2 2 2 5" xfId="2700" xr:uid="{343931DE-7BC2-4B4F-97AE-7657FD639B4C}"/>
    <cellStyle name="Comma 5 2 2 4 2 2 2 3" xfId="2701" xr:uid="{B64DB848-BE98-4D98-9F82-8F5D2EA3546C}"/>
    <cellStyle name="Comma 5 2 2 4 2 2 2 3 2" xfId="2702" xr:uid="{1C373049-41D8-4C30-82F0-1D08BCA8A77F}"/>
    <cellStyle name="Comma 5 2 2 4 2 2 2 4" xfId="2703" xr:uid="{7018FF56-D6D9-4A73-98C4-31497776E6FB}"/>
    <cellStyle name="Comma 5 2 2 4 2 2 2 5" xfId="2704" xr:uid="{C79E0E3B-B7C3-46F4-AAB8-D13C4C2D8638}"/>
    <cellStyle name="Comma 5 2 2 4 2 2 3" xfId="2705" xr:uid="{490D1A12-7F37-4780-8B9E-8140AD510F77}"/>
    <cellStyle name="Comma 5 2 2 4 2 2 4" xfId="2706" xr:uid="{DB629AE4-8F78-43DC-9A5A-EA39CF16CC70}"/>
    <cellStyle name="Comma 5 2 2 4 2 2 5" xfId="2707" xr:uid="{A84263E0-72C6-4FB6-96F7-4D44417EDCF5}"/>
    <cellStyle name="Comma 5 2 2 4 2 2 6" xfId="2708" xr:uid="{2AA8B872-4A05-4F34-AB87-050B61CABCDD}"/>
    <cellStyle name="Comma 5 2 2 4 2 2 6 2" xfId="2709" xr:uid="{A20B0095-29CB-4250-A247-C40EEA31AAD1}"/>
    <cellStyle name="Comma 5 2 2 4 2 2 7" xfId="2710" xr:uid="{971873E5-F9D0-41F2-934B-1D1B42158C8A}"/>
    <cellStyle name="Comma 5 2 2 4 2 2 8" xfId="2711" xr:uid="{E17A5C1F-A5C8-42D8-9C82-B45D1B0BFF6A}"/>
    <cellStyle name="Comma 5 2 2 4 2 2 9" xfId="2712" xr:uid="{B97DFFBE-9450-4766-B72E-B2B36145795E}"/>
    <cellStyle name="Comma 5 2 2 4 2 3" xfId="2713" xr:uid="{FE445E68-95D4-4672-A6C0-66A56879ED9B}"/>
    <cellStyle name="Comma 5 2 2 4 2 3 2" xfId="2714" xr:uid="{F6B4FD82-01FB-45DE-ABFC-AD3E281EBC9A}"/>
    <cellStyle name="Comma 5 2 2 4 2 3 2 2" xfId="2715" xr:uid="{048A9394-B906-4E08-B3B3-CA66E927D2CF}"/>
    <cellStyle name="Comma 5 2 2 4 2 3 2 2 2" xfId="2716" xr:uid="{759DEE8B-FBB1-4FB6-8C4F-EE74C1DD3DE3}"/>
    <cellStyle name="Comma 5 2 2 4 2 3 2 3" xfId="2717" xr:uid="{362AA120-9DFF-40F7-B59A-65F8AF228EBB}"/>
    <cellStyle name="Comma 5 2 2 4 2 3 2 4" xfId="2718" xr:uid="{59029709-7027-4349-A962-FE7A46C0C546}"/>
    <cellStyle name="Comma 5 2 2 4 2 3 2 5" xfId="2719" xr:uid="{9E25F314-0356-464A-B7AB-73E6726732EE}"/>
    <cellStyle name="Comma 5 2 2 4 2 3 3" xfId="2720" xr:uid="{54ED3032-2B8F-4378-8944-E695EACC7014}"/>
    <cellStyle name="Comma 5 2 2 4 2 3 3 2" xfId="2721" xr:uid="{A6B7435B-5EA4-4235-9109-94FD3F63AB49}"/>
    <cellStyle name="Comma 5 2 2 4 2 3 4" xfId="2722" xr:uid="{6FE48CEC-8EE0-4F74-B9D9-ECDDA3EF820F}"/>
    <cellStyle name="Comma 5 2 2 4 2 3 5" xfId="2723" xr:uid="{1C699307-4093-46D7-83A4-822EB669C41A}"/>
    <cellStyle name="Comma 5 2 2 4 2 4" xfId="2724" xr:uid="{F06D8894-9243-4F5B-ABAD-F1D198C7CE85}"/>
    <cellStyle name="Comma 5 2 2 4 2 5" xfId="2725" xr:uid="{393FBA3C-524F-4CDF-A59A-05E540C2B2B2}"/>
    <cellStyle name="Comma 5 2 2 4 2 6" xfId="2726" xr:uid="{CA68AA5F-B444-4239-8AEA-916B4D832CB7}"/>
    <cellStyle name="Comma 5 2 2 4 2 6 2" xfId="2727" xr:uid="{B07C509B-5A27-4DCE-B4B0-9AD4BB9252E9}"/>
    <cellStyle name="Comma 5 2 2 4 2 7" xfId="2728" xr:uid="{06E7E549-3FE4-450F-8F7C-32E6C49683A8}"/>
    <cellStyle name="Comma 5 2 2 4 2 8" xfId="2729" xr:uid="{76185332-C6BC-47E5-8464-BD26BFF416A7}"/>
    <cellStyle name="Comma 5 2 2 4 2 9" xfId="2730" xr:uid="{CB14C8D4-6070-400F-9FC7-7E2FEBCF3CBA}"/>
    <cellStyle name="Comma 5 2 2 4 3" xfId="2731" xr:uid="{894CFB08-4055-40C2-AC11-5712F1F9D4EE}"/>
    <cellStyle name="Comma 5 2 2 4 4" xfId="2732" xr:uid="{88E2326E-BC37-4D57-822F-54D714101541}"/>
    <cellStyle name="Comma 5 2 2 4 5" xfId="2733" xr:uid="{432E9674-92D0-4809-8D34-94B5D4C4ACF5}"/>
    <cellStyle name="Comma 5 2 2 4 6" xfId="2734" xr:uid="{53594072-26AB-4BD3-8278-91C4EF617B56}"/>
    <cellStyle name="Comma 5 2 2 4 7" xfId="2735" xr:uid="{B2A62DAC-04F0-4A3C-A917-6975F354AE25}"/>
    <cellStyle name="Comma 5 2 2 4 8" xfId="2736" xr:uid="{7764F6E7-34FE-490D-9588-3A318C2827EF}"/>
    <cellStyle name="Comma 5 2 2 4 8 2" xfId="2737" xr:uid="{F4535EF1-838C-479D-9B95-4012A347305F}"/>
    <cellStyle name="Comma 5 2 2 4 8 2 2" xfId="2738" xr:uid="{43CF10FB-058E-44CD-8CF6-BA73B7841FE2}"/>
    <cellStyle name="Comma 5 2 2 4 8 2 2 2" xfId="2739" xr:uid="{C806E1AF-9AE9-42FF-A48E-08B1AEEF3FE2}"/>
    <cellStyle name="Comma 5 2 2 4 8 2 3" xfId="2740" xr:uid="{8FEC5811-31DC-4FCF-9C68-A60BFF1A0DE7}"/>
    <cellStyle name="Comma 5 2 2 4 8 2 4" xfId="2741" xr:uid="{11D53DDF-D694-48C4-84A8-BDB63F09A340}"/>
    <cellStyle name="Comma 5 2 2 4 8 2 5" xfId="2742" xr:uid="{5A442660-6CF7-4CF3-8CBB-104492B6D378}"/>
    <cellStyle name="Comma 5 2 2 4 8 3" xfId="2743" xr:uid="{65FC4A16-71F1-49A0-9051-78E9DB066C57}"/>
    <cellStyle name="Comma 5 2 2 4 8 3 2" xfId="2744" xr:uid="{D1187B70-9087-4638-A300-A81AE6977147}"/>
    <cellStyle name="Comma 5 2 2 4 8 4" xfId="2745" xr:uid="{3918C813-C01A-4306-A0F5-2578EB9256EC}"/>
    <cellStyle name="Comma 5 2 2 4 8 5" xfId="2746" xr:uid="{5EC1BE67-4366-46FD-9D59-BE4FEEFF11F5}"/>
    <cellStyle name="Comma 5 2 2 4 9" xfId="2747" xr:uid="{108E8C01-4F99-420B-A3CD-00539A812E79}"/>
    <cellStyle name="Comma 5 2 2 5" xfId="2748" xr:uid="{5F631EC3-03B6-42E1-B7C7-255B5669B291}"/>
    <cellStyle name="Comma 5 2 2 6" xfId="2749" xr:uid="{428846F1-3D7A-42BE-8DCA-49C784EA1B35}"/>
    <cellStyle name="Comma 5 2 2 6 2" xfId="2750" xr:uid="{CCB07677-ED13-492B-86FA-258BB1DE0638}"/>
    <cellStyle name="Comma 5 2 2 6 2 2" xfId="2751" xr:uid="{106B83F4-8C0A-4BEB-9266-9B3D710AE688}"/>
    <cellStyle name="Comma 5 2 2 6 2 2 2" xfId="2752" xr:uid="{6F29D27B-02EB-437D-BCEC-1C3545630478}"/>
    <cellStyle name="Comma 5 2 2 6 2 2 2 2" xfId="2753" xr:uid="{D4CB70C4-88AC-45CB-B2A8-5991AE24C997}"/>
    <cellStyle name="Comma 5 2 2 6 2 2 2 2 2" xfId="2754" xr:uid="{11CFA792-6241-4B3B-8807-47089266DBC4}"/>
    <cellStyle name="Comma 5 2 2 6 2 2 2 3" xfId="2755" xr:uid="{F967348C-BCA1-4330-80D9-69C70A703B74}"/>
    <cellStyle name="Comma 5 2 2 6 2 2 2 4" xfId="2756" xr:uid="{F6E68D4F-D28E-4F5F-B7BF-B57F3C018D23}"/>
    <cellStyle name="Comma 5 2 2 6 2 2 2 5" xfId="2757" xr:uid="{5D3FA32D-33BF-4681-AD95-D59C30F967F1}"/>
    <cellStyle name="Comma 5 2 2 6 2 2 3" xfId="2758" xr:uid="{AAB3F3FA-0F07-4D76-8A76-33850C9C54CE}"/>
    <cellStyle name="Comma 5 2 2 6 2 2 3 2" xfId="2759" xr:uid="{D08F0686-EDA7-4E4F-A4CC-35B9072A9ED7}"/>
    <cellStyle name="Comma 5 2 2 6 2 2 4" xfId="2760" xr:uid="{62EA0111-2172-476D-8548-D7F7831E9A3B}"/>
    <cellStyle name="Comma 5 2 2 6 2 2 5" xfId="2761" xr:uid="{CB969DAD-CF9E-49DC-9235-9402C80F35C9}"/>
    <cellStyle name="Comma 5 2 2 6 2 3" xfId="2762" xr:uid="{193F5D48-0333-4E8D-804D-EEA0B79FC9B4}"/>
    <cellStyle name="Comma 5 2 2 6 2 4" xfId="2763" xr:uid="{7B715AAD-751D-4039-BD2F-03057083E530}"/>
    <cellStyle name="Comma 5 2 2 6 2 5" xfId="2764" xr:uid="{9A212E4B-FD4A-4D33-AEF2-5322B4987ECB}"/>
    <cellStyle name="Comma 5 2 2 6 2 6" xfId="2765" xr:uid="{7D62C366-214E-40F6-A7A9-962D76FA04E6}"/>
    <cellStyle name="Comma 5 2 2 6 2 6 2" xfId="2766" xr:uid="{763F4D00-9BEA-4463-ACBA-3BE7FF3702D1}"/>
    <cellStyle name="Comma 5 2 2 6 2 7" xfId="2767" xr:uid="{D54047C1-22FD-49AD-9126-07191FD8D19E}"/>
    <cellStyle name="Comma 5 2 2 6 2 8" xfId="2768" xr:uid="{C6FF5BA0-7BA6-4FF4-8703-396F2284184B}"/>
    <cellStyle name="Comma 5 2 2 6 2 9" xfId="2769" xr:uid="{E0225164-C0DD-40DA-A9A9-BADC499F7603}"/>
    <cellStyle name="Comma 5 2 2 6 3" xfId="2770" xr:uid="{4FBFA0CD-4FDE-4F9B-948B-57ECFBB24A60}"/>
    <cellStyle name="Comma 5 2 2 6 3 2" xfId="2771" xr:uid="{DE865FD1-5090-4D9B-8A4B-673CC13AD3A2}"/>
    <cellStyle name="Comma 5 2 2 6 3 2 2" xfId="2772" xr:uid="{5E20A2AA-FDA5-4712-B889-A3D574846FFB}"/>
    <cellStyle name="Comma 5 2 2 6 3 2 2 2" xfId="2773" xr:uid="{F5EE3EFF-1C23-41A4-B478-4415ABC14E97}"/>
    <cellStyle name="Comma 5 2 2 6 3 2 3" xfId="2774" xr:uid="{027D4BFF-3C3C-4366-AF0E-BC8D08BB6AF4}"/>
    <cellStyle name="Comma 5 2 2 6 3 2 4" xfId="2775" xr:uid="{E13C00D3-E148-476E-A7DB-8DFD28D6CDB7}"/>
    <cellStyle name="Comma 5 2 2 6 3 2 5" xfId="2776" xr:uid="{1EF4004B-1C81-4B32-9E54-FA7581BD1D0E}"/>
    <cellStyle name="Comma 5 2 2 6 3 3" xfId="2777" xr:uid="{B4DF5138-13A4-4A01-B217-9ACE35C8F62B}"/>
    <cellStyle name="Comma 5 2 2 6 3 3 2" xfId="2778" xr:uid="{2878BAE6-E41A-4082-8244-0E770911AFD7}"/>
    <cellStyle name="Comma 5 2 2 6 3 4" xfId="2779" xr:uid="{6D32810B-82DF-4918-846E-C931268B9ADE}"/>
    <cellStyle name="Comma 5 2 2 6 3 5" xfId="2780" xr:uid="{FEC97C89-C7E5-43EB-81C6-21DF91B65560}"/>
    <cellStyle name="Comma 5 2 2 6 4" xfId="2781" xr:uid="{89967A45-5B26-48C2-81C5-394A7EBB0684}"/>
    <cellStyle name="Comma 5 2 2 6 5" xfId="2782" xr:uid="{EE41D1D9-BCF8-4761-A1A3-B395247121C6}"/>
    <cellStyle name="Comma 5 2 2 6 6" xfId="2783" xr:uid="{41DAF581-8B01-48CA-97C4-A6E290BE4597}"/>
    <cellStyle name="Comma 5 2 2 6 6 2" xfId="2784" xr:uid="{454E1AFD-740A-418E-AD8E-8931111B850E}"/>
    <cellStyle name="Comma 5 2 2 6 7" xfId="2785" xr:uid="{C17C5A38-19A2-4D2F-8537-6CE6C6169C65}"/>
    <cellStyle name="Comma 5 2 2 6 8" xfId="2786" xr:uid="{4D815A66-DE8D-43F5-94CF-31339F5F5C32}"/>
    <cellStyle name="Comma 5 2 2 6 9" xfId="2787" xr:uid="{89150603-2398-4805-AD72-AA5B46C5F56F}"/>
    <cellStyle name="Comma 5 2 2 7" xfId="2788" xr:uid="{1B8DED93-9D06-4CF6-8F41-9B7D20E87DE2}"/>
    <cellStyle name="Comma 5 2 2 8" xfId="2789" xr:uid="{51B2AB4A-6F7E-43D2-B5F8-27536360AA4E}"/>
    <cellStyle name="Comma 5 2 2 9" xfId="2790" xr:uid="{BB036F16-2AF3-48A7-B65D-193782BDACB8}"/>
    <cellStyle name="Comma 5 2 3" xfId="2791" xr:uid="{47A24A0A-B989-4F5F-89B6-672EC743531A}"/>
    <cellStyle name="Comma 5 2 4" xfId="2792" xr:uid="{37927016-6155-48C4-B11C-FBC0E7BC777E}"/>
    <cellStyle name="Comma 5 2 4 10" xfId="2793" xr:uid="{61BCEE1A-62A2-4969-8363-3D92F70E8801}"/>
    <cellStyle name="Comma 5 2 4 11" xfId="2794" xr:uid="{E8269A0B-7616-436E-ADA5-F7F9DE1AA19C}"/>
    <cellStyle name="Comma 5 2 4 12" xfId="2795" xr:uid="{676BE42B-EEEF-4031-A7F6-57B6E6D41E53}"/>
    <cellStyle name="Comma 5 2 4 13" xfId="2796" xr:uid="{61220299-57C6-4F49-A2E6-877B47F11464}"/>
    <cellStyle name="Comma 5 2 4 13 2" xfId="2797" xr:uid="{D537E873-1FCD-4131-B454-DF3444737E1A}"/>
    <cellStyle name="Comma 5 2 4 14" xfId="2798" xr:uid="{0A8E80C5-49ED-4F0B-9D4C-3000F9283B9E}"/>
    <cellStyle name="Comma 5 2 4 15" xfId="2799" xr:uid="{9D01C17A-F33A-4A69-B41D-EFAD4F701067}"/>
    <cellStyle name="Comma 5 2 4 16" xfId="2800" xr:uid="{EF20D3F7-20DC-46F3-BFBF-55F073D9C667}"/>
    <cellStyle name="Comma 5 2 4 2" xfId="2801" xr:uid="{532E1E7C-B8FA-4386-B7C8-BD74A1AD6E55}"/>
    <cellStyle name="Comma 5 2 4 2 10" xfId="2802" xr:uid="{2463A072-8C0F-480B-8F24-04C6B17F81DA}"/>
    <cellStyle name="Comma 5 2 4 2 11" xfId="2803" xr:uid="{814099E2-D43F-49D0-91AC-833D922F7CD4}"/>
    <cellStyle name="Comma 5 2 4 2 12" xfId="2804" xr:uid="{1DF63B02-8ED6-4D1B-8593-4A9CC7403F03}"/>
    <cellStyle name="Comma 5 2 4 2 13" xfId="2805" xr:uid="{CAC302D4-BDF3-46A1-9750-E5EE73C45B98}"/>
    <cellStyle name="Comma 5 2 4 2 13 2" xfId="2806" xr:uid="{9D777F06-2596-4F91-9D65-3C58D9231743}"/>
    <cellStyle name="Comma 5 2 4 2 14" xfId="2807" xr:uid="{7FF8CC88-6D70-48D6-9E27-6B7B40BA2DD5}"/>
    <cellStyle name="Comma 5 2 4 2 15" xfId="2808" xr:uid="{695B7593-C5B9-4433-BECD-B5C2E83DF3B4}"/>
    <cellStyle name="Comma 5 2 4 2 16" xfId="2809" xr:uid="{AE03BE95-7844-4D93-87FD-E9D0ADBB1CC1}"/>
    <cellStyle name="Comma 5 2 4 2 2" xfId="2810" xr:uid="{06DADE0D-6815-4D53-BF2D-0651658E081D}"/>
    <cellStyle name="Comma 5 2 4 2 2 10" xfId="2811" xr:uid="{1E859F3B-131B-460B-BA99-0A79A9D8A7E8}"/>
    <cellStyle name="Comma 5 2 4 2 2 11" xfId="2812" xr:uid="{8E205BDE-2C26-4FE6-8049-0829E0740738}"/>
    <cellStyle name="Comma 5 2 4 2 2 12" xfId="2813" xr:uid="{5B25A860-0445-4FF0-AA43-C0C8AB8C4DE2}"/>
    <cellStyle name="Comma 5 2 4 2 2 12 2" xfId="2814" xr:uid="{CDE3C3F9-F869-4330-9144-E2CFA232EB71}"/>
    <cellStyle name="Comma 5 2 4 2 2 13" xfId="2815" xr:uid="{03FBA746-BEA2-490F-A6AD-FD92C4815A6B}"/>
    <cellStyle name="Comma 5 2 4 2 2 14" xfId="2816" xr:uid="{15E9CF19-6618-4A54-9E02-0FC38BAFA74F}"/>
    <cellStyle name="Comma 5 2 4 2 2 15" xfId="2817" xr:uid="{2F1ED746-075D-44D2-BD61-3790B8C46F3E}"/>
    <cellStyle name="Comma 5 2 4 2 2 2" xfId="2818" xr:uid="{E6BE9553-68E7-48E2-880A-935B47FAC86F}"/>
    <cellStyle name="Comma 5 2 4 2 2 2 2" xfId="2819" xr:uid="{872DA4B5-D6DB-4C1D-90A9-F2E3AD69BDA8}"/>
    <cellStyle name="Comma 5 2 4 2 2 2 2 2" xfId="2820" xr:uid="{3FEA78C2-4DB8-4F5A-8C96-1EEA8318FA13}"/>
    <cellStyle name="Comma 5 2 4 2 2 2 2 2 2" xfId="2821" xr:uid="{CA5BCFB9-7F9D-428D-9A60-90F963FBFFEB}"/>
    <cellStyle name="Comma 5 2 4 2 2 2 2 2 2 2" xfId="2822" xr:uid="{9EEE87F0-12DD-4FBE-AE95-987BE7AFB29F}"/>
    <cellStyle name="Comma 5 2 4 2 2 2 2 2 2 2 2" xfId="2823" xr:uid="{3CFBB66C-3898-4947-AEDD-6C41C8AB4C55}"/>
    <cellStyle name="Comma 5 2 4 2 2 2 2 2 2 3" xfId="2824" xr:uid="{7196B6A6-38B3-451E-8760-23A3EA10E237}"/>
    <cellStyle name="Comma 5 2 4 2 2 2 2 2 2 4" xfId="2825" xr:uid="{32E1A316-84A6-40BD-9C13-E4C747FC0B64}"/>
    <cellStyle name="Comma 5 2 4 2 2 2 2 2 2 5" xfId="2826" xr:uid="{E831055F-773E-420E-A7EA-E08E551158C6}"/>
    <cellStyle name="Comma 5 2 4 2 2 2 2 2 3" xfId="2827" xr:uid="{CDA3534C-33F8-4054-B2DA-3C5BB2BAD66C}"/>
    <cellStyle name="Comma 5 2 4 2 2 2 2 2 3 2" xfId="2828" xr:uid="{4440F9F1-F2B4-4889-9FF2-7D15F6DABE86}"/>
    <cellStyle name="Comma 5 2 4 2 2 2 2 2 4" xfId="2829" xr:uid="{B8FDA007-D3DE-4BA4-8D1B-2F2932585043}"/>
    <cellStyle name="Comma 5 2 4 2 2 2 2 2 5" xfId="2830" xr:uid="{254808C6-C18D-4A7F-AFE7-63120BEAD108}"/>
    <cellStyle name="Comma 5 2 4 2 2 2 2 3" xfId="2831" xr:uid="{94420395-25DD-48B6-A57C-6DAA313E074C}"/>
    <cellStyle name="Comma 5 2 4 2 2 2 2 4" xfId="2832" xr:uid="{626598BA-F25E-4ABB-8C52-DF5B4C8DCFF6}"/>
    <cellStyle name="Comma 5 2 4 2 2 2 2 5" xfId="2833" xr:uid="{3CCDF064-E722-4ADE-9D8D-491CE6735C65}"/>
    <cellStyle name="Comma 5 2 4 2 2 2 2 6" xfId="2834" xr:uid="{CE3E0D0B-7ABD-4B18-BD2B-B5488D7ABD79}"/>
    <cellStyle name="Comma 5 2 4 2 2 2 2 6 2" xfId="2835" xr:uid="{20E0EB17-9A5E-414B-AEFE-D12536A42205}"/>
    <cellStyle name="Comma 5 2 4 2 2 2 2 7" xfId="2836" xr:uid="{C89646B8-62BD-42CD-909B-C816EA2B6556}"/>
    <cellStyle name="Comma 5 2 4 2 2 2 2 8" xfId="2837" xr:uid="{40AC6712-F550-4BAF-AB5B-33F5A08E5BBF}"/>
    <cellStyle name="Comma 5 2 4 2 2 2 2 9" xfId="2838" xr:uid="{8B645FF5-84B5-45A4-ADF7-447875EC5A55}"/>
    <cellStyle name="Comma 5 2 4 2 2 2 3" xfId="2839" xr:uid="{045C570B-352A-40D6-92A3-E7FD0007D41D}"/>
    <cellStyle name="Comma 5 2 4 2 2 2 3 2" xfId="2840" xr:uid="{B4B2CEFB-EDA5-47E2-B9BF-E8214C5C707B}"/>
    <cellStyle name="Comma 5 2 4 2 2 2 3 2 2" xfId="2841" xr:uid="{C75746C4-50C8-43F2-9BE4-C50FBB0ED84D}"/>
    <cellStyle name="Comma 5 2 4 2 2 2 3 2 2 2" xfId="2842" xr:uid="{60F3DC32-9EF3-488A-8C6A-4EE64E78A273}"/>
    <cellStyle name="Comma 5 2 4 2 2 2 3 2 3" xfId="2843" xr:uid="{864337E9-E1AD-4521-AAA5-95EABAA9FECF}"/>
    <cellStyle name="Comma 5 2 4 2 2 2 3 2 4" xfId="2844" xr:uid="{46437BA4-6118-44A6-B425-B73C2B112D5E}"/>
    <cellStyle name="Comma 5 2 4 2 2 2 3 2 5" xfId="2845" xr:uid="{89BAA75C-28C9-4BD1-BB76-9C99383F1298}"/>
    <cellStyle name="Comma 5 2 4 2 2 2 3 3" xfId="2846" xr:uid="{CE25047E-3ECF-4FA3-B61F-9F70E9FB6FC7}"/>
    <cellStyle name="Comma 5 2 4 2 2 2 3 3 2" xfId="2847" xr:uid="{28773AE0-A16C-40A9-B1E9-3B874B8EE5FD}"/>
    <cellStyle name="Comma 5 2 4 2 2 2 3 4" xfId="2848" xr:uid="{FC2866EA-6238-4D38-BB83-2ECF76EA19EF}"/>
    <cellStyle name="Comma 5 2 4 2 2 2 3 5" xfId="2849" xr:uid="{168FF6B9-31E4-4001-A30F-2966E9184DA7}"/>
    <cellStyle name="Comma 5 2 4 2 2 2 4" xfId="2850" xr:uid="{3E53AA28-ABC6-4E01-87F2-3F9248261E37}"/>
    <cellStyle name="Comma 5 2 4 2 2 2 5" xfId="2851" xr:uid="{CA2F7413-6B83-4FFA-AAF1-30E7A8B16EB3}"/>
    <cellStyle name="Comma 5 2 4 2 2 2 6" xfId="2852" xr:uid="{B7B056AE-7665-4C3F-BA67-3477EE569EC8}"/>
    <cellStyle name="Comma 5 2 4 2 2 2 6 2" xfId="2853" xr:uid="{1A924C4A-104E-4CD8-952E-DA6116B59CA1}"/>
    <cellStyle name="Comma 5 2 4 2 2 2 7" xfId="2854" xr:uid="{848EEB5A-880F-4FBB-AC5C-4E7346094782}"/>
    <cellStyle name="Comma 5 2 4 2 2 2 8" xfId="2855" xr:uid="{CEC16A30-4333-4B82-BA07-FAC77E12EBE4}"/>
    <cellStyle name="Comma 5 2 4 2 2 2 9" xfId="2856" xr:uid="{4CE72B63-FD5C-497D-AEBF-770E0A3642A5}"/>
    <cellStyle name="Comma 5 2 4 2 2 3" xfId="2857" xr:uid="{D32A2EC3-0CDD-42A0-AA4F-42F99616E4F2}"/>
    <cellStyle name="Comma 5 2 4 2 2 4" xfId="2858" xr:uid="{83B90C8B-FD08-48D1-A659-E64C8DF01487}"/>
    <cellStyle name="Comma 5 2 4 2 2 5" xfId="2859" xr:uid="{B9F9BB90-7C9F-4FF0-AC62-B65ABC3DA0E3}"/>
    <cellStyle name="Comma 5 2 4 2 2 6" xfId="2860" xr:uid="{32BEEF30-0EAD-467D-892F-C8D804D8FB38}"/>
    <cellStyle name="Comma 5 2 4 2 2 7" xfId="2861" xr:uid="{12BEFB98-2B2E-468E-BE75-F278862A396B}"/>
    <cellStyle name="Comma 5 2 4 2 2 8" xfId="2862" xr:uid="{FC44A56F-1031-4FF0-A697-DCD72129B62B}"/>
    <cellStyle name="Comma 5 2 4 2 2 8 2" xfId="2863" xr:uid="{7AF94A18-AB49-4E72-A915-ED4089E634BC}"/>
    <cellStyle name="Comma 5 2 4 2 2 8 2 2" xfId="2864" xr:uid="{0CB900A4-AFF6-4F44-A35C-013764FEE94C}"/>
    <cellStyle name="Comma 5 2 4 2 2 8 2 2 2" xfId="2865" xr:uid="{8656C5A9-8F63-4772-9F01-30A158B9E84F}"/>
    <cellStyle name="Comma 5 2 4 2 2 8 2 3" xfId="2866" xr:uid="{F111DA46-93E9-4A43-A579-4ECD961414D9}"/>
    <cellStyle name="Comma 5 2 4 2 2 8 2 4" xfId="2867" xr:uid="{B54D10BC-E2DE-4F96-8B1A-A7C940F2BE97}"/>
    <cellStyle name="Comma 5 2 4 2 2 8 2 5" xfId="2868" xr:uid="{9352BDE4-57D5-439D-9E7D-96B3E69684B3}"/>
    <cellStyle name="Comma 5 2 4 2 2 8 3" xfId="2869" xr:uid="{C1ED0278-0E6B-4882-B5FE-CD967396DEAC}"/>
    <cellStyle name="Comma 5 2 4 2 2 8 3 2" xfId="2870" xr:uid="{96D883C5-88FF-4DC3-9446-E3DD94689D4A}"/>
    <cellStyle name="Comma 5 2 4 2 2 8 4" xfId="2871" xr:uid="{18E9A3E2-A793-4BBB-8182-C09BB202B2E9}"/>
    <cellStyle name="Comma 5 2 4 2 2 8 5" xfId="2872" xr:uid="{3B5FA692-CD0D-4274-970F-DA5CE3C4DBE4}"/>
    <cellStyle name="Comma 5 2 4 2 2 9" xfId="2873" xr:uid="{BFF0D225-18A3-4B76-8D76-E3E68C1E828E}"/>
    <cellStyle name="Comma 5 2 4 2 3" xfId="2874" xr:uid="{766F7B19-0355-4DD5-A7AD-BC4044AB2328}"/>
    <cellStyle name="Comma 5 2 4 2 4" xfId="2875" xr:uid="{AA8D7BBA-DC87-4D91-A576-FCB67C86F507}"/>
    <cellStyle name="Comma 5 2 4 2 4 2" xfId="2876" xr:uid="{F97DA64E-994B-44FE-9D48-BD01C881CD75}"/>
    <cellStyle name="Comma 5 2 4 2 4 2 2" xfId="2877" xr:uid="{C9DB2708-2879-47BA-B3C6-3E746A255846}"/>
    <cellStyle name="Comma 5 2 4 2 4 2 2 2" xfId="2878" xr:uid="{C270746D-01AB-4080-9E99-FD401399F919}"/>
    <cellStyle name="Comma 5 2 4 2 4 2 2 2 2" xfId="2879" xr:uid="{94CE561F-376F-426D-8E56-8790CE9B7F88}"/>
    <cellStyle name="Comma 5 2 4 2 4 2 2 2 2 2" xfId="2880" xr:uid="{F803CF87-69AA-4515-A218-B825B3D74B9F}"/>
    <cellStyle name="Comma 5 2 4 2 4 2 2 2 3" xfId="2881" xr:uid="{B74D1A7D-75C4-4F06-A2FD-9EB1E89BA6EA}"/>
    <cellStyle name="Comma 5 2 4 2 4 2 2 2 4" xfId="2882" xr:uid="{AFFDF510-49C7-44B7-91A9-A26FF653A5CF}"/>
    <cellStyle name="Comma 5 2 4 2 4 2 2 2 5" xfId="2883" xr:uid="{7C762770-9B19-4F7D-A8B3-9A94999FC182}"/>
    <cellStyle name="Comma 5 2 4 2 4 2 2 3" xfId="2884" xr:uid="{CC12B399-2111-4FF2-AADE-823DE200807F}"/>
    <cellStyle name="Comma 5 2 4 2 4 2 2 3 2" xfId="2885" xr:uid="{2A181046-9701-4254-9C50-8EB0B9FA2661}"/>
    <cellStyle name="Comma 5 2 4 2 4 2 2 4" xfId="2886" xr:uid="{83E1FDF2-C5BA-4E76-BB0E-6E5F3FFA9D40}"/>
    <cellStyle name="Comma 5 2 4 2 4 2 2 5" xfId="2887" xr:uid="{F8AD0A7F-A922-4F82-8779-26EA64598EB5}"/>
    <cellStyle name="Comma 5 2 4 2 4 2 3" xfId="2888" xr:uid="{DDE733E6-25FD-4212-BBB1-80BBA3D50D60}"/>
    <cellStyle name="Comma 5 2 4 2 4 2 4" xfId="2889" xr:uid="{36C0E2F2-0E41-4B97-9724-3EA317EAABD3}"/>
    <cellStyle name="Comma 5 2 4 2 4 2 5" xfId="2890" xr:uid="{37025D00-7A87-4005-BA06-DF5CBC2FE6FE}"/>
    <cellStyle name="Comma 5 2 4 2 4 2 6" xfId="2891" xr:uid="{6D9B4AFB-A4B8-41FA-B618-B8D73E04AB1D}"/>
    <cellStyle name="Comma 5 2 4 2 4 2 6 2" xfId="2892" xr:uid="{C9E55B71-F13C-45D7-B2ED-1054201B899F}"/>
    <cellStyle name="Comma 5 2 4 2 4 2 7" xfId="2893" xr:uid="{D965F811-924A-42CA-A8C7-57BB09291010}"/>
    <cellStyle name="Comma 5 2 4 2 4 2 8" xfId="2894" xr:uid="{C1EA1381-3AC1-4B9F-8990-6AA4BFCEFCE1}"/>
    <cellStyle name="Comma 5 2 4 2 4 2 9" xfId="2895" xr:uid="{69BACF76-6A19-4F00-B576-7BDADD42537F}"/>
    <cellStyle name="Comma 5 2 4 2 4 3" xfId="2896" xr:uid="{25782D44-36EF-47C2-8E9E-F9436877258E}"/>
    <cellStyle name="Comma 5 2 4 2 4 3 2" xfId="2897" xr:uid="{5D75EC05-EB7C-46B2-A915-60036FE76B20}"/>
    <cellStyle name="Comma 5 2 4 2 4 3 2 2" xfId="2898" xr:uid="{E21A5E2D-5D80-461E-BA23-469F9F3751EF}"/>
    <cellStyle name="Comma 5 2 4 2 4 3 2 2 2" xfId="2899" xr:uid="{205AC9A3-EFF3-4AC4-906F-F804F1757343}"/>
    <cellStyle name="Comma 5 2 4 2 4 3 2 3" xfId="2900" xr:uid="{B306ED8D-A7D1-45EF-A3B5-F08EFFE185BC}"/>
    <cellStyle name="Comma 5 2 4 2 4 3 2 4" xfId="2901" xr:uid="{B52F26B8-5170-4A69-AB9F-C8AC8D2ADFF9}"/>
    <cellStyle name="Comma 5 2 4 2 4 3 2 5" xfId="2902" xr:uid="{F3313794-914F-4EC7-B371-775F1D4DA0E6}"/>
    <cellStyle name="Comma 5 2 4 2 4 3 3" xfId="2903" xr:uid="{2E270250-8FC9-4B13-9EB1-4D4CD20F2BF0}"/>
    <cellStyle name="Comma 5 2 4 2 4 3 3 2" xfId="2904" xr:uid="{87275AE4-9699-4D03-81FC-AC4125F44B28}"/>
    <cellStyle name="Comma 5 2 4 2 4 3 4" xfId="2905" xr:uid="{664891B0-2ABE-40FC-9E39-DB8F29E7A7A7}"/>
    <cellStyle name="Comma 5 2 4 2 4 3 5" xfId="2906" xr:uid="{B7E872B4-33CE-4435-9441-4501B67CEC84}"/>
    <cellStyle name="Comma 5 2 4 2 4 4" xfId="2907" xr:uid="{05EBBDA5-50CC-4B1A-9A92-19FE1DACFF47}"/>
    <cellStyle name="Comma 5 2 4 2 4 5" xfId="2908" xr:uid="{431F3860-949C-40A5-8054-FB17CB8BA046}"/>
    <cellStyle name="Comma 5 2 4 2 4 6" xfId="2909" xr:uid="{DDFDFBD9-C8ED-40C0-9ED0-E2304C8351AD}"/>
    <cellStyle name="Comma 5 2 4 2 4 6 2" xfId="2910" xr:uid="{C998F9DC-B819-492C-8E38-5FDAFC3B888A}"/>
    <cellStyle name="Comma 5 2 4 2 4 7" xfId="2911" xr:uid="{D2918DA0-6023-45FB-A340-ACC6F5A3289F}"/>
    <cellStyle name="Comma 5 2 4 2 4 8" xfId="2912" xr:uid="{BE46C272-1EE6-4611-A594-BADE8D98BBB7}"/>
    <cellStyle name="Comma 5 2 4 2 4 9" xfId="2913" xr:uid="{EDCD7B1B-AA03-4CE5-8F49-7A57BA9782CB}"/>
    <cellStyle name="Comma 5 2 4 2 5" xfId="2914" xr:uid="{F352BBA5-B361-4E98-BEE8-EE72C4D7361B}"/>
    <cellStyle name="Comma 5 2 4 2 6" xfId="2915" xr:uid="{60C1F4FB-E036-40B5-AC6D-0AE583291A19}"/>
    <cellStyle name="Comma 5 2 4 2 7" xfId="2916" xr:uid="{C8AAE0C8-FA14-4520-B00F-7788967D7C20}"/>
    <cellStyle name="Comma 5 2 4 2 8" xfId="2917" xr:uid="{DAC3C56A-1254-4215-8197-D724B83054B8}"/>
    <cellStyle name="Comma 5 2 4 2 9" xfId="2918" xr:uid="{A5E40414-8585-41A2-93CA-4C02E1BBB582}"/>
    <cellStyle name="Comma 5 2 4 2 9 2" xfId="2919" xr:uid="{4B6375B8-F26C-4498-B7EF-25F527A7652C}"/>
    <cellStyle name="Comma 5 2 4 2 9 2 2" xfId="2920" xr:uid="{CE6FAB9F-0C5F-4AC2-9585-267BD5EE0950}"/>
    <cellStyle name="Comma 5 2 4 2 9 2 2 2" xfId="2921" xr:uid="{378DE224-C864-4048-AE70-C5048644EFA6}"/>
    <cellStyle name="Comma 5 2 4 2 9 2 3" xfId="2922" xr:uid="{61707C38-CC07-4525-8814-B4AA300E0010}"/>
    <cellStyle name="Comma 5 2 4 2 9 2 4" xfId="2923" xr:uid="{55455C08-4423-4227-8D80-9E41FEAA4EE4}"/>
    <cellStyle name="Comma 5 2 4 2 9 2 5" xfId="2924" xr:uid="{A13CCB37-1CD6-4B9B-ABE1-70B1B80EDBE6}"/>
    <cellStyle name="Comma 5 2 4 2 9 3" xfId="2925" xr:uid="{1589644F-FCCD-4CF9-8847-7CA6CE77627B}"/>
    <cellStyle name="Comma 5 2 4 2 9 3 2" xfId="2926" xr:uid="{46B46C12-A4DF-42CE-ACE6-D69A96CE75E1}"/>
    <cellStyle name="Comma 5 2 4 2 9 4" xfId="2927" xr:uid="{7A8505AA-0B77-4072-826A-9A5D254D2EA2}"/>
    <cellStyle name="Comma 5 2 4 2 9 5" xfId="2928" xr:uid="{C23C3CE4-D156-434E-80D8-C1D280581C56}"/>
    <cellStyle name="Comma 5 2 4 3" xfId="2929" xr:uid="{4F2A513B-46C8-4025-891B-CA70BCAD679F}"/>
    <cellStyle name="Comma 5 2 4 3 10" xfId="2930" xr:uid="{F88DD484-0C71-46BF-B413-32AA49D1E3D0}"/>
    <cellStyle name="Comma 5 2 4 3 11" xfId="2931" xr:uid="{17D42A29-84F7-4782-9D03-841F245B98E4}"/>
    <cellStyle name="Comma 5 2 4 3 12" xfId="2932" xr:uid="{269EC3D0-2B6D-40F1-A5DA-D018DAFD4BAE}"/>
    <cellStyle name="Comma 5 2 4 3 12 2" xfId="2933" xr:uid="{72D2EFF2-24D2-4D9F-80D5-D60F405A4F5A}"/>
    <cellStyle name="Comma 5 2 4 3 13" xfId="2934" xr:uid="{63F264B0-7336-44BB-9D52-71AB99FDB035}"/>
    <cellStyle name="Comma 5 2 4 3 14" xfId="2935" xr:uid="{AF56D595-3F81-4B2F-8115-E4998CB98123}"/>
    <cellStyle name="Comma 5 2 4 3 15" xfId="2936" xr:uid="{1B32B2FB-E8C6-4458-960F-6CCCAE25BF3F}"/>
    <cellStyle name="Comma 5 2 4 3 2" xfId="2937" xr:uid="{7815160D-FA46-4C41-8F5A-F66212DF7C9D}"/>
    <cellStyle name="Comma 5 2 4 3 2 2" xfId="2938" xr:uid="{8A7B7D76-8D5F-48FA-AC70-447CB375A3ED}"/>
    <cellStyle name="Comma 5 2 4 3 2 2 2" xfId="2939" xr:uid="{B1F2E804-50D7-48F7-9196-C7473BCBE74F}"/>
    <cellStyle name="Comma 5 2 4 3 2 2 2 2" xfId="2940" xr:uid="{D8CF34E6-AFEE-4AFF-AF2E-DE66FAF57246}"/>
    <cellStyle name="Comma 5 2 4 3 2 2 2 2 2" xfId="2941" xr:uid="{B2FF058D-E27B-4930-AEDF-D374C24122E5}"/>
    <cellStyle name="Comma 5 2 4 3 2 2 2 2 2 2" xfId="2942" xr:uid="{D29DF683-5DEB-4E6D-81F9-D5699B287CBE}"/>
    <cellStyle name="Comma 5 2 4 3 2 2 2 2 3" xfId="2943" xr:uid="{A7AAC7F6-32F4-4BF4-AB8D-E31855B000BC}"/>
    <cellStyle name="Comma 5 2 4 3 2 2 2 2 4" xfId="2944" xr:uid="{BF8C2A0C-3429-44A1-AAB6-523E3AE0080E}"/>
    <cellStyle name="Comma 5 2 4 3 2 2 2 2 5" xfId="2945" xr:uid="{8FB09007-7B49-47FC-88A5-428A5BC476C6}"/>
    <cellStyle name="Comma 5 2 4 3 2 2 2 3" xfId="2946" xr:uid="{DB265FD5-81E6-469A-867A-EF257399E042}"/>
    <cellStyle name="Comma 5 2 4 3 2 2 2 3 2" xfId="2947" xr:uid="{D9652090-342E-428F-8EA2-421E65356BF1}"/>
    <cellStyle name="Comma 5 2 4 3 2 2 2 4" xfId="2948" xr:uid="{7934D7CB-DFB3-4E26-9889-5174A4422D04}"/>
    <cellStyle name="Comma 5 2 4 3 2 2 2 5" xfId="2949" xr:uid="{D9C0B2F4-FC8F-4A2B-8A30-E96930C619EB}"/>
    <cellStyle name="Comma 5 2 4 3 2 2 3" xfId="2950" xr:uid="{5C7BD145-4EB1-4B12-8284-B60686AE6BE1}"/>
    <cellStyle name="Comma 5 2 4 3 2 2 4" xfId="2951" xr:uid="{6E406451-312E-407E-83C0-513660198E4E}"/>
    <cellStyle name="Comma 5 2 4 3 2 2 5" xfId="2952" xr:uid="{BB4E76C9-5FC3-42EE-B08C-B64C03C57881}"/>
    <cellStyle name="Comma 5 2 4 3 2 2 6" xfId="2953" xr:uid="{3F040AEC-AF22-480D-BA77-92D772820C47}"/>
    <cellStyle name="Comma 5 2 4 3 2 2 6 2" xfId="2954" xr:uid="{3ADDF307-F79F-48D0-ABBD-62F6C8331B5F}"/>
    <cellStyle name="Comma 5 2 4 3 2 2 7" xfId="2955" xr:uid="{028071CA-0D2E-47D5-9392-1299CC8299B8}"/>
    <cellStyle name="Comma 5 2 4 3 2 2 8" xfId="2956" xr:uid="{6B23F79E-2421-447E-9900-DBFCD8C22F99}"/>
    <cellStyle name="Comma 5 2 4 3 2 2 9" xfId="2957" xr:uid="{184AEA05-9FA5-4B03-9FAE-BAAE92332449}"/>
    <cellStyle name="Comma 5 2 4 3 2 3" xfId="2958" xr:uid="{3BA4B0CE-542E-42C0-87E2-B6B256FC3B33}"/>
    <cellStyle name="Comma 5 2 4 3 2 3 2" xfId="2959" xr:uid="{384A80E2-7062-4D30-9305-6ECA02CEFFE7}"/>
    <cellStyle name="Comma 5 2 4 3 2 3 2 2" xfId="2960" xr:uid="{B0E05BEB-1449-4AE0-8962-C1B7419E656F}"/>
    <cellStyle name="Comma 5 2 4 3 2 3 2 2 2" xfId="2961" xr:uid="{F49EAF37-5A08-45B9-ACF1-AAA331B64C0B}"/>
    <cellStyle name="Comma 5 2 4 3 2 3 2 3" xfId="2962" xr:uid="{AB41C745-D10B-41DE-8389-0DE7CE02BEE7}"/>
    <cellStyle name="Comma 5 2 4 3 2 3 2 4" xfId="2963" xr:uid="{01129C2B-D54E-4D70-85D4-CC9490ACBE53}"/>
    <cellStyle name="Comma 5 2 4 3 2 3 2 5" xfId="2964" xr:uid="{A58A6AE8-460E-4A4D-AA0B-16CFC8C38692}"/>
    <cellStyle name="Comma 5 2 4 3 2 3 3" xfId="2965" xr:uid="{30EA1631-B9E4-41A6-B1B5-3659215AD34E}"/>
    <cellStyle name="Comma 5 2 4 3 2 3 3 2" xfId="2966" xr:uid="{0829140D-8FA0-4F06-B440-C199BEA7ADD6}"/>
    <cellStyle name="Comma 5 2 4 3 2 3 4" xfId="2967" xr:uid="{F2C3FCC6-D5FC-4075-ABC4-AEA2B9EDF95B}"/>
    <cellStyle name="Comma 5 2 4 3 2 3 5" xfId="2968" xr:uid="{4F8518DA-690A-4462-9D24-E3A61D36BE9B}"/>
    <cellStyle name="Comma 5 2 4 3 2 4" xfId="2969" xr:uid="{C1E5B067-07CD-4698-95BD-87EFDEE702FA}"/>
    <cellStyle name="Comma 5 2 4 3 2 5" xfId="2970" xr:uid="{3C6DA18B-02AD-48D8-AD4E-EBF20A7C55EB}"/>
    <cellStyle name="Comma 5 2 4 3 2 6" xfId="2971" xr:uid="{DEBFCB66-929D-4F6B-B77C-E4CCAD8FDA1F}"/>
    <cellStyle name="Comma 5 2 4 3 2 6 2" xfId="2972" xr:uid="{E0C74203-C18E-4621-A99F-164110F5A400}"/>
    <cellStyle name="Comma 5 2 4 3 2 7" xfId="2973" xr:uid="{78CF5A62-C0B9-4BC7-9C5B-CDD5EB5A05A1}"/>
    <cellStyle name="Comma 5 2 4 3 2 8" xfId="2974" xr:uid="{9181FF65-2EED-4207-8254-FCABB60E9C4B}"/>
    <cellStyle name="Comma 5 2 4 3 2 9" xfId="2975" xr:uid="{96C42DD4-51F4-4776-AED5-8824D38C7023}"/>
    <cellStyle name="Comma 5 2 4 3 3" xfId="2976" xr:uid="{E68F40D8-AABD-4FC2-BECC-C265BCD64699}"/>
    <cellStyle name="Comma 5 2 4 3 4" xfId="2977" xr:uid="{A3882FC9-84EF-4BF1-97A2-D7CE5E331745}"/>
    <cellStyle name="Comma 5 2 4 3 5" xfId="2978" xr:uid="{23E7486D-95B6-4B71-8EEC-2C3C0C0F26BC}"/>
    <cellStyle name="Comma 5 2 4 3 6" xfId="2979" xr:uid="{6B4A5F20-DFCB-457B-B108-52D5B19CC298}"/>
    <cellStyle name="Comma 5 2 4 3 7" xfId="2980" xr:uid="{CCCBE0E7-C344-4DD1-98C3-E65B47C1825D}"/>
    <cellStyle name="Comma 5 2 4 3 8" xfId="2981" xr:uid="{47903C08-92D5-46F7-9A38-F1F78C2CB2BE}"/>
    <cellStyle name="Comma 5 2 4 3 8 2" xfId="2982" xr:uid="{4685EB2B-DB9A-4695-A813-A6082C899C5F}"/>
    <cellStyle name="Comma 5 2 4 3 8 2 2" xfId="2983" xr:uid="{C3E2D65A-26C4-48D3-84D8-7BAF5B06C153}"/>
    <cellStyle name="Comma 5 2 4 3 8 2 2 2" xfId="2984" xr:uid="{3AD5050A-927A-466C-A168-EEBE3EC71596}"/>
    <cellStyle name="Comma 5 2 4 3 8 2 3" xfId="2985" xr:uid="{3A414DE0-F64B-4DB6-89D7-782C1BA301D5}"/>
    <cellStyle name="Comma 5 2 4 3 8 2 4" xfId="2986" xr:uid="{4C4DBC4D-71B7-416D-AA4A-2B6D0ADF5486}"/>
    <cellStyle name="Comma 5 2 4 3 8 2 5" xfId="2987" xr:uid="{8BD4968D-1913-460A-BC04-5ADAD7CDE9C6}"/>
    <cellStyle name="Comma 5 2 4 3 8 3" xfId="2988" xr:uid="{59F96B59-20E0-4AE8-98E4-553B6D89F69A}"/>
    <cellStyle name="Comma 5 2 4 3 8 3 2" xfId="2989" xr:uid="{0667372A-26A9-480C-A579-61BD724E20BD}"/>
    <cellStyle name="Comma 5 2 4 3 8 4" xfId="2990" xr:uid="{583C9622-4BF9-48D0-9F52-4B43DFCECAAB}"/>
    <cellStyle name="Comma 5 2 4 3 8 5" xfId="2991" xr:uid="{EA8C2D3D-8B85-46CB-8643-7EE67A32863E}"/>
    <cellStyle name="Comma 5 2 4 3 9" xfId="2992" xr:uid="{5161247B-083F-4B85-9E2D-79FABEF6D5D1}"/>
    <cellStyle name="Comma 5 2 4 4" xfId="2993" xr:uid="{CA44F4B3-0BA4-48E9-BEE0-C53FDC56E670}"/>
    <cellStyle name="Comma 5 2 4 4 2" xfId="2994" xr:uid="{4226987B-0401-4DD5-ACF3-BD1899F4C055}"/>
    <cellStyle name="Comma 5 2 4 4 2 2" xfId="2995" xr:uid="{C0B4E407-0D88-40BC-8380-058D91930E1B}"/>
    <cellStyle name="Comma 5 2 4 4 2 2 2" xfId="2996" xr:uid="{47242103-915E-4179-9CDC-020F0B689879}"/>
    <cellStyle name="Comma 5 2 4 4 2 2 2 2" xfId="2997" xr:uid="{A0A17D86-236F-42D1-AAA9-965E195769C8}"/>
    <cellStyle name="Comma 5 2 4 4 2 2 2 2 2" xfId="2998" xr:uid="{32968269-45C4-40DD-BF54-058B472B5130}"/>
    <cellStyle name="Comma 5 2 4 4 2 2 2 3" xfId="2999" xr:uid="{FFE460C2-DA53-4FBE-BB0D-6B8C7762CCD6}"/>
    <cellStyle name="Comma 5 2 4 4 2 2 2 4" xfId="3000" xr:uid="{C3C21C0F-B47D-4E3A-9093-00FEC59362AD}"/>
    <cellStyle name="Comma 5 2 4 4 2 2 2 5" xfId="3001" xr:uid="{9D483EDD-B583-4E1D-849F-D44F840DE583}"/>
    <cellStyle name="Comma 5 2 4 4 2 2 3" xfId="3002" xr:uid="{93F3BC42-C2C8-4A17-8BA5-D42661C538B1}"/>
    <cellStyle name="Comma 5 2 4 4 2 2 3 2" xfId="3003" xr:uid="{9D83C11C-B1B6-4F46-B415-34164A9A21EE}"/>
    <cellStyle name="Comma 5 2 4 4 2 2 4" xfId="3004" xr:uid="{A6FC4974-1E25-45EC-99B7-243B119548EA}"/>
    <cellStyle name="Comma 5 2 4 4 2 2 5" xfId="3005" xr:uid="{E0CB762F-AE6C-451E-A9B2-F05DDAB91FA4}"/>
    <cellStyle name="Comma 5 2 4 4 2 3" xfId="3006" xr:uid="{0DF9DF87-46D0-4FC3-BD4B-A33B38B60CFF}"/>
    <cellStyle name="Comma 5 2 4 4 2 4" xfId="3007" xr:uid="{69C4AAE9-A5D7-4C18-BF36-86B36ACCFC4D}"/>
    <cellStyle name="Comma 5 2 4 4 2 5" xfId="3008" xr:uid="{07C65596-B65A-4E5D-960A-301B2D29DA37}"/>
    <cellStyle name="Comma 5 2 4 4 2 6" xfId="3009" xr:uid="{09EDE0FD-565E-4130-9BA4-B9B49C2F21D3}"/>
    <cellStyle name="Comma 5 2 4 4 2 6 2" xfId="3010" xr:uid="{AAFBA1EB-3E87-4175-8F54-3F9EC3B8D0C9}"/>
    <cellStyle name="Comma 5 2 4 4 2 7" xfId="3011" xr:uid="{6A948106-44B3-43AF-BEA5-DC652BFE04B4}"/>
    <cellStyle name="Comma 5 2 4 4 2 8" xfId="3012" xr:uid="{62A28436-5461-4F65-9535-F0DA33DF9434}"/>
    <cellStyle name="Comma 5 2 4 4 2 9" xfId="3013" xr:uid="{F7564FBF-A499-4E30-B94B-F1BBFBFA6D34}"/>
    <cellStyle name="Comma 5 2 4 4 3" xfId="3014" xr:uid="{AACED665-AC89-4B6F-BC47-D9ACF26B0F29}"/>
    <cellStyle name="Comma 5 2 4 4 3 2" xfId="3015" xr:uid="{2128F481-5AE7-41DC-8B22-AE61C6858038}"/>
    <cellStyle name="Comma 5 2 4 4 3 2 2" xfId="3016" xr:uid="{4BF7A701-D08F-4326-9506-47E68F0B201B}"/>
    <cellStyle name="Comma 5 2 4 4 3 2 2 2" xfId="3017" xr:uid="{E2B6010A-2225-4CC2-B705-15009600BA03}"/>
    <cellStyle name="Comma 5 2 4 4 3 2 3" xfId="3018" xr:uid="{BE3FD059-15CE-4BE1-95F6-A9AA19FB1AAD}"/>
    <cellStyle name="Comma 5 2 4 4 3 2 4" xfId="3019" xr:uid="{AFDF6B1C-8D72-41CB-867A-BF589B2F7C42}"/>
    <cellStyle name="Comma 5 2 4 4 3 2 5" xfId="3020" xr:uid="{33A73B88-9049-4CB3-9C0B-FAE2B6C898C1}"/>
    <cellStyle name="Comma 5 2 4 4 3 3" xfId="3021" xr:uid="{926E44EC-EC0D-4F80-BFD8-F13DF196739D}"/>
    <cellStyle name="Comma 5 2 4 4 3 3 2" xfId="3022" xr:uid="{68680BA6-37A8-40D7-8D3F-245F6E4298BC}"/>
    <cellStyle name="Comma 5 2 4 4 3 4" xfId="3023" xr:uid="{4BE4AD1B-F782-4FC7-980C-D6C32C32040D}"/>
    <cellStyle name="Comma 5 2 4 4 3 5" xfId="3024" xr:uid="{4D93BBAB-3016-42CB-AFBE-82EF1BBD58C6}"/>
    <cellStyle name="Comma 5 2 4 4 4" xfId="3025" xr:uid="{2435D6FA-F7D3-4464-B921-B2F445A6F1EF}"/>
    <cellStyle name="Comma 5 2 4 4 5" xfId="3026" xr:uid="{B63C3FA7-32D7-4B97-9F53-D3C104A7872B}"/>
    <cellStyle name="Comma 5 2 4 4 6" xfId="3027" xr:uid="{914DB73D-E922-4CBE-9F45-F2846C00BE6F}"/>
    <cellStyle name="Comma 5 2 4 4 6 2" xfId="3028" xr:uid="{93F24B62-2B5A-4684-9CDD-349EBF8822D0}"/>
    <cellStyle name="Comma 5 2 4 4 7" xfId="3029" xr:uid="{628C8BF0-C8DD-4CCB-870A-11E2503A3E45}"/>
    <cellStyle name="Comma 5 2 4 4 8" xfId="3030" xr:uid="{5910B9B4-FA17-432D-BEFB-2A62661911A5}"/>
    <cellStyle name="Comma 5 2 4 4 9" xfId="3031" xr:uid="{19934878-A87C-4E00-A8CB-7D4C07FBD57C}"/>
    <cellStyle name="Comma 5 2 4 5" xfId="3032" xr:uid="{68B53FC0-B500-4BA9-8E68-AF29A2577316}"/>
    <cellStyle name="Comma 5 2 4 6" xfId="3033" xr:uid="{B7265448-740C-4B4B-B7CE-8DCF1E922EF1}"/>
    <cellStyle name="Comma 5 2 4 7" xfId="3034" xr:uid="{A7DE8141-E147-46FA-95E6-B923317208EC}"/>
    <cellStyle name="Comma 5 2 4 8" xfId="3035" xr:uid="{7CDBF558-4ED8-40D1-8CB1-3D2A6D414746}"/>
    <cellStyle name="Comma 5 2 4 9" xfId="3036" xr:uid="{B2EFA021-FC49-4EC4-BA7F-C84EFC3B2650}"/>
    <cellStyle name="Comma 5 2 4 9 2" xfId="3037" xr:uid="{7CA03F21-A864-4B3B-9E55-D92967F0B2FE}"/>
    <cellStyle name="Comma 5 2 4 9 2 2" xfId="3038" xr:uid="{4B11E502-78F0-467E-A929-AD386D9F4CAE}"/>
    <cellStyle name="Comma 5 2 4 9 2 2 2" xfId="3039" xr:uid="{B2C22DB5-2DAD-41B5-BA60-A9A7DDEE97EC}"/>
    <cellStyle name="Comma 5 2 4 9 2 3" xfId="3040" xr:uid="{14D606F0-5B8A-4B92-AC7C-EEDF821885D7}"/>
    <cellStyle name="Comma 5 2 4 9 2 4" xfId="3041" xr:uid="{535C4AAB-3D90-4601-95D5-C60D055C1C49}"/>
    <cellStyle name="Comma 5 2 4 9 2 5" xfId="3042" xr:uid="{5574D5EF-931B-4066-BA48-D34D40CD1222}"/>
    <cellStyle name="Comma 5 2 4 9 3" xfId="3043" xr:uid="{3E23B644-093E-4E64-8BDD-EB6E52A9F0D4}"/>
    <cellStyle name="Comma 5 2 4 9 3 2" xfId="3044" xr:uid="{2CA6E10D-C42F-41BF-9849-94B27B628BFC}"/>
    <cellStyle name="Comma 5 2 4 9 4" xfId="3045" xr:uid="{A06B98CD-264F-40F4-8F4F-7B5D86E3B595}"/>
    <cellStyle name="Comma 5 2 4 9 5" xfId="3046" xr:uid="{B17D4BC2-484F-4D99-8AF7-04029F765F0D}"/>
    <cellStyle name="Comma 5 2 5" xfId="3047" xr:uid="{F3CCCBC2-82D6-423C-9BA0-72BFAB169D34}"/>
    <cellStyle name="Comma 5 2 5 10" xfId="3048" xr:uid="{832F4EBA-3EA7-463C-96A3-347D8B9EE4D0}"/>
    <cellStyle name="Comma 5 2 5 11" xfId="3049" xr:uid="{E390EC10-E615-4A85-957A-89EA52660279}"/>
    <cellStyle name="Comma 5 2 5 12" xfId="3050" xr:uid="{BF5F4FD1-4435-4F04-8805-B107BA2BD685}"/>
    <cellStyle name="Comma 5 2 5 12 2" xfId="3051" xr:uid="{EE526123-554A-45DA-A63A-E7279FD09B3C}"/>
    <cellStyle name="Comma 5 2 5 13" xfId="3052" xr:uid="{AA983EB6-BF73-4271-803F-A7CE69E28D3F}"/>
    <cellStyle name="Comma 5 2 5 14" xfId="3053" xr:uid="{AB939362-35ED-435D-9F11-33972D9E3796}"/>
    <cellStyle name="Comma 5 2 5 15" xfId="3054" xr:uid="{38B87DF0-E3CE-4D35-90F9-ECE48B3B6654}"/>
    <cellStyle name="Comma 5 2 5 2" xfId="3055" xr:uid="{474B7829-3D17-49A0-AF99-C3C603BC58CD}"/>
    <cellStyle name="Comma 5 2 5 2 2" xfId="3056" xr:uid="{9C7D3757-3705-4C37-BE12-0CBD7DAD5A8B}"/>
    <cellStyle name="Comma 5 2 5 2 2 2" xfId="3057" xr:uid="{125FE403-320B-4A74-9E64-7C3C5155E477}"/>
    <cellStyle name="Comma 5 2 5 2 2 2 2" xfId="3058" xr:uid="{17B8A92F-5CEF-4725-90C0-0606BFD6AC0B}"/>
    <cellStyle name="Comma 5 2 5 2 2 2 2 2" xfId="3059" xr:uid="{B828E67B-9A31-4CEB-800F-52E2064078FB}"/>
    <cellStyle name="Comma 5 2 5 2 2 2 2 2 2" xfId="3060" xr:uid="{EAB914BF-349D-4284-B31A-4BB032B69ADE}"/>
    <cellStyle name="Comma 5 2 5 2 2 2 2 3" xfId="3061" xr:uid="{D2CB1704-4C62-42E1-94AF-FF772EC8ED5F}"/>
    <cellStyle name="Comma 5 2 5 2 2 2 2 4" xfId="3062" xr:uid="{6BB5A65A-1F57-4D1A-8F7A-B3A0585D8963}"/>
    <cellStyle name="Comma 5 2 5 2 2 2 2 5" xfId="3063" xr:uid="{5CC63953-5A33-4DF4-8904-C4553DD361A7}"/>
    <cellStyle name="Comma 5 2 5 2 2 2 3" xfId="3064" xr:uid="{0FA00EE2-42BE-4396-8C4C-A75AF13E4B63}"/>
    <cellStyle name="Comma 5 2 5 2 2 2 3 2" xfId="3065" xr:uid="{8C157DDB-79A1-4A23-B525-3494CAA9E2B8}"/>
    <cellStyle name="Comma 5 2 5 2 2 2 4" xfId="3066" xr:uid="{F1D03AF7-952A-45F3-913E-70A9BBFB5FA5}"/>
    <cellStyle name="Comma 5 2 5 2 2 2 5" xfId="3067" xr:uid="{E254D2B4-1583-4E9F-930B-E045D70931D4}"/>
    <cellStyle name="Comma 5 2 5 2 2 3" xfId="3068" xr:uid="{2EFAD698-1DEC-4CB8-9E78-AEEC69397AD9}"/>
    <cellStyle name="Comma 5 2 5 2 2 4" xfId="3069" xr:uid="{1C10A558-307D-4B9A-8911-403BFE4E20B0}"/>
    <cellStyle name="Comma 5 2 5 2 2 5" xfId="3070" xr:uid="{4B87AD4E-57E6-44D6-ACD8-FD6D36DF35C1}"/>
    <cellStyle name="Comma 5 2 5 2 2 6" xfId="3071" xr:uid="{73E93AE2-747A-406A-9FD1-BE013DE470C7}"/>
    <cellStyle name="Comma 5 2 5 2 2 6 2" xfId="3072" xr:uid="{113A69D7-F2D9-469B-8086-8117860B9BE4}"/>
    <cellStyle name="Comma 5 2 5 2 2 7" xfId="3073" xr:uid="{3DB8D6D1-E3F2-4016-BCCD-312EF72C118C}"/>
    <cellStyle name="Comma 5 2 5 2 2 8" xfId="3074" xr:uid="{2E1AC78F-4338-42F2-B886-ED0158DCA819}"/>
    <cellStyle name="Comma 5 2 5 2 2 9" xfId="3075" xr:uid="{F65DB36C-C0E8-4D93-BAC5-9211DF09E8ED}"/>
    <cellStyle name="Comma 5 2 5 2 3" xfId="3076" xr:uid="{DCD37443-FDBA-4FF9-B274-1A093B39EE80}"/>
    <cellStyle name="Comma 5 2 5 2 3 2" xfId="3077" xr:uid="{48EE52B6-D325-4D24-A778-B1E80BF6B5B1}"/>
    <cellStyle name="Comma 5 2 5 2 3 2 2" xfId="3078" xr:uid="{F5E0B782-1E36-41A5-B8E9-C0D54B58B5E5}"/>
    <cellStyle name="Comma 5 2 5 2 3 2 2 2" xfId="3079" xr:uid="{D6641917-0FEA-4572-952B-EF9A57A45681}"/>
    <cellStyle name="Comma 5 2 5 2 3 2 3" xfId="3080" xr:uid="{5A81F4B4-37DD-42FC-9C99-9214F7783BB0}"/>
    <cellStyle name="Comma 5 2 5 2 3 2 4" xfId="3081" xr:uid="{2953BDEE-7E5D-40CA-9BE9-110449F80350}"/>
    <cellStyle name="Comma 5 2 5 2 3 2 5" xfId="3082" xr:uid="{CE40EF26-76FF-4D01-A867-846C096799DA}"/>
    <cellStyle name="Comma 5 2 5 2 3 3" xfId="3083" xr:uid="{60942BCB-5664-490D-B387-0F100C412702}"/>
    <cellStyle name="Comma 5 2 5 2 3 3 2" xfId="3084" xr:uid="{C1B35C83-89AC-45E8-ACB8-1592F72ECE98}"/>
    <cellStyle name="Comma 5 2 5 2 3 4" xfId="3085" xr:uid="{45E57A5A-D579-4C56-9566-6FFD4B729501}"/>
    <cellStyle name="Comma 5 2 5 2 3 5" xfId="3086" xr:uid="{BA4E2E5A-E348-4AA5-B4C6-AFDDE8B733AF}"/>
    <cellStyle name="Comma 5 2 5 2 4" xfId="3087" xr:uid="{17CAD21A-1C55-4BF3-9D51-F26EB400BFC5}"/>
    <cellStyle name="Comma 5 2 5 2 5" xfId="3088" xr:uid="{21A13C43-B2D1-4420-A154-92178220FF8C}"/>
    <cellStyle name="Comma 5 2 5 2 6" xfId="3089" xr:uid="{5D1A6E50-36D9-4CCF-A303-24FAAF565679}"/>
    <cellStyle name="Comma 5 2 5 2 6 2" xfId="3090" xr:uid="{BFEDE5D8-3AE6-406B-9FB6-6353C3E2AF29}"/>
    <cellStyle name="Comma 5 2 5 2 7" xfId="3091" xr:uid="{D83EF0DE-0A7F-478F-A35E-A47B48B85135}"/>
    <cellStyle name="Comma 5 2 5 2 8" xfId="3092" xr:uid="{D43CF5D9-5D70-4815-AC81-0579408F49E0}"/>
    <cellStyle name="Comma 5 2 5 2 9" xfId="3093" xr:uid="{B90CC2F3-4795-47EB-A00B-D00C890B24AB}"/>
    <cellStyle name="Comma 5 2 5 3" xfId="3094" xr:uid="{5A33C15D-6029-4821-8911-019D90043507}"/>
    <cellStyle name="Comma 5 2 5 4" xfId="3095" xr:uid="{2D30ED3C-C91F-4492-B35C-C3C15FAC77C1}"/>
    <cellStyle name="Comma 5 2 5 5" xfId="3096" xr:uid="{76C92E2A-7A6B-4F92-AB6E-E12DAC77A1DD}"/>
    <cellStyle name="Comma 5 2 5 6" xfId="3097" xr:uid="{C294B75A-C7CA-4205-A1EB-AAB3D9D32907}"/>
    <cellStyle name="Comma 5 2 5 7" xfId="3098" xr:uid="{A2FB786B-AE79-4BD5-A7F4-18ED5EF1C99A}"/>
    <cellStyle name="Comma 5 2 5 8" xfId="3099" xr:uid="{0BEDE8DE-73F5-473A-B44D-0D11EE90B72B}"/>
    <cellStyle name="Comma 5 2 5 8 2" xfId="3100" xr:uid="{419FB03C-A4F8-4503-B911-D98E5FA38AD6}"/>
    <cellStyle name="Comma 5 2 5 8 2 2" xfId="3101" xr:uid="{C17C68E3-F969-40FE-95F6-382380603E09}"/>
    <cellStyle name="Comma 5 2 5 8 2 2 2" xfId="3102" xr:uid="{E9AB3A2C-D82E-4698-A33A-AAC676DEDA2E}"/>
    <cellStyle name="Comma 5 2 5 8 2 3" xfId="3103" xr:uid="{A72D6876-B1E5-4886-9897-42492812BFAF}"/>
    <cellStyle name="Comma 5 2 5 8 2 4" xfId="3104" xr:uid="{3FC14D27-21A7-4CCA-81A7-78766D7F886E}"/>
    <cellStyle name="Comma 5 2 5 8 2 5" xfId="3105" xr:uid="{75D968AC-D234-4948-AD03-68B1FC290113}"/>
    <cellStyle name="Comma 5 2 5 8 3" xfId="3106" xr:uid="{1146E1BD-495D-4421-88F8-9D241C9F1562}"/>
    <cellStyle name="Comma 5 2 5 8 3 2" xfId="3107" xr:uid="{F005729C-F993-4419-81FB-B2A97C731A82}"/>
    <cellStyle name="Comma 5 2 5 8 4" xfId="3108" xr:uid="{11B5AD62-9FFF-4A23-8571-DAE3F0234408}"/>
    <cellStyle name="Comma 5 2 5 8 5" xfId="3109" xr:uid="{81228DDC-3B44-4378-9CE1-F4C90155B9A3}"/>
    <cellStyle name="Comma 5 2 5 9" xfId="3110" xr:uid="{6886D7DD-FC65-4008-A6B0-C35A790B50B7}"/>
    <cellStyle name="Comma 5 2 6" xfId="3111" xr:uid="{1EC110DA-EB61-42A4-A26E-3DA7DB4B2583}"/>
    <cellStyle name="Comma 5 2 7" xfId="3112" xr:uid="{D5346B5F-6C02-4948-8B62-BBD0832D70D3}"/>
    <cellStyle name="Comma 5 2 7 2" xfId="3113" xr:uid="{6F9A5D9B-223C-42FF-812C-FDF6C1EECDD7}"/>
    <cellStyle name="Comma 5 2 7 2 2" xfId="3114" xr:uid="{4FFAB1B9-AD14-43FF-B70E-41C6FDF7477D}"/>
    <cellStyle name="Comma 5 2 7 2 2 2" xfId="3115" xr:uid="{A872D261-130D-4AB1-95AA-76BCE2B03D58}"/>
    <cellStyle name="Comma 5 2 7 2 2 2 2" xfId="3116" xr:uid="{1E3274E3-A411-4579-B091-4EC115019CB7}"/>
    <cellStyle name="Comma 5 2 7 2 2 2 2 2" xfId="3117" xr:uid="{0D33112C-A95F-45FE-9F8E-793B44CEAD00}"/>
    <cellStyle name="Comma 5 2 7 2 2 2 3" xfId="3118" xr:uid="{A6620ACE-403E-4833-9B86-AEBA9133D8E6}"/>
    <cellStyle name="Comma 5 2 7 2 2 2 4" xfId="3119" xr:uid="{A486B251-5098-4BED-9C1B-3FB8A083143C}"/>
    <cellStyle name="Comma 5 2 7 2 2 2 5" xfId="3120" xr:uid="{38B5E36B-D909-4104-89FC-681724F92182}"/>
    <cellStyle name="Comma 5 2 7 2 2 3" xfId="3121" xr:uid="{B2FDD500-E8E1-4F35-9B04-7588CFE9F40A}"/>
    <cellStyle name="Comma 5 2 7 2 2 3 2" xfId="3122" xr:uid="{9033D051-B42C-4212-9C38-984735474CB4}"/>
    <cellStyle name="Comma 5 2 7 2 2 4" xfId="3123" xr:uid="{0AE201E6-030A-4046-8F34-3492E86AC07C}"/>
    <cellStyle name="Comma 5 2 7 2 2 5" xfId="3124" xr:uid="{E662BAB5-CE00-413C-AAC8-0F6027974D86}"/>
    <cellStyle name="Comma 5 2 7 2 3" xfId="3125" xr:uid="{02BD118C-A368-482D-B951-CB6A3603A740}"/>
    <cellStyle name="Comma 5 2 7 2 4" xfId="3126" xr:uid="{EFE99AC0-18DD-483C-A279-D521AD09D91D}"/>
    <cellStyle name="Comma 5 2 7 2 5" xfId="3127" xr:uid="{072DED22-032B-442D-BF1C-9096A20EA5F1}"/>
    <cellStyle name="Comma 5 2 7 2 6" xfId="3128" xr:uid="{C8B05B73-502F-4FF1-AA4F-B0210F30A50D}"/>
    <cellStyle name="Comma 5 2 7 2 6 2" xfId="3129" xr:uid="{3EB219AD-F2E2-4384-B6E6-9C7BBD5040DC}"/>
    <cellStyle name="Comma 5 2 7 2 7" xfId="3130" xr:uid="{1B571029-FB6B-4918-B381-974450FBF42E}"/>
    <cellStyle name="Comma 5 2 7 2 8" xfId="3131" xr:uid="{AAE0C78B-AF8D-4960-868C-16C19D471EE1}"/>
    <cellStyle name="Comma 5 2 7 2 9" xfId="3132" xr:uid="{8E989870-29B4-4928-A157-37C0959A923A}"/>
    <cellStyle name="Comma 5 2 7 3" xfId="3133" xr:uid="{4EC7344B-EEB4-4B9D-A6C3-DA942458A58B}"/>
    <cellStyle name="Comma 5 2 7 3 2" xfId="3134" xr:uid="{536D580A-AEEC-4E66-9552-96B0CC899F72}"/>
    <cellStyle name="Comma 5 2 7 3 2 2" xfId="3135" xr:uid="{775D54BE-C7B4-466E-9978-43E9A8C079B8}"/>
    <cellStyle name="Comma 5 2 7 3 2 2 2" xfId="3136" xr:uid="{D85CBB02-D6C9-43AC-AB2A-741DABCF08E0}"/>
    <cellStyle name="Comma 5 2 7 3 2 3" xfId="3137" xr:uid="{C8684119-5878-49A9-945E-42ACF7DDE1D6}"/>
    <cellStyle name="Comma 5 2 7 3 2 4" xfId="3138" xr:uid="{22745062-A060-4CC8-BBE0-05E462D556CB}"/>
    <cellStyle name="Comma 5 2 7 3 2 5" xfId="3139" xr:uid="{EA23E56B-635E-4204-8971-13BA40A9AD06}"/>
    <cellStyle name="Comma 5 2 7 3 3" xfId="3140" xr:uid="{FD39B056-0C1B-4130-9E98-C4A0EE9FB198}"/>
    <cellStyle name="Comma 5 2 7 3 3 2" xfId="3141" xr:uid="{2B61E04D-4AB2-468B-8039-3C8F5FFD26A8}"/>
    <cellStyle name="Comma 5 2 7 3 4" xfId="3142" xr:uid="{11F8E798-71C3-4457-B963-D12AB1142C79}"/>
    <cellStyle name="Comma 5 2 7 3 5" xfId="3143" xr:uid="{14419810-111F-41DE-9DA2-8FEC393A2BA8}"/>
    <cellStyle name="Comma 5 2 7 4" xfId="3144" xr:uid="{FBB365F4-BA99-454C-B017-9DFA92A25451}"/>
    <cellStyle name="Comma 5 2 7 5" xfId="3145" xr:uid="{B41FBF7B-4C41-4700-B2BD-AA7E1C05D0EF}"/>
    <cellStyle name="Comma 5 2 7 6" xfId="3146" xr:uid="{BCFB9B6C-FCD4-4B41-BA75-12BCFA8A22DE}"/>
    <cellStyle name="Comma 5 2 7 6 2" xfId="3147" xr:uid="{375189F1-0CC8-40B5-B93B-40CB01E3AB4F}"/>
    <cellStyle name="Comma 5 2 7 7" xfId="3148" xr:uid="{B711393D-0AA0-4E50-8159-F8F6E2830CB9}"/>
    <cellStyle name="Comma 5 2 7 8" xfId="3149" xr:uid="{10732A26-69DE-49C7-BB9E-734CBC578CD1}"/>
    <cellStyle name="Comma 5 2 7 9" xfId="3150" xr:uid="{9FDD6788-B206-4988-86E2-01EC7208463C}"/>
    <cellStyle name="Comma 5 2 8" xfId="3151" xr:uid="{A18CDE98-7719-4564-A545-52FC8CD08CDA}"/>
    <cellStyle name="Comma 5 2 9" xfId="3152" xr:uid="{B9CC392B-4C93-42DB-AD08-A68619EDB870}"/>
    <cellStyle name="Comma 5 20" xfId="3153" xr:uid="{80D57B62-04FD-4649-B637-20E8F567EC9D}"/>
    <cellStyle name="Comma 5 21" xfId="3154" xr:uid="{7D94A548-CA48-4B8D-B603-E45E80E0E11E}"/>
    <cellStyle name="Comma 5 22" xfId="3155" xr:uid="{BA3C76F3-9E7C-4CE5-A756-CADBCCF72895}"/>
    <cellStyle name="Comma 5 23" xfId="3156" xr:uid="{DB740C58-15CB-432D-8F10-891DC94B99F5}"/>
    <cellStyle name="Comma 5 24" xfId="3157" xr:uid="{34EA1495-D803-43EF-93DE-581FB75D68A0}"/>
    <cellStyle name="Comma 5 25" xfId="3158" xr:uid="{14BD7B45-9BE1-4AC9-B1E9-E2712CC370C1}"/>
    <cellStyle name="Comma 5 26" xfId="3159" xr:uid="{DB7F2C95-A3F0-44D3-910F-6179881DB3E4}"/>
    <cellStyle name="Comma 5 27" xfId="3160" xr:uid="{25332955-5079-4FD3-8BFC-EE957948E5B6}"/>
    <cellStyle name="Comma 5 28" xfId="3161" xr:uid="{D424B7E7-4D8D-408B-AF78-C8B82C7DC8B2}"/>
    <cellStyle name="Comma 5 29" xfId="3162" xr:uid="{779C417C-4282-4FEF-80AF-2A1E7C29184E}"/>
    <cellStyle name="Comma 5 3" xfId="3163" xr:uid="{DB7D2AFA-E1CB-4DB8-9FAD-98069859860C}"/>
    <cellStyle name="Comma 5 30" xfId="3164" xr:uid="{292E4ECB-A3D6-46A1-BD76-A632A536232A}"/>
    <cellStyle name="Comma 5 31" xfId="3165" xr:uid="{C30FBE5E-2D9F-4021-B6FD-5A639CB5A639}"/>
    <cellStyle name="Comma 5 32" xfId="3166" xr:uid="{38BACB3E-385C-4ADF-9B82-0CCF697219F8}"/>
    <cellStyle name="Comma 5 33" xfId="3167" xr:uid="{94FDFF98-E996-40DC-8748-DB5C3EE10C68}"/>
    <cellStyle name="Comma 5 34" xfId="3168" xr:uid="{133E495B-C03F-49C0-BAF4-62A2ECF0B1DE}"/>
    <cellStyle name="Comma 5 35" xfId="3169" xr:uid="{0D238C59-77A1-4DF3-BB84-8DBA17137026}"/>
    <cellStyle name="Comma 5 36" xfId="3170" xr:uid="{ADCB9898-5FC4-49F7-BC23-32C4D409E8B9}"/>
    <cellStyle name="Comma 5 37" xfId="3171" xr:uid="{A6D80DC2-23FC-4810-A88B-427145624595}"/>
    <cellStyle name="Comma 5 38" xfId="3172" xr:uid="{33F7C505-C146-4CFA-A570-721428DA2332}"/>
    <cellStyle name="Comma 5 39" xfId="3173" xr:uid="{605A96E2-BE09-465D-AC6A-40AABCFED358}"/>
    <cellStyle name="Comma 5 4" xfId="3174" xr:uid="{E9EA05AB-207C-4673-9D4D-49AF5448270B}"/>
    <cellStyle name="Comma 5 40" xfId="3175" xr:uid="{C9833A3F-4E7F-4639-A707-28D0ED13C28F}"/>
    <cellStyle name="Comma 5 41" xfId="3176" xr:uid="{45102212-87D9-48E9-8B52-18654AE655F6}"/>
    <cellStyle name="Comma 5 42" xfId="3177" xr:uid="{3FA8B909-3A38-4FA5-824A-FF6DE45E2046}"/>
    <cellStyle name="Comma 5 43" xfId="3178" xr:uid="{87B7AEB5-A564-4E9E-81FA-CBACDC5D3D78}"/>
    <cellStyle name="Comma 5 44" xfId="3179" xr:uid="{531B8C6F-B5DE-4155-BC08-498C2CEDC219}"/>
    <cellStyle name="Comma 5 44 10" xfId="3180" xr:uid="{4629F36A-F6FB-44B7-B3A0-A0B1784DDEC3}"/>
    <cellStyle name="Comma 5 44 11" xfId="3181" xr:uid="{8B1828C9-42CF-406C-82A6-88160F595165}"/>
    <cellStyle name="Comma 5 44 12" xfId="3182" xr:uid="{7CB6A594-E324-451D-8360-7C63817736D0}"/>
    <cellStyle name="Comma 5 44 13" xfId="3183" xr:uid="{5445FDE6-891D-4C4E-913E-BCBC5778294E}"/>
    <cellStyle name="Comma 5 44 13 2" xfId="3184" xr:uid="{88386B95-17A4-4382-B499-AF6EE4599954}"/>
    <cellStyle name="Comma 5 44 14" xfId="3185" xr:uid="{986A4C39-9A65-495D-9F5D-6202C7EEB105}"/>
    <cellStyle name="Comma 5 44 15" xfId="3186" xr:uid="{CFAA9DA4-EB84-4B1C-962D-20C4DAD291E1}"/>
    <cellStyle name="Comma 5 44 16" xfId="3187" xr:uid="{505663A2-ADF3-4618-96ED-15D6524DD922}"/>
    <cellStyle name="Comma 5 44 2" xfId="3188" xr:uid="{A34765F9-B820-4A80-9346-2F82969CC16A}"/>
    <cellStyle name="Comma 5 44 2 10" xfId="3189" xr:uid="{DAE4455E-623D-45A5-9ADA-8DCC7DC7ABC1}"/>
    <cellStyle name="Comma 5 44 2 11" xfId="3190" xr:uid="{DD456B05-4C4C-4674-9859-CF042FBBC4DD}"/>
    <cellStyle name="Comma 5 44 2 12" xfId="3191" xr:uid="{E836D863-D812-4CB4-B911-887FE1F0EE80}"/>
    <cellStyle name="Comma 5 44 2 13" xfId="3192" xr:uid="{CA07D49C-7B8C-4FA1-BD90-D3781A69090E}"/>
    <cellStyle name="Comma 5 44 2 13 2" xfId="3193" xr:uid="{4E148E2A-CE32-4687-A714-B387DD015A65}"/>
    <cellStyle name="Comma 5 44 2 14" xfId="3194" xr:uid="{1D168D80-5742-4142-86D5-6CF68237FA4F}"/>
    <cellStyle name="Comma 5 44 2 15" xfId="3195" xr:uid="{66050ADD-D386-4B45-87E4-23C6AEEAE17B}"/>
    <cellStyle name="Comma 5 44 2 16" xfId="3196" xr:uid="{DD6F940B-B552-49DE-A20A-58735E1A2E2E}"/>
    <cellStyle name="Comma 5 44 2 2" xfId="3197" xr:uid="{E9330173-96EC-4A9D-AC9C-F652392D9C37}"/>
    <cellStyle name="Comma 5 44 2 2 10" xfId="3198" xr:uid="{86BF5ACA-404F-4536-8525-4AA310E3C683}"/>
    <cellStyle name="Comma 5 44 2 2 11" xfId="3199" xr:uid="{D5BA8357-72C5-442C-9CB8-1E62134D53B2}"/>
    <cellStyle name="Comma 5 44 2 2 12" xfId="3200" xr:uid="{6322663B-D970-45CD-A0C4-CABF5032AC78}"/>
    <cellStyle name="Comma 5 44 2 2 12 2" xfId="3201" xr:uid="{1EBCC0F7-3889-40CA-9BF7-779986586802}"/>
    <cellStyle name="Comma 5 44 2 2 13" xfId="3202" xr:uid="{419FC92A-7478-4EBC-A5E4-B6C85AC171FD}"/>
    <cellStyle name="Comma 5 44 2 2 14" xfId="3203" xr:uid="{C4803F2E-66FD-4B5F-A752-181A4046FB8D}"/>
    <cellStyle name="Comma 5 44 2 2 15" xfId="3204" xr:uid="{1F34A792-7A57-412D-A335-95FA43B90B79}"/>
    <cellStyle name="Comma 5 44 2 2 2" xfId="3205" xr:uid="{315E45EA-898C-45DA-A0D5-09160F18EF21}"/>
    <cellStyle name="Comma 5 44 2 2 2 2" xfId="3206" xr:uid="{6F33235B-EC5B-4609-BB9B-6BE58879868C}"/>
    <cellStyle name="Comma 5 44 2 2 2 2 2" xfId="3207" xr:uid="{1B35B33E-EE32-4D81-9213-6C89D2796A2B}"/>
    <cellStyle name="Comma 5 44 2 2 2 2 2 2" xfId="3208" xr:uid="{87EA48F1-E499-478C-8208-90B7E0C59A28}"/>
    <cellStyle name="Comma 5 44 2 2 2 2 2 2 2" xfId="3209" xr:uid="{C68E4D85-107D-4100-911F-E61FD5245FE4}"/>
    <cellStyle name="Comma 5 44 2 2 2 2 2 2 2 2" xfId="3210" xr:uid="{72F11BD1-577E-46B4-BE58-E3C93BD266A0}"/>
    <cellStyle name="Comma 5 44 2 2 2 2 2 2 3" xfId="3211" xr:uid="{98278449-43BE-4BCE-8609-C790F796ECDC}"/>
    <cellStyle name="Comma 5 44 2 2 2 2 2 2 4" xfId="3212" xr:uid="{39A0F7B0-B2B0-4B1F-BB1A-47E5AD09FA78}"/>
    <cellStyle name="Comma 5 44 2 2 2 2 2 2 5" xfId="3213" xr:uid="{8AB8C180-A858-4691-B4C0-FFBA97682FE7}"/>
    <cellStyle name="Comma 5 44 2 2 2 2 2 3" xfId="3214" xr:uid="{59A45FC4-3E81-4E91-9D93-391D3DCFB950}"/>
    <cellStyle name="Comma 5 44 2 2 2 2 2 3 2" xfId="3215" xr:uid="{65574526-16FB-4AB7-AAB0-76AE0E46BFFF}"/>
    <cellStyle name="Comma 5 44 2 2 2 2 2 4" xfId="3216" xr:uid="{EB2374B8-045A-48C7-A9A3-2FD983836C71}"/>
    <cellStyle name="Comma 5 44 2 2 2 2 2 5" xfId="3217" xr:uid="{B072356A-2602-43AA-897B-C7A770375B42}"/>
    <cellStyle name="Comma 5 44 2 2 2 2 3" xfId="3218" xr:uid="{F622ED09-2DFF-4901-A351-C26633D4938D}"/>
    <cellStyle name="Comma 5 44 2 2 2 2 4" xfId="3219" xr:uid="{54480120-B5AB-4254-9EB2-945CCC5D8B3F}"/>
    <cellStyle name="Comma 5 44 2 2 2 2 5" xfId="3220" xr:uid="{796080A2-AF9F-456E-8806-7ED73F2D9876}"/>
    <cellStyle name="Comma 5 44 2 2 2 2 6" xfId="3221" xr:uid="{BB1BE504-A143-4332-9466-EB04937CB619}"/>
    <cellStyle name="Comma 5 44 2 2 2 2 6 2" xfId="3222" xr:uid="{A6E5305A-A0CF-4EC2-9CAC-85B51C73BB18}"/>
    <cellStyle name="Comma 5 44 2 2 2 2 7" xfId="3223" xr:uid="{D4073E9F-2C08-4230-885E-9D55B98EF877}"/>
    <cellStyle name="Comma 5 44 2 2 2 2 8" xfId="3224" xr:uid="{CBB40589-B505-4A66-A9A4-F3D9704FA243}"/>
    <cellStyle name="Comma 5 44 2 2 2 2 9" xfId="3225" xr:uid="{30168338-64BD-451C-BE87-0C7E211641B2}"/>
    <cellStyle name="Comma 5 44 2 2 2 3" xfId="3226" xr:uid="{1F363F3B-A1A1-4149-A980-04787387CBB8}"/>
    <cellStyle name="Comma 5 44 2 2 2 3 2" xfId="3227" xr:uid="{873A5E17-A275-4B26-A308-AC2712AC0ED4}"/>
    <cellStyle name="Comma 5 44 2 2 2 3 2 2" xfId="3228" xr:uid="{AE574C42-BADD-4580-9794-841408D23F55}"/>
    <cellStyle name="Comma 5 44 2 2 2 3 2 2 2" xfId="3229" xr:uid="{1B67313D-A77F-4917-8619-B808367E36E5}"/>
    <cellStyle name="Comma 5 44 2 2 2 3 2 3" xfId="3230" xr:uid="{388B6446-A051-4048-9B80-7782237C3DFB}"/>
    <cellStyle name="Comma 5 44 2 2 2 3 2 4" xfId="3231" xr:uid="{0E267CF1-8B5F-44F7-B3A9-9863D4C0293D}"/>
    <cellStyle name="Comma 5 44 2 2 2 3 2 5" xfId="3232" xr:uid="{FF18FD02-B96F-45FC-B8C0-526BEB32D1B1}"/>
    <cellStyle name="Comma 5 44 2 2 2 3 3" xfId="3233" xr:uid="{380F7862-EB54-4D45-B06C-4EE28F3396A4}"/>
    <cellStyle name="Comma 5 44 2 2 2 3 3 2" xfId="3234" xr:uid="{4C6E13EE-39CF-457C-80B4-DDCC9CFCFE0B}"/>
    <cellStyle name="Comma 5 44 2 2 2 3 4" xfId="3235" xr:uid="{86CDDBD2-EBF1-455D-99E9-AF168CAFC14E}"/>
    <cellStyle name="Comma 5 44 2 2 2 3 5" xfId="3236" xr:uid="{4D80E5A2-3800-456B-9A99-146267D74031}"/>
    <cellStyle name="Comma 5 44 2 2 2 4" xfId="3237" xr:uid="{85681683-7955-475B-B08C-E8C332B68B69}"/>
    <cellStyle name="Comma 5 44 2 2 2 5" xfId="3238" xr:uid="{C6C227CB-2625-4C39-8414-B729CFEA6C23}"/>
    <cellStyle name="Comma 5 44 2 2 2 6" xfId="3239" xr:uid="{C236C13F-2625-4ED9-A6C5-706020AC69C4}"/>
    <cellStyle name="Comma 5 44 2 2 2 6 2" xfId="3240" xr:uid="{F9CA7BF9-6D47-474A-9700-0E88399FCE00}"/>
    <cellStyle name="Comma 5 44 2 2 2 7" xfId="3241" xr:uid="{45E11411-797E-4E6D-911D-30EC8A8E48AE}"/>
    <cellStyle name="Comma 5 44 2 2 2 8" xfId="3242" xr:uid="{7F684244-32F9-4042-8362-3B5FE96FCEA6}"/>
    <cellStyle name="Comma 5 44 2 2 2 9" xfId="3243" xr:uid="{BDB42AD5-FF8E-4939-A7A7-86EB492B7893}"/>
    <cellStyle name="Comma 5 44 2 2 3" xfId="3244" xr:uid="{7290590E-4AA7-439E-B395-B4648995095D}"/>
    <cellStyle name="Comma 5 44 2 2 4" xfId="3245" xr:uid="{70EA2103-6F4F-43A3-BC39-52AD64FBD4DC}"/>
    <cellStyle name="Comma 5 44 2 2 5" xfId="3246" xr:uid="{2F1E9D5B-95BC-4D6A-87B9-829A140C2480}"/>
    <cellStyle name="Comma 5 44 2 2 6" xfId="3247" xr:uid="{7F143D02-2B9A-4DED-83D3-19192F995C70}"/>
    <cellStyle name="Comma 5 44 2 2 7" xfId="3248" xr:uid="{21D43E47-F803-4F1F-A5B6-6F65C379D167}"/>
    <cellStyle name="Comma 5 44 2 2 8" xfId="3249" xr:uid="{BDBDDB05-FA15-4871-A555-1740C7DCD440}"/>
    <cellStyle name="Comma 5 44 2 2 8 2" xfId="3250" xr:uid="{6B962F87-163E-4F90-986C-CDBB6721A48F}"/>
    <cellStyle name="Comma 5 44 2 2 8 2 2" xfId="3251" xr:uid="{404185E5-5064-486C-A3A0-76FB52628112}"/>
    <cellStyle name="Comma 5 44 2 2 8 2 2 2" xfId="3252" xr:uid="{4B1E56A7-6E26-43BA-AAF2-8E459C2CB88E}"/>
    <cellStyle name="Comma 5 44 2 2 8 2 3" xfId="3253" xr:uid="{0BF96BC2-44CF-4111-B3DC-CD45ACEC3CD3}"/>
    <cellStyle name="Comma 5 44 2 2 8 2 4" xfId="3254" xr:uid="{1DDD670B-746A-426E-99B6-644FFD7FB150}"/>
    <cellStyle name="Comma 5 44 2 2 8 2 5" xfId="3255" xr:uid="{7E590FC1-3255-4CAC-B935-285DFB61D9D4}"/>
    <cellStyle name="Comma 5 44 2 2 8 3" xfId="3256" xr:uid="{656E05CA-6A2E-43EE-9C0F-11CC68EC7681}"/>
    <cellStyle name="Comma 5 44 2 2 8 3 2" xfId="3257" xr:uid="{E27CC48F-C2F3-48F0-A780-6911D5B5295A}"/>
    <cellStyle name="Comma 5 44 2 2 8 4" xfId="3258" xr:uid="{C87676FC-5CAC-4D18-83A8-EE7D3C37A3FE}"/>
    <cellStyle name="Comma 5 44 2 2 8 5" xfId="3259" xr:uid="{3844832F-2200-4ADF-92AC-9C65305CC500}"/>
    <cellStyle name="Comma 5 44 2 2 9" xfId="3260" xr:uid="{662C1753-2B27-4FB8-B96F-E09F16363B70}"/>
    <cellStyle name="Comma 5 44 2 3" xfId="3261" xr:uid="{D1F1061F-BA17-490F-985E-040B67D17E9B}"/>
    <cellStyle name="Comma 5 44 2 4" xfId="3262" xr:uid="{636F4AC0-9BD2-40B3-98D6-9AA0C9D01788}"/>
    <cellStyle name="Comma 5 44 2 4 2" xfId="3263" xr:uid="{87739065-D52C-4AA0-9CBE-92445A95A1E7}"/>
    <cellStyle name="Comma 5 44 2 4 2 2" xfId="3264" xr:uid="{9F07446C-EC1A-4276-A796-9C5CA36778A4}"/>
    <cellStyle name="Comma 5 44 2 4 2 2 2" xfId="3265" xr:uid="{4BE2E0DE-3BBE-4289-BC67-4D6240DD7394}"/>
    <cellStyle name="Comma 5 44 2 4 2 2 2 2" xfId="3266" xr:uid="{7CA9543D-C7EF-4C6C-9D0F-285EAB003939}"/>
    <cellStyle name="Comma 5 44 2 4 2 2 2 2 2" xfId="3267" xr:uid="{86856709-E88E-487B-9A82-5C0E8F09442D}"/>
    <cellStyle name="Comma 5 44 2 4 2 2 2 3" xfId="3268" xr:uid="{1F5FDC2D-FC41-41B4-9EDA-5F596A633E12}"/>
    <cellStyle name="Comma 5 44 2 4 2 2 2 4" xfId="3269" xr:uid="{B28A059F-5A54-44F9-B35D-BD2525DFC08E}"/>
    <cellStyle name="Comma 5 44 2 4 2 2 2 5" xfId="3270" xr:uid="{6F7C4F2F-56CC-42A6-9AA3-806DEEE4A695}"/>
    <cellStyle name="Comma 5 44 2 4 2 2 3" xfId="3271" xr:uid="{D38404CC-C33B-47BA-A305-FE16295BDB5B}"/>
    <cellStyle name="Comma 5 44 2 4 2 2 3 2" xfId="3272" xr:uid="{737ED60F-9A22-4C1B-8583-F1EB775417A1}"/>
    <cellStyle name="Comma 5 44 2 4 2 2 4" xfId="3273" xr:uid="{E08E7AFF-57EE-41CA-BEC3-D75CE2573085}"/>
    <cellStyle name="Comma 5 44 2 4 2 2 5" xfId="3274" xr:uid="{550A0256-C811-4463-9EC4-2A8256EE8262}"/>
    <cellStyle name="Comma 5 44 2 4 2 3" xfId="3275" xr:uid="{6CDA9083-F121-4C90-BA8B-641A814D31C7}"/>
    <cellStyle name="Comma 5 44 2 4 2 4" xfId="3276" xr:uid="{2599C24A-CA15-416E-A699-B75C755E8767}"/>
    <cellStyle name="Comma 5 44 2 4 2 5" xfId="3277" xr:uid="{7AFE4768-DC47-43E9-BEF6-F421606E3E66}"/>
    <cellStyle name="Comma 5 44 2 4 2 6" xfId="3278" xr:uid="{A7E7DBFE-9258-409E-94F3-F2C9F2C94E63}"/>
    <cellStyle name="Comma 5 44 2 4 2 6 2" xfId="3279" xr:uid="{0879D065-A3D4-4512-839A-CEDCF1E54E87}"/>
    <cellStyle name="Comma 5 44 2 4 2 7" xfId="3280" xr:uid="{9B9572FB-48A5-4B55-98CE-81F180B2A991}"/>
    <cellStyle name="Comma 5 44 2 4 2 8" xfId="3281" xr:uid="{BF2E0BA8-CE10-4A47-A787-3BAB7448F3D3}"/>
    <cellStyle name="Comma 5 44 2 4 2 9" xfId="3282" xr:uid="{B8F4F37B-DF91-405B-9886-F7E383CEC90C}"/>
    <cellStyle name="Comma 5 44 2 4 3" xfId="3283" xr:uid="{529A770A-E3FC-4E1C-8B0B-DF4FC6FA2426}"/>
    <cellStyle name="Comma 5 44 2 4 3 2" xfId="3284" xr:uid="{6DA4D0D1-DDAF-4184-A4DC-79783E768CAC}"/>
    <cellStyle name="Comma 5 44 2 4 3 2 2" xfId="3285" xr:uid="{0DCD08A0-EA08-408E-8277-2E1322E254DA}"/>
    <cellStyle name="Comma 5 44 2 4 3 2 2 2" xfId="3286" xr:uid="{30764C4E-5989-485A-B402-A34CC5EAD9D0}"/>
    <cellStyle name="Comma 5 44 2 4 3 2 3" xfId="3287" xr:uid="{F17475F0-7A67-489C-9E5A-83141D519B1C}"/>
    <cellStyle name="Comma 5 44 2 4 3 2 4" xfId="3288" xr:uid="{9A72FB38-B9D4-4E15-AF7A-9B3206ED2516}"/>
    <cellStyle name="Comma 5 44 2 4 3 2 5" xfId="3289" xr:uid="{F7C241F1-83D5-4673-B672-C3656D40E4D7}"/>
    <cellStyle name="Comma 5 44 2 4 3 3" xfId="3290" xr:uid="{44BE8D22-5743-493F-869D-3714BCB4F708}"/>
    <cellStyle name="Comma 5 44 2 4 3 3 2" xfId="3291" xr:uid="{F6FEA705-BDA1-4CFA-81D3-94033064A7AE}"/>
    <cellStyle name="Comma 5 44 2 4 3 4" xfId="3292" xr:uid="{21242B73-8463-4B77-8235-4D211661E23E}"/>
    <cellStyle name="Comma 5 44 2 4 3 5" xfId="3293" xr:uid="{4BD72472-7B5C-45F6-A0B6-5A98F9E50095}"/>
    <cellStyle name="Comma 5 44 2 4 4" xfId="3294" xr:uid="{3BAB9C3B-8F19-45CB-B9EA-D5F0AC0F6AE3}"/>
    <cellStyle name="Comma 5 44 2 4 5" xfId="3295" xr:uid="{8D50E9B6-673F-4422-B6FD-978F3D01EB23}"/>
    <cellStyle name="Comma 5 44 2 4 6" xfId="3296" xr:uid="{E393BC99-2A59-4D45-96A1-6B569B22B2B2}"/>
    <cellStyle name="Comma 5 44 2 4 6 2" xfId="3297" xr:uid="{FC256151-F8E9-4A62-AF4A-ADCDF08ECA25}"/>
    <cellStyle name="Comma 5 44 2 4 7" xfId="3298" xr:uid="{FA4C2E52-D626-4A51-B84E-BCF7090F1706}"/>
    <cellStyle name="Comma 5 44 2 4 8" xfId="3299" xr:uid="{5A26DAEB-9DA1-4FBC-9722-A58AB698B1DF}"/>
    <cellStyle name="Comma 5 44 2 4 9" xfId="3300" xr:uid="{6A780C80-17D4-47B5-BBAA-8ED9C1C831EC}"/>
    <cellStyle name="Comma 5 44 2 5" xfId="3301" xr:uid="{C68B2A92-F5DA-4FAF-80FF-5DF9250ABF9C}"/>
    <cellStyle name="Comma 5 44 2 6" xfId="3302" xr:uid="{61946D58-3E7B-4828-AC3D-43B7962CA7A9}"/>
    <cellStyle name="Comma 5 44 2 7" xfId="3303" xr:uid="{0A68F565-6239-400C-8719-82E51A3C0AA6}"/>
    <cellStyle name="Comma 5 44 2 8" xfId="3304" xr:uid="{950A5C56-BEC3-4BDA-900D-80498ECD1A36}"/>
    <cellStyle name="Comma 5 44 2 9" xfId="3305" xr:uid="{9C49C17D-6D81-4664-8C5B-E621CE10D8C0}"/>
    <cellStyle name="Comma 5 44 2 9 2" xfId="3306" xr:uid="{BC3FAFAB-C1DC-4FBB-8C82-1BFFA3EEF875}"/>
    <cellStyle name="Comma 5 44 2 9 2 2" xfId="3307" xr:uid="{06ABB2C7-25ED-4E2D-B1C1-1DCFB0031481}"/>
    <cellStyle name="Comma 5 44 2 9 2 2 2" xfId="3308" xr:uid="{825426AB-442F-40F9-A56C-20DBE3D0814A}"/>
    <cellStyle name="Comma 5 44 2 9 2 3" xfId="3309" xr:uid="{7CCFBB6C-F654-4619-BAAC-10DF494C8C0C}"/>
    <cellStyle name="Comma 5 44 2 9 2 4" xfId="3310" xr:uid="{E5693A15-8019-4F9E-AAB3-F6E880B00CAA}"/>
    <cellStyle name="Comma 5 44 2 9 2 5" xfId="3311" xr:uid="{FDDBBD0E-C924-4F05-A3A7-D4104372586C}"/>
    <cellStyle name="Comma 5 44 2 9 3" xfId="3312" xr:uid="{B7A7D266-976E-4A62-AA1A-677FB91C8D9E}"/>
    <cellStyle name="Comma 5 44 2 9 3 2" xfId="3313" xr:uid="{CF5934DB-2941-4321-91E6-68368676B98C}"/>
    <cellStyle name="Comma 5 44 2 9 4" xfId="3314" xr:uid="{0D3A78A4-38AF-4A5F-8262-4835808A130C}"/>
    <cellStyle name="Comma 5 44 2 9 5" xfId="3315" xr:uid="{2949CC7C-3507-4274-8068-D560D32A0252}"/>
    <cellStyle name="Comma 5 44 3" xfId="3316" xr:uid="{2A6D3CE8-B953-4DF5-8022-DDDB618E8140}"/>
    <cellStyle name="Comma 5 44 3 10" xfId="3317" xr:uid="{C53B2890-D4D2-40CD-B3B4-C9E5113D559B}"/>
    <cellStyle name="Comma 5 44 3 11" xfId="3318" xr:uid="{C004475F-1223-44F8-8E09-2518F5937E3D}"/>
    <cellStyle name="Comma 5 44 3 12" xfId="3319" xr:uid="{926A0E7F-9C12-4071-8BC6-2703A42186B1}"/>
    <cellStyle name="Comma 5 44 3 12 2" xfId="3320" xr:uid="{DCAE1AB3-0714-4005-8698-D353DE2D4751}"/>
    <cellStyle name="Comma 5 44 3 13" xfId="3321" xr:uid="{433D298F-4D2B-41A2-A4E1-D13E64372910}"/>
    <cellStyle name="Comma 5 44 3 14" xfId="3322" xr:uid="{1EE5BDC3-649E-4719-9CA5-F84FE5E0DCD9}"/>
    <cellStyle name="Comma 5 44 3 15" xfId="3323" xr:uid="{D791BBED-EAA9-4BFB-B855-66937069E467}"/>
    <cellStyle name="Comma 5 44 3 2" xfId="3324" xr:uid="{BBB5B369-4290-45C1-85DB-95F0AC9930B7}"/>
    <cellStyle name="Comma 5 44 3 2 2" xfId="3325" xr:uid="{8348F0A4-1E00-4A1E-839C-1AC8440DFCA8}"/>
    <cellStyle name="Comma 5 44 3 2 2 2" xfId="3326" xr:uid="{4C3E4CB0-7232-47A9-BBCD-7B023ECC29F0}"/>
    <cellStyle name="Comma 5 44 3 2 2 2 2" xfId="3327" xr:uid="{59E88F98-E1D3-4D68-B067-9EB3EE70E54D}"/>
    <cellStyle name="Comma 5 44 3 2 2 2 2 2" xfId="3328" xr:uid="{9B837128-EEA2-4A51-AD5F-31343E57E9CC}"/>
    <cellStyle name="Comma 5 44 3 2 2 2 2 2 2" xfId="3329" xr:uid="{A9DAD6D9-3A33-4E16-94C9-1AA521D7DED5}"/>
    <cellStyle name="Comma 5 44 3 2 2 2 2 3" xfId="3330" xr:uid="{24D998B4-9BFE-43F6-BF0B-4392C8BD615F}"/>
    <cellStyle name="Comma 5 44 3 2 2 2 2 4" xfId="3331" xr:uid="{02B15B79-B02B-4839-9FCA-4F5755EF20B4}"/>
    <cellStyle name="Comma 5 44 3 2 2 2 2 5" xfId="3332" xr:uid="{87BCDD2B-350B-4B62-AAA6-00F5BF10B03C}"/>
    <cellStyle name="Comma 5 44 3 2 2 2 3" xfId="3333" xr:uid="{D1C642AF-F48E-4067-B3AE-B8576D0F22E1}"/>
    <cellStyle name="Comma 5 44 3 2 2 2 3 2" xfId="3334" xr:uid="{A6696AFB-9D15-4F0C-8008-D44E0FC89561}"/>
    <cellStyle name="Comma 5 44 3 2 2 2 4" xfId="3335" xr:uid="{5576C1C7-F4B2-4072-AF37-82C96C90993B}"/>
    <cellStyle name="Comma 5 44 3 2 2 2 5" xfId="3336" xr:uid="{BC578377-5A00-428D-835B-98306536484A}"/>
    <cellStyle name="Comma 5 44 3 2 2 3" xfId="3337" xr:uid="{6A375FFC-9C71-4787-9F1A-A61FDCD324AE}"/>
    <cellStyle name="Comma 5 44 3 2 2 4" xfId="3338" xr:uid="{88211EE4-3E31-4961-97F2-1EBB408419B8}"/>
    <cellStyle name="Comma 5 44 3 2 2 5" xfId="3339" xr:uid="{EDF5459D-3188-4FB5-915A-C6B83C6D789B}"/>
    <cellStyle name="Comma 5 44 3 2 2 6" xfId="3340" xr:uid="{38658EDE-80BD-499D-91C1-69E06EF30A59}"/>
    <cellStyle name="Comma 5 44 3 2 2 6 2" xfId="3341" xr:uid="{3AE60D63-D27A-4E19-87C7-08A6D1EF8855}"/>
    <cellStyle name="Comma 5 44 3 2 2 7" xfId="3342" xr:uid="{131BCFE4-AC7B-46B3-9517-A95969359F8D}"/>
    <cellStyle name="Comma 5 44 3 2 2 8" xfId="3343" xr:uid="{7B60371A-8E7D-453E-B774-22E16A94D5BE}"/>
    <cellStyle name="Comma 5 44 3 2 2 9" xfId="3344" xr:uid="{F8E7E1D4-2320-4EEE-AB0A-EB8A211171CC}"/>
    <cellStyle name="Comma 5 44 3 2 3" xfId="3345" xr:uid="{F2907263-BDD9-4316-981B-E7287EAB35E7}"/>
    <cellStyle name="Comma 5 44 3 2 3 2" xfId="3346" xr:uid="{37D3BDE9-F7A0-412D-B665-1AD0EBD18D20}"/>
    <cellStyle name="Comma 5 44 3 2 3 2 2" xfId="3347" xr:uid="{481E8CE5-FC5F-4368-8EF4-0CEB3B809CA0}"/>
    <cellStyle name="Comma 5 44 3 2 3 2 2 2" xfId="3348" xr:uid="{CFA692BF-CAA1-44F8-A1E0-55B566242EF4}"/>
    <cellStyle name="Comma 5 44 3 2 3 2 3" xfId="3349" xr:uid="{BDBA5CA2-CE59-4E35-8E7D-417C084423EB}"/>
    <cellStyle name="Comma 5 44 3 2 3 2 4" xfId="3350" xr:uid="{9866327C-3134-4DA1-880B-EE3C4DB61B41}"/>
    <cellStyle name="Comma 5 44 3 2 3 2 5" xfId="3351" xr:uid="{85D01C27-FF68-4A13-8CEA-A5056096B5BD}"/>
    <cellStyle name="Comma 5 44 3 2 3 3" xfId="3352" xr:uid="{683F72C6-ADE7-4020-9BCD-BBD636140935}"/>
    <cellStyle name="Comma 5 44 3 2 3 3 2" xfId="3353" xr:uid="{ED19AC9B-F43B-4BC5-85C3-3309F6A62CA4}"/>
    <cellStyle name="Comma 5 44 3 2 3 4" xfId="3354" xr:uid="{6574042B-AD6E-4E19-A62D-4EEE74AEB190}"/>
    <cellStyle name="Comma 5 44 3 2 3 5" xfId="3355" xr:uid="{19DD852B-6C88-4A28-9E85-11155475EE54}"/>
    <cellStyle name="Comma 5 44 3 2 4" xfId="3356" xr:uid="{C584A197-B9F0-4A33-AA2E-C25D9DBA8CB4}"/>
    <cellStyle name="Comma 5 44 3 2 5" xfId="3357" xr:uid="{A5ADC5CF-7033-4A5C-8EF5-417FB0A765BB}"/>
    <cellStyle name="Comma 5 44 3 2 6" xfId="3358" xr:uid="{77C9C5FD-97BE-4A4E-BCC1-FDFC163E0499}"/>
    <cellStyle name="Comma 5 44 3 2 6 2" xfId="3359" xr:uid="{47DA3753-B472-464E-92CB-CA4F62D2323E}"/>
    <cellStyle name="Comma 5 44 3 2 7" xfId="3360" xr:uid="{AAE617B1-D142-4E32-BC90-5C7A1734E625}"/>
    <cellStyle name="Comma 5 44 3 2 8" xfId="3361" xr:uid="{BD17DED9-8EE7-44DA-94BE-2639C2D7076D}"/>
    <cellStyle name="Comma 5 44 3 2 9" xfId="3362" xr:uid="{73015982-63E2-4943-B846-A3943038BB53}"/>
    <cellStyle name="Comma 5 44 3 3" xfId="3363" xr:uid="{E4161FC6-BFA6-42C9-A0D9-D9CDE0AA3783}"/>
    <cellStyle name="Comma 5 44 3 4" xfId="3364" xr:uid="{674D2832-9389-4212-B380-3D157669D1D9}"/>
    <cellStyle name="Comma 5 44 3 5" xfId="3365" xr:uid="{3B5525CE-7D64-4AA6-90D9-4849B55E31F2}"/>
    <cellStyle name="Comma 5 44 3 6" xfId="3366" xr:uid="{856ECDF0-B7AB-4C6C-91BC-A597DC8AAB75}"/>
    <cellStyle name="Comma 5 44 3 7" xfId="3367" xr:uid="{A8739594-842A-43DE-8F6C-ADCEE58F0AE1}"/>
    <cellStyle name="Comma 5 44 3 8" xfId="3368" xr:uid="{664A6AEE-9116-4E65-8F2A-B5ACA43B37E6}"/>
    <cellStyle name="Comma 5 44 3 8 2" xfId="3369" xr:uid="{107F9E38-7A6A-458C-8003-74624B6F3891}"/>
    <cellStyle name="Comma 5 44 3 8 2 2" xfId="3370" xr:uid="{AD43E53A-4228-41BB-BA5D-A8661E5947D2}"/>
    <cellStyle name="Comma 5 44 3 8 2 2 2" xfId="3371" xr:uid="{74CC04D6-17AB-42DA-9273-708BE3FFDDFE}"/>
    <cellStyle name="Comma 5 44 3 8 2 3" xfId="3372" xr:uid="{651B9640-15EB-4D59-B5F6-7177B6469D8D}"/>
    <cellStyle name="Comma 5 44 3 8 2 4" xfId="3373" xr:uid="{60A8DBA9-BC10-4B67-A00C-A902246C9DA3}"/>
    <cellStyle name="Comma 5 44 3 8 2 5" xfId="3374" xr:uid="{F209C0D4-FE75-4F73-A63B-1976B37076F0}"/>
    <cellStyle name="Comma 5 44 3 8 3" xfId="3375" xr:uid="{2CA3C837-746B-4403-A3D4-939A572006C3}"/>
    <cellStyle name="Comma 5 44 3 8 3 2" xfId="3376" xr:uid="{5BA495C9-97AE-4EAA-BEB8-77F93C46C2D2}"/>
    <cellStyle name="Comma 5 44 3 8 4" xfId="3377" xr:uid="{7AE9EDFB-6C68-4D17-9CA4-256F6AA29DBD}"/>
    <cellStyle name="Comma 5 44 3 8 5" xfId="3378" xr:uid="{8CBF4B58-E66A-44CC-988D-D8B2C0AA1E2E}"/>
    <cellStyle name="Comma 5 44 3 9" xfId="3379" xr:uid="{E6B42F69-EA4C-4F04-A223-867D2B09ABA8}"/>
    <cellStyle name="Comma 5 44 4" xfId="3380" xr:uid="{B46EF40D-E4A1-494A-8528-CF7AAAED56D4}"/>
    <cellStyle name="Comma 5 44 4 2" xfId="3381" xr:uid="{F1028DD9-52BA-4423-8F77-11B32967D50E}"/>
    <cellStyle name="Comma 5 44 4 2 2" xfId="3382" xr:uid="{B9DE3F68-C033-4E37-AB39-3193712A2B48}"/>
    <cellStyle name="Comma 5 44 4 2 2 2" xfId="3383" xr:uid="{87AA7586-D629-468F-8430-C952068201BC}"/>
    <cellStyle name="Comma 5 44 4 2 2 2 2" xfId="3384" xr:uid="{DAE58DBB-1B13-4FFE-8E54-E8DA75EC0A72}"/>
    <cellStyle name="Comma 5 44 4 2 2 2 2 2" xfId="3385" xr:uid="{1266D4EA-F76B-46D6-A37D-89515B6FD584}"/>
    <cellStyle name="Comma 5 44 4 2 2 2 3" xfId="3386" xr:uid="{A73C4C6D-4664-471C-8C66-B853E14C99FF}"/>
    <cellStyle name="Comma 5 44 4 2 2 2 4" xfId="3387" xr:uid="{BAEA7047-AE22-4200-A59B-75F97ED907CB}"/>
    <cellStyle name="Comma 5 44 4 2 2 2 5" xfId="3388" xr:uid="{5347843B-C389-44C4-80F8-647BFFEF5CFD}"/>
    <cellStyle name="Comma 5 44 4 2 2 3" xfId="3389" xr:uid="{C96FE760-1C20-4D8E-9A7E-92D5F3F1D5DC}"/>
    <cellStyle name="Comma 5 44 4 2 2 3 2" xfId="3390" xr:uid="{E114CD13-4BBB-4585-B62E-BB0A28E2E687}"/>
    <cellStyle name="Comma 5 44 4 2 2 4" xfId="3391" xr:uid="{EE14AF9E-0C73-44A1-B5B2-F2406E712ACA}"/>
    <cellStyle name="Comma 5 44 4 2 2 5" xfId="3392" xr:uid="{DBF6F3AE-1821-47DD-9FEB-0BCB87115C02}"/>
    <cellStyle name="Comma 5 44 4 2 3" xfId="3393" xr:uid="{6E974B63-9350-4DC2-98E9-409F94BD68C4}"/>
    <cellStyle name="Comma 5 44 4 2 4" xfId="3394" xr:uid="{5ACF0B4D-AFF8-4C20-AA2D-F9FA4D906CB3}"/>
    <cellStyle name="Comma 5 44 4 2 5" xfId="3395" xr:uid="{E051EE62-28F0-44FB-A204-742433B20959}"/>
    <cellStyle name="Comma 5 44 4 2 6" xfId="3396" xr:uid="{D6CB26C7-8814-4BDA-8B16-08EA74C60795}"/>
    <cellStyle name="Comma 5 44 4 2 6 2" xfId="3397" xr:uid="{D5EB55C9-B54D-425E-AF17-B1E0615F024F}"/>
    <cellStyle name="Comma 5 44 4 2 7" xfId="3398" xr:uid="{C5135EC6-0A60-42BC-850D-2FCE698C6A6E}"/>
    <cellStyle name="Comma 5 44 4 2 8" xfId="3399" xr:uid="{3CC0989E-37D2-4FA5-BB3B-5C24E30F96FF}"/>
    <cellStyle name="Comma 5 44 4 2 9" xfId="3400" xr:uid="{BC9408AE-3DD9-48C1-9988-E89EDAA79011}"/>
    <cellStyle name="Comma 5 44 4 3" xfId="3401" xr:uid="{3EE2C31F-5C64-4492-BC44-1CE499238406}"/>
    <cellStyle name="Comma 5 44 4 3 2" xfId="3402" xr:uid="{31BB77BE-9FDE-4C28-921D-154EF7902B46}"/>
    <cellStyle name="Comma 5 44 4 3 2 2" xfId="3403" xr:uid="{C15A15FC-759A-4412-AC3D-3944DAC3A9E6}"/>
    <cellStyle name="Comma 5 44 4 3 2 2 2" xfId="3404" xr:uid="{CF12BBF4-7597-48E1-8474-C909BAA47D1E}"/>
    <cellStyle name="Comma 5 44 4 3 2 3" xfId="3405" xr:uid="{8EE3F037-B553-43CA-A358-8A22DD924627}"/>
    <cellStyle name="Comma 5 44 4 3 2 4" xfId="3406" xr:uid="{3945F918-E4B2-4C77-A4AC-3638006DD0F2}"/>
    <cellStyle name="Comma 5 44 4 3 2 5" xfId="3407" xr:uid="{211D2476-E701-4686-840C-BCB4DD06571D}"/>
    <cellStyle name="Comma 5 44 4 3 3" xfId="3408" xr:uid="{17C1D01B-04CC-459A-9CD0-6C20F1014FC4}"/>
    <cellStyle name="Comma 5 44 4 3 3 2" xfId="3409" xr:uid="{698326D9-EEEC-45D1-9D0E-12652DE00371}"/>
    <cellStyle name="Comma 5 44 4 3 4" xfId="3410" xr:uid="{34CF48A7-6B8D-4919-85F6-F46568D2FCA7}"/>
    <cellStyle name="Comma 5 44 4 3 5" xfId="3411" xr:uid="{8EEE4E29-06FB-4611-9924-C76EF930B51F}"/>
    <cellStyle name="Comma 5 44 4 4" xfId="3412" xr:uid="{F7FA7357-ECCB-4F83-8E2B-C3046D457CC8}"/>
    <cellStyle name="Comma 5 44 4 5" xfId="3413" xr:uid="{FFAFDE41-2222-4F64-87EB-577BE4023F04}"/>
    <cellStyle name="Comma 5 44 4 6" xfId="3414" xr:uid="{C3F1232B-DB1C-44E6-9E59-801EEB62B9B4}"/>
    <cellStyle name="Comma 5 44 4 6 2" xfId="3415" xr:uid="{E554FA32-B341-44A6-94A9-419BEC3A769B}"/>
    <cellStyle name="Comma 5 44 4 7" xfId="3416" xr:uid="{AE880A1C-0D94-48A6-A5AD-46143D0F7E16}"/>
    <cellStyle name="Comma 5 44 4 8" xfId="3417" xr:uid="{4D7F0A1C-2622-4B10-BE02-B363093901F0}"/>
    <cellStyle name="Comma 5 44 4 9" xfId="3418" xr:uid="{AA457644-0613-40F1-B011-408A6959C945}"/>
    <cellStyle name="Comma 5 44 5" xfId="3419" xr:uid="{665BC84B-45EE-48B6-957E-6119F36268C7}"/>
    <cellStyle name="Comma 5 44 6" xfId="3420" xr:uid="{56AC1E16-E692-430B-9F0C-3DD553E55629}"/>
    <cellStyle name="Comma 5 44 7" xfId="3421" xr:uid="{559A0921-959F-4FE5-AD64-9A68EDA5BF26}"/>
    <cellStyle name="Comma 5 44 8" xfId="3422" xr:uid="{39D48998-B15D-4126-B3D5-79AE69E5BEE6}"/>
    <cellStyle name="Comma 5 44 9" xfId="3423" xr:uid="{66377741-2C10-4D57-A770-15BFC5F7245B}"/>
    <cellStyle name="Comma 5 44 9 2" xfId="3424" xr:uid="{B98DEE04-A341-4DC3-8A2D-9513E9ABFAD6}"/>
    <cellStyle name="Comma 5 44 9 2 2" xfId="3425" xr:uid="{2FD4A3CC-F810-41B2-93C2-DB7E479C5DF5}"/>
    <cellStyle name="Comma 5 44 9 2 2 2" xfId="3426" xr:uid="{E1CFAB90-B9FB-4573-9C90-054EA505140E}"/>
    <cellStyle name="Comma 5 44 9 2 3" xfId="3427" xr:uid="{D67D63E3-707D-44E6-979A-8A5D7A1F3DAE}"/>
    <cellStyle name="Comma 5 44 9 2 4" xfId="3428" xr:uid="{A8BC8769-5C09-4D7F-B395-3BE166802455}"/>
    <cellStyle name="Comma 5 44 9 2 5" xfId="3429" xr:uid="{A5AC7511-8A1C-4CCF-B096-B19ABF2745DE}"/>
    <cellStyle name="Comma 5 44 9 3" xfId="3430" xr:uid="{4220BA43-0CCE-4974-8A89-4E319624D471}"/>
    <cellStyle name="Comma 5 44 9 3 2" xfId="3431" xr:uid="{92830A37-21D3-407E-A8A9-33DE0B686071}"/>
    <cellStyle name="Comma 5 44 9 4" xfId="3432" xr:uid="{1003E8B9-B13F-42CA-80C0-BC1D9932E2A2}"/>
    <cellStyle name="Comma 5 44 9 5" xfId="3433" xr:uid="{E32C8F87-7F5A-4647-A889-05211D0DF599}"/>
    <cellStyle name="Comma 5 45" xfId="3434" xr:uid="{A1A57EE9-B762-47A8-94DA-47C03F53C62E}"/>
    <cellStyle name="Comma 5 45 10" xfId="3435" xr:uid="{5ED6502E-A4F6-40DA-BF22-CE8AC584CFF8}"/>
    <cellStyle name="Comma 5 45 11" xfId="3436" xr:uid="{00095683-068F-4052-BAFD-6C7F7E04E6A2}"/>
    <cellStyle name="Comma 5 45 12" xfId="3437" xr:uid="{3C9A353F-0E68-4CC9-93FF-C1C06FBF8166}"/>
    <cellStyle name="Comma 5 45 12 2" xfId="3438" xr:uid="{AB67ABE3-9EF7-4150-AC1A-3178849EA849}"/>
    <cellStyle name="Comma 5 45 13" xfId="3439" xr:uid="{2FFC2725-558C-4670-ABDB-FA6E25C6F45E}"/>
    <cellStyle name="Comma 5 45 14" xfId="3440" xr:uid="{7525F686-CBD6-4B8E-A738-D5FA5D4EDBC8}"/>
    <cellStyle name="Comma 5 45 15" xfId="3441" xr:uid="{F6E96C8F-2E3C-4474-A4DC-6FCF125E2F3B}"/>
    <cellStyle name="Comma 5 45 2" xfId="3442" xr:uid="{5FE66F08-33D3-42B7-8C24-11B7B3F1F900}"/>
    <cellStyle name="Comma 5 45 2 2" xfId="3443" xr:uid="{18AD7823-F9FB-4BBB-9C6C-94CB8804D66D}"/>
    <cellStyle name="Comma 5 45 2 2 2" xfId="3444" xr:uid="{92A090C4-BDF5-4739-8834-2A8EA4FC6FC8}"/>
    <cellStyle name="Comma 5 45 2 2 2 2" xfId="3445" xr:uid="{75624EDD-4C04-4C85-B155-299268968463}"/>
    <cellStyle name="Comma 5 45 2 2 2 2 2" xfId="3446" xr:uid="{8513AF70-6074-488D-A541-2E091B905CFF}"/>
    <cellStyle name="Comma 5 45 2 2 2 2 2 2" xfId="3447" xr:uid="{7AF53212-557A-4F0F-A5CF-FA9BE637B461}"/>
    <cellStyle name="Comma 5 45 2 2 2 2 3" xfId="3448" xr:uid="{9FB05289-E8D5-4919-9F9F-D017F5093AC7}"/>
    <cellStyle name="Comma 5 45 2 2 2 2 4" xfId="3449" xr:uid="{4C91DEC4-716D-4AC1-A6CD-98AE59A5C13E}"/>
    <cellStyle name="Comma 5 45 2 2 2 2 5" xfId="3450" xr:uid="{BD7463C4-453F-4355-9A5B-90542066E81C}"/>
    <cellStyle name="Comma 5 45 2 2 2 3" xfId="3451" xr:uid="{862AC1F2-1A27-4C06-B51D-2EBF5C17578B}"/>
    <cellStyle name="Comma 5 45 2 2 2 3 2" xfId="3452" xr:uid="{2D436B60-5E91-41A7-8428-15A6CCBFDFFB}"/>
    <cellStyle name="Comma 5 45 2 2 2 4" xfId="3453" xr:uid="{498E8CD7-B58C-485A-8C03-6D9E1E7AE290}"/>
    <cellStyle name="Comma 5 45 2 2 2 5" xfId="3454" xr:uid="{608C44B8-C726-4881-AC1E-82B7E262802F}"/>
    <cellStyle name="Comma 5 45 2 2 3" xfId="3455" xr:uid="{1091FA7B-C903-45ED-A4BE-F594297065F5}"/>
    <cellStyle name="Comma 5 45 2 2 4" xfId="3456" xr:uid="{1A719511-FBE8-4765-AE47-DD49241FA372}"/>
    <cellStyle name="Comma 5 45 2 2 5" xfId="3457" xr:uid="{565449CA-7CE4-470E-B406-45EB18EAE7A2}"/>
    <cellStyle name="Comma 5 45 2 2 6" xfId="3458" xr:uid="{AABDF0E7-C5D2-49CA-9C82-C80209AAA0F7}"/>
    <cellStyle name="Comma 5 45 2 2 6 2" xfId="3459" xr:uid="{4A48EE84-0F5B-431A-A06C-163839175C3F}"/>
    <cellStyle name="Comma 5 45 2 2 7" xfId="3460" xr:uid="{27D92872-522E-4C3F-8F95-F352FAD4814E}"/>
    <cellStyle name="Comma 5 45 2 2 8" xfId="3461" xr:uid="{03A857CC-AF8D-4895-B12C-BC1F3D62EE25}"/>
    <cellStyle name="Comma 5 45 2 2 9" xfId="3462" xr:uid="{B3ADED3A-5D9F-4C57-84A1-07EA1C45EF55}"/>
    <cellStyle name="Comma 5 45 2 3" xfId="3463" xr:uid="{6C899FB5-54C1-497A-B360-B2E96897909C}"/>
    <cellStyle name="Comma 5 45 2 3 2" xfId="3464" xr:uid="{106352F6-F2F5-45AF-94E2-6B6FBBC979BE}"/>
    <cellStyle name="Comma 5 45 2 3 2 2" xfId="3465" xr:uid="{8F84A90C-6F11-4046-88DF-711D8E5F6C0C}"/>
    <cellStyle name="Comma 5 45 2 3 2 2 2" xfId="3466" xr:uid="{96E522E3-C437-46BA-8512-F3E3FFFDA3EB}"/>
    <cellStyle name="Comma 5 45 2 3 2 3" xfId="3467" xr:uid="{B621C6F4-1319-46EF-B3C8-A5A8741F8FB9}"/>
    <cellStyle name="Comma 5 45 2 3 2 4" xfId="3468" xr:uid="{7C30D984-0593-4784-93CA-1DCF099E960C}"/>
    <cellStyle name="Comma 5 45 2 3 2 5" xfId="3469" xr:uid="{A267F66A-AE08-4459-A93C-A6BD073A5C5D}"/>
    <cellStyle name="Comma 5 45 2 3 3" xfId="3470" xr:uid="{4CDF45FC-8F4F-4A38-9A22-4A02C1B6CAA8}"/>
    <cellStyle name="Comma 5 45 2 3 3 2" xfId="3471" xr:uid="{011328CB-4148-4EE7-8A75-66BE68C1A9C7}"/>
    <cellStyle name="Comma 5 45 2 3 4" xfId="3472" xr:uid="{26D50241-406E-4297-9DAC-980BBA9B967A}"/>
    <cellStyle name="Comma 5 45 2 3 5" xfId="3473" xr:uid="{3FE32A3C-A712-449F-B638-1A4D1CF49DAC}"/>
    <cellStyle name="Comma 5 45 2 4" xfId="3474" xr:uid="{446260DF-ADDB-4FC7-9DD0-9ECBDA3BCFAE}"/>
    <cellStyle name="Comma 5 45 2 5" xfId="3475" xr:uid="{584F9A90-69F3-4F6F-AC23-5A4A5D9C9C1E}"/>
    <cellStyle name="Comma 5 45 2 6" xfId="3476" xr:uid="{BBD4A291-C99A-4D5B-A07E-3DDF3410F1E3}"/>
    <cellStyle name="Comma 5 45 2 6 2" xfId="3477" xr:uid="{39795F9A-E31A-43F6-A028-7903E3C135C0}"/>
    <cellStyle name="Comma 5 45 2 7" xfId="3478" xr:uid="{D9DB598A-2C22-42AB-B6F0-06D35EDA1AC0}"/>
    <cellStyle name="Comma 5 45 2 8" xfId="3479" xr:uid="{17294B76-9D90-4A39-B5C8-A65CC727DC86}"/>
    <cellStyle name="Comma 5 45 2 9" xfId="3480" xr:uid="{1B02ADBE-30DB-4F31-A225-7E1E1AB08354}"/>
    <cellStyle name="Comma 5 45 3" xfId="3481" xr:uid="{06C9703E-C1A2-4B8A-8D51-479800EF9091}"/>
    <cellStyle name="Comma 5 45 4" xfId="3482" xr:uid="{5599FCB4-BD66-4D52-A09C-EE3A8FA98E1E}"/>
    <cellStyle name="Comma 5 45 5" xfId="3483" xr:uid="{13824A2F-6D0A-4ABD-92EA-75E8610E132B}"/>
    <cellStyle name="Comma 5 45 6" xfId="3484" xr:uid="{1D3D5E17-AE44-4D30-933E-4DDBF3907B6A}"/>
    <cellStyle name="Comma 5 45 7" xfId="3485" xr:uid="{84AF4D50-DB5C-400F-A9AE-34FD8796C0B8}"/>
    <cellStyle name="Comma 5 45 8" xfId="3486" xr:uid="{9084F136-B68E-4D1D-A3F5-55991BA0F938}"/>
    <cellStyle name="Comma 5 45 8 2" xfId="3487" xr:uid="{EC7D9B5C-816D-4841-9270-F29A29268A63}"/>
    <cellStyle name="Comma 5 45 8 2 2" xfId="3488" xr:uid="{CC511D40-1802-4E34-A125-DEA0D2F17D86}"/>
    <cellStyle name="Comma 5 45 8 2 2 2" xfId="3489" xr:uid="{8CAA8B59-2BE1-450D-BFAD-F3744903E6F8}"/>
    <cellStyle name="Comma 5 45 8 2 3" xfId="3490" xr:uid="{C47ADD2C-58BD-40F4-A205-C9E47CB678E4}"/>
    <cellStyle name="Comma 5 45 8 2 4" xfId="3491" xr:uid="{D0EF5313-44E7-4E46-995C-9A9FDF987FF8}"/>
    <cellStyle name="Comma 5 45 8 2 5" xfId="3492" xr:uid="{EAE59E76-3AB2-42F2-9287-26738B3BFBA8}"/>
    <cellStyle name="Comma 5 45 8 3" xfId="3493" xr:uid="{C842C5BF-503C-46B1-AB7E-F56A953D3C9E}"/>
    <cellStyle name="Comma 5 45 8 3 2" xfId="3494" xr:uid="{ED6F6095-3F96-42E4-8967-CDA1ED1549CE}"/>
    <cellStyle name="Comma 5 45 8 4" xfId="3495" xr:uid="{08227820-DBC5-44EB-A8CD-84A5DC193A8F}"/>
    <cellStyle name="Comma 5 45 8 5" xfId="3496" xr:uid="{757016CA-3A11-4A3D-BD8E-B09FDA0272B9}"/>
    <cellStyle name="Comma 5 45 9" xfId="3497" xr:uid="{ECE7DF6B-BBCC-42F9-9F7C-948E061E075C}"/>
    <cellStyle name="Comma 5 46" xfId="3498" xr:uid="{2B556738-016B-4930-AD43-B5AA33A8730D}"/>
    <cellStyle name="Comma 5 47" xfId="3499" xr:uid="{CC5902A9-602A-4AD3-8AAC-FC198E1BAA2E}"/>
    <cellStyle name="Comma 5 47 2" xfId="3500" xr:uid="{8FD36985-1E71-422B-B74A-186EE70CEFE4}"/>
    <cellStyle name="Comma 5 47 2 2" xfId="3501" xr:uid="{96CD5EB9-77B8-4D8C-9DFB-BC842D6013BF}"/>
    <cellStyle name="Comma 5 47 2 2 2" xfId="3502" xr:uid="{8237D3F5-5D4F-41F0-A2E0-5F175E2B6137}"/>
    <cellStyle name="Comma 5 47 2 2 2 2" xfId="3503" xr:uid="{1AA8F706-D6E2-454C-9DD4-A6413B26ECAE}"/>
    <cellStyle name="Comma 5 47 2 2 2 2 2" xfId="3504" xr:uid="{F295482D-11D7-4450-ACC0-4BD6C719B5C4}"/>
    <cellStyle name="Comma 5 47 2 2 2 3" xfId="3505" xr:uid="{4ADBF7C3-E40E-44A1-9167-BE1D0BA43B75}"/>
    <cellStyle name="Comma 5 47 2 2 2 4" xfId="3506" xr:uid="{F4C7C51E-DB94-4583-8C9C-AC5B5E3F17C6}"/>
    <cellStyle name="Comma 5 47 2 2 2 5" xfId="3507" xr:uid="{8D94BC87-7381-4D59-9E60-861A14D82256}"/>
    <cellStyle name="Comma 5 47 2 2 3" xfId="3508" xr:uid="{AE87FF0E-FF37-49A1-A693-C35EBB198D5F}"/>
    <cellStyle name="Comma 5 47 2 2 3 2" xfId="3509" xr:uid="{B7D5D836-3475-4E91-B433-0C3082ED30A5}"/>
    <cellStyle name="Comma 5 47 2 2 4" xfId="3510" xr:uid="{5E5EA0C1-3205-42C7-A84D-3D06F4FA6F49}"/>
    <cellStyle name="Comma 5 47 2 2 5" xfId="3511" xr:uid="{A78ABAE1-3706-46D9-B3B9-7F7ECFF18CC2}"/>
    <cellStyle name="Comma 5 47 2 3" xfId="3512" xr:uid="{A95DB723-D7B4-4FF7-AD6F-98DB07730591}"/>
    <cellStyle name="Comma 5 47 2 4" xfId="3513" xr:uid="{564A90CF-597D-461B-814B-679CC86DBC1E}"/>
    <cellStyle name="Comma 5 47 2 5" xfId="3514" xr:uid="{A9D70FD8-7343-46BA-BC4E-26EDE80E6BBF}"/>
    <cellStyle name="Comma 5 47 2 6" xfId="3515" xr:uid="{5575FC5A-21A1-4A8B-A968-CE670838DF27}"/>
    <cellStyle name="Comma 5 47 2 6 2" xfId="3516" xr:uid="{C54C06D1-41F8-490C-9293-C56AFBD52F5A}"/>
    <cellStyle name="Comma 5 47 2 7" xfId="3517" xr:uid="{F6BDB0D0-788A-44C3-B552-4A57DDF74314}"/>
    <cellStyle name="Comma 5 47 2 8" xfId="3518" xr:uid="{5C09DCA0-8AC8-4618-8928-5BB8EDBD1FA8}"/>
    <cellStyle name="Comma 5 47 2 9" xfId="3519" xr:uid="{BC7AC552-438D-4E07-8223-34F2972CBF25}"/>
    <cellStyle name="Comma 5 47 3" xfId="3520" xr:uid="{50E2FB6F-8685-47F4-BE29-5520BD3E44B9}"/>
    <cellStyle name="Comma 5 47 3 2" xfId="3521" xr:uid="{819966B6-D0AB-4497-8AC7-6A277A7A7DB7}"/>
    <cellStyle name="Comma 5 47 3 2 2" xfId="3522" xr:uid="{95B6C67F-D929-4D18-B455-2B039AF65925}"/>
    <cellStyle name="Comma 5 47 3 2 2 2" xfId="3523" xr:uid="{4B752342-8155-49A4-92F1-5A799F0ABE72}"/>
    <cellStyle name="Comma 5 47 3 2 3" xfId="3524" xr:uid="{B6AE9AB0-6919-4BC0-B39D-D58BC014DB62}"/>
    <cellStyle name="Comma 5 47 3 2 4" xfId="3525" xr:uid="{5A2D1808-FF2B-4E51-8534-39495096FA8E}"/>
    <cellStyle name="Comma 5 47 3 2 5" xfId="3526" xr:uid="{F44767FE-8B90-4F44-A631-373675A7A83B}"/>
    <cellStyle name="Comma 5 47 3 3" xfId="3527" xr:uid="{402720FC-FA76-4CE2-BF63-67804A0FF4F0}"/>
    <cellStyle name="Comma 5 47 3 3 2" xfId="3528" xr:uid="{32B0ABFA-A594-408F-B067-D47216024313}"/>
    <cellStyle name="Comma 5 47 3 4" xfId="3529" xr:uid="{D0A92ED0-958B-4FD1-9136-84FEECA65501}"/>
    <cellStyle name="Comma 5 47 3 5" xfId="3530" xr:uid="{3FD8B992-0C09-453B-AC37-A20F85B3DFB9}"/>
    <cellStyle name="Comma 5 47 4" xfId="3531" xr:uid="{8AE465D6-D4C7-40EF-8273-942E38650EBA}"/>
    <cellStyle name="Comma 5 47 5" xfId="3532" xr:uid="{6689ECE5-186D-4B95-BB05-F04EB934BA46}"/>
    <cellStyle name="Comma 5 47 6" xfId="3533" xr:uid="{6E2374C4-54DF-42EE-8A2F-22A17ED711D3}"/>
    <cellStyle name="Comma 5 47 6 2" xfId="3534" xr:uid="{3250D8DC-0EBA-441E-846E-B46B171AC07E}"/>
    <cellStyle name="Comma 5 47 7" xfId="3535" xr:uid="{86972A1F-822E-47DE-8667-B0F21EE99087}"/>
    <cellStyle name="Comma 5 47 8" xfId="3536" xr:uid="{258FF3EE-3CCE-49B6-AB41-FA6A8FE3824C}"/>
    <cellStyle name="Comma 5 47 9" xfId="3537" xr:uid="{2C3DB2FF-AE5D-462B-B467-C88514C8C814}"/>
    <cellStyle name="Comma 5 48" xfId="3538" xr:uid="{B71AC799-C411-41AA-8124-F1BE80B45BF8}"/>
    <cellStyle name="Comma 5 49" xfId="3539" xr:uid="{4999DF90-2104-4B43-88F8-0429032F6162}"/>
    <cellStyle name="Comma 5 5" xfId="3540" xr:uid="{EACD32F9-EFD6-4140-B9C3-0E1516CF189F}"/>
    <cellStyle name="Comma 5 50" xfId="3541" xr:uid="{C9F49179-156B-48B6-B478-E947D287D574}"/>
    <cellStyle name="Comma 5 51" xfId="3542" xr:uid="{9317E824-3A0F-4533-BD10-D83861B0E5E5}"/>
    <cellStyle name="Comma 5 52" xfId="3543" xr:uid="{AF93C97F-FB25-44A4-AFB4-668A7505A43F}"/>
    <cellStyle name="Comma 5 52 2" xfId="3544" xr:uid="{5B7DDA11-2D8D-47EE-8F99-F9695D31FC69}"/>
    <cellStyle name="Comma 5 52 2 2" xfId="3545" xr:uid="{8477828F-10EC-48B9-ACA8-ED4E678B8CD2}"/>
    <cellStyle name="Comma 5 52 2 2 2" xfId="3546" xr:uid="{A60391C6-B60B-4CCB-BCC8-7DE0CB9B83BE}"/>
    <cellStyle name="Comma 5 52 2 3" xfId="3547" xr:uid="{ED5E85A6-C1D3-44FA-9AD6-9F1882CFF754}"/>
    <cellStyle name="Comma 5 52 2 4" xfId="3548" xr:uid="{8AC36449-F011-4257-872A-FCFF60418AD9}"/>
    <cellStyle name="Comma 5 52 2 5" xfId="3549" xr:uid="{398F28FD-A3FC-41B2-AEDB-0334FCDE10C1}"/>
    <cellStyle name="Comma 5 52 3" xfId="3550" xr:uid="{865A1651-6F83-4801-AAFB-92B0A7CF5A13}"/>
    <cellStyle name="Comma 5 52 3 2" xfId="3551" xr:uid="{3B49355C-E96F-4C78-840C-ACCC9CEAD7DD}"/>
    <cellStyle name="Comma 5 52 4" xfId="3552" xr:uid="{686CF647-40F8-4BD3-9CA5-01C2CFABAB55}"/>
    <cellStyle name="Comma 5 52 5" xfId="3553" xr:uid="{75EE0AB9-A3C8-4776-97EB-58441B5195B4}"/>
    <cellStyle name="Comma 5 53" xfId="3554" xr:uid="{51A83167-4566-4B6E-981A-629017B6F36B}"/>
    <cellStyle name="Comma 5 54" xfId="3555" xr:uid="{EE92F0F0-1869-407F-997B-D37DB976C072}"/>
    <cellStyle name="Comma 5 55" xfId="3556" xr:uid="{F5282081-CD99-44BB-BD80-132ECA85864D}"/>
    <cellStyle name="Comma 5 56" xfId="3557" xr:uid="{C30978AB-AE05-4840-B5E4-7F173463D140}"/>
    <cellStyle name="Comma 5 57" xfId="3558" xr:uid="{ACF4B18F-6421-492C-910F-F516D36A6960}"/>
    <cellStyle name="Comma 5 58" xfId="3559" xr:uid="{577F7976-0AA7-4535-9E0A-F190910D0620}"/>
    <cellStyle name="Comma 5 59" xfId="3560" xr:uid="{E1AE34AC-BCA4-4BC9-95D4-00AB16F2D692}"/>
    <cellStyle name="Comma 5 6" xfId="3561" xr:uid="{A7F2E2DA-A64F-4D48-9830-5C6DCE191C75}"/>
    <cellStyle name="Comma 5 60" xfId="3562" xr:uid="{B940FAC9-2B09-4C15-8EE7-6D318867F4C7}"/>
    <cellStyle name="Comma 5 61" xfId="3563" xr:uid="{BE988732-EA20-40A4-B8CC-5DAD7E0DEAE5}"/>
    <cellStyle name="Comma 5 62" xfId="3564" xr:uid="{37ADC6EF-62D9-4E7E-B55D-25C342A5C90F}"/>
    <cellStyle name="Comma 5 63" xfId="3565" xr:uid="{F615A936-3262-4F17-ADBA-932266C36922}"/>
    <cellStyle name="Comma 5 64" xfId="3566" xr:uid="{F604E589-307C-46FD-89FA-8E146F64D7C6}"/>
    <cellStyle name="Comma 5 65" xfId="3567" xr:uid="{427AB1E3-2A06-4035-9BD4-3D74C1E00AEE}"/>
    <cellStyle name="Comma 5 66" xfId="3568" xr:uid="{280E51AF-FE9B-4E64-A3CC-D676B2BD42CF}"/>
    <cellStyle name="Comma 5 67" xfId="3569" xr:uid="{B62AB54B-25BA-463E-82C0-01F18EDAAA38}"/>
    <cellStyle name="Comma 5 68" xfId="3570" xr:uid="{141C64CF-BC0A-48C4-B12A-006A31D38B80}"/>
    <cellStyle name="Comma 5 69" xfId="3571" xr:uid="{03915175-9F7A-4E26-876B-ACD5CB6F18CF}"/>
    <cellStyle name="Comma 5 7" xfId="3572" xr:uid="{8EC0D94D-8B30-4A99-AE1F-25046E4C8E3D}"/>
    <cellStyle name="Comma 5 70" xfId="3573" xr:uid="{77E00DE5-8411-4846-8F87-640A3519FEB7}"/>
    <cellStyle name="Comma 5 71" xfId="3574" xr:uid="{C33AA725-DA8B-4EEA-AAAF-351E058FCCF6}"/>
    <cellStyle name="Comma 5 72" xfId="3575" xr:uid="{9A49B217-2693-4FCE-A3C7-7A3EF2C8F6F5}"/>
    <cellStyle name="Comma 5 73" xfId="3576" xr:uid="{895D3CD1-1730-4C7A-94A1-3262D59B9AA9}"/>
    <cellStyle name="Comma 5 74" xfId="3577" xr:uid="{C0078F56-EC93-4591-A8CD-E5C944EEA58B}"/>
    <cellStyle name="Comma 5 75" xfId="3578" xr:uid="{01D135B1-176D-4618-BA51-1A6862DCA8D9}"/>
    <cellStyle name="Comma 5 76" xfId="3579" xr:uid="{3B6FEA81-81C3-499C-ABEB-B435CB126347}"/>
    <cellStyle name="Comma 5 77" xfId="3580" xr:uid="{20B05236-E9E1-47BC-8925-96B105CCD63D}"/>
    <cellStyle name="Comma 5 78" xfId="3581" xr:uid="{D6B64000-9276-4102-9323-F85106A54B55}"/>
    <cellStyle name="Comma 5 79" xfId="3582" xr:uid="{AE5D018E-30AF-4180-A5DC-E4997D0B3A65}"/>
    <cellStyle name="Comma 5 8" xfId="3583" xr:uid="{A7FCD788-38DB-4E12-909F-2C7BF3D84C79}"/>
    <cellStyle name="Comma 5 80" xfId="3584" xr:uid="{820B9BCF-5051-473B-87C0-965564082B5D}"/>
    <cellStyle name="Comma 5 81" xfId="3585" xr:uid="{6743C949-06D2-40FA-BBB9-1CA6DB8DBF89}"/>
    <cellStyle name="Comma 5 82" xfId="3586" xr:uid="{64956985-AABC-49DB-906A-D2A36F8A61D8}"/>
    <cellStyle name="Comma 5 83" xfId="3587" xr:uid="{7D4D2965-3AB2-44CB-B23D-5BEEA7BBBF33}"/>
    <cellStyle name="Comma 5 84" xfId="3588" xr:uid="{FF309184-AC5B-4CCA-A121-E6AFFDE201DC}"/>
    <cellStyle name="Comma 5 85" xfId="3589" xr:uid="{4D998530-E1F2-43D7-980C-F90B58ADF595}"/>
    <cellStyle name="Comma 5 86" xfId="3590" xr:uid="{F8F6241F-3505-4BE3-8C9C-0A43D7864D63}"/>
    <cellStyle name="Comma 5 87" xfId="3591" xr:uid="{818BC2DD-AE9B-44E3-B954-5F8526B98952}"/>
    <cellStyle name="Comma 5 88" xfId="3592" xr:uid="{CB80A7DC-BBEE-4F21-9A00-CE73034FA4A9}"/>
    <cellStyle name="Comma 5 89" xfId="3593" xr:uid="{33952554-7B39-4457-8337-852F31C4BEBF}"/>
    <cellStyle name="Comma 5 9" xfId="3594" xr:uid="{81CBED84-8119-4F59-9A18-23C7CBD120AB}"/>
    <cellStyle name="Comma 5 90" xfId="3595" xr:uid="{B3E61B22-5F74-4BA9-A1A3-026A40E339F9}"/>
    <cellStyle name="Comma 5 91" xfId="3596" xr:uid="{F36F3F9B-5BA4-44B4-838D-A66AE6546E3D}"/>
    <cellStyle name="Comma 5 92" xfId="3597" xr:uid="{2938A882-A49F-4F18-8204-6549C4842C75}"/>
    <cellStyle name="Comma 5 93" xfId="3598" xr:uid="{4086A235-B8C3-470E-BB5D-0B7B83B89F90}"/>
    <cellStyle name="Comma 5 93 2" xfId="3599" xr:uid="{EA92B255-CFA0-45BC-851B-E5EDBE32140C}"/>
    <cellStyle name="Comma 5 94" xfId="3600" xr:uid="{83870CF4-2DE0-4DC5-9791-0E05EB047E7E}"/>
    <cellStyle name="Comma 5 95" xfId="3601" xr:uid="{855BC0C7-74ED-4F51-B307-6FDA504C3724}"/>
    <cellStyle name="Comma 5 96" xfId="3602" xr:uid="{3BCF0315-1FF6-4093-900E-53AEC0BDA0BE}"/>
    <cellStyle name="Comma 6" xfId="3603" xr:uid="{5A23F1B8-7589-4DE0-B4BC-71D28BB19E62}"/>
    <cellStyle name="Comma 6 2" xfId="3604" xr:uid="{34244678-8019-4762-86B9-DF8EE17884E8}"/>
    <cellStyle name="Comma 6 2 2" xfId="3605" xr:uid="{E0911AC6-9ABC-43F9-8D4B-5B51174D59A3}"/>
    <cellStyle name="Comma 6 2 2 2" xfId="41742" xr:uid="{55B16EA1-171D-4232-9539-5E9BA646B722}"/>
    <cellStyle name="Comma 6 2 3" xfId="3606" xr:uid="{0F703B7C-6FF5-4F84-9D76-C27C9BD5340C}"/>
    <cellStyle name="Comma 6 3" xfId="3607" xr:uid="{D976DD9C-B69E-4DE0-819D-30BAEABE6D14}"/>
    <cellStyle name="Comma 6 3 2" xfId="3608" xr:uid="{F46D9D6E-D096-4A80-94E2-8C925E87A8E1}"/>
    <cellStyle name="Comma 6 3 3" xfId="3609" xr:uid="{DA9EF631-3C5B-4132-85FB-C79D9A63B762}"/>
    <cellStyle name="Comma 6 4" xfId="3610" xr:uid="{07F3AD0E-2503-4A48-B5FB-BFD465C9A563}"/>
    <cellStyle name="Comma 6 4 2" xfId="3611" xr:uid="{0A4DDFF9-EF7E-4573-A834-3CEE330E5CBF}"/>
    <cellStyle name="Comma 6 4 3" xfId="3612" xr:uid="{8E15901A-C87C-4FF6-AF6E-ED9AAB8060C2}"/>
    <cellStyle name="Comma 6 5" xfId="3613" xr:uid="{F53021C7-1C6F-4AD5-8533-89AE46831E2F}"/>
    <cellStyle name="Comma 6 5 2" xfId="3614" xr:uid="{FB2B3553-F316-4A9B-993B-8E10FC735876}"/>
    <cellStyle name="Comma 6 5 3" xfId="3615" xr:uid="{83AD80D6-16C3-4750-B7BE-E54B49D89536}"/>
    <cellStyle name="Comma 6 6" xfId="3616" xr:uid="{12D9C16F-6ACB-4E05-AA3C-DEE814D25D67}"/>
    <cellStyle name="Comma 6 6 2" xfId="3617" xr:uid="{3F243131-9F4A-4989-AF4F-14B289F6A954}"/>
    <cellStyle name="Comma 6 6 3" xfId="3618" xr:uid="{64B318C4-7B7E-4CD2-80BE-5194E88ECCB5}"/>
    <cellStyle name="Comma 6 7" xfId="3619" xr:uid="{0431B456-4C30-4BDA-9CC6-B9E2988B1F77}"/>
    <cellStyle name="Comma 6 7 2" xfId="41743" xr:uid="{AFA3E039-66D7-41A4-ABFF-82606BEE0AD2}"/>
    <cellStyle name="Comma 6 8" xfId="3620" xr:uid="{778D1E17-3B7E-4470-AEC5-001BAB24360D}"/>
    <cellStyle name="Comma 7" xfId="3621" xr:uid="{574962D3-AE03-412A-BD1D-313555EDC1E2}"/>
    <cellStyle name="Comma 7 2" xfId="3622" xr:uid="{FD810329-7541-4677-A41F-5383C72E5540}"/>
    <cellStyle name="Comma 7 3" xfId="42021" xr:uid="{C452B7B9-5BBD-415C-B09D-E5028D209E8D}"/>
    <cellStyle name="Comma 8" xfId="47" xr:uid="{81F3F620-8AA3-4F77-9816-C6D9FC571AC8}"/>
    <cellStyle name="Comma 8 2" xfId="3623" xr:uid="{8C7C4A94-6DFD-4327-BD76-BB9488D4B7E1}"/>
    <cellStyle name="Comma 9" xfId="3624" xr:uid="{D27EECE1-8CDE-437F-B539-35D660F1213A}"/>
    <cellStyle name="Comma 9 2" xfId="41744" xr:uid="{361FFD43-9C0D-40CD-9BB7-D403FB3D192F}"/>
    <cellStyle name="Comma 9 3" xfId="41506" xr:uid="{5321DCDD-EC80-4986-BB94-2236DAD2D9DE}"/>
    <cellStyle name="Comma0" xfId="42126" xr:uid="{0359D3F7-7EC3-48A1-9511-F3D1238369B3}"/>
    <cellStyle name="Copied" xfId="42127" xr:uid="{8A5DC3FB-84E8-42E4-8BAF-55D3AB85EABF}"/>
    <cellStyle name="Currency" xfId="4" builtinId="4"/>
    <cellStyle name="Currency ($)" xfId="3625" xr:uid="{2790F0A2-F56A-46C8-A750-F66B3A81D902}"/>
    <cellStyle name="Currency [$0]" xfId="42128" xr:uid="{61CAD26C-5EEB-44B5-9F6F-6D0366DF49F1}"/>
    <cellStyle name="Currency [£0]" xfId="42129" xr:uid="{C7CDBE09-F13E-43B5-B9B0-0940992FFD27}"/>
    <cellStyle name="Currency 10" xfId="41507" xr:uid="{4B41F506-BC6B-4939-B980-4D285CF98D34}"/>
    <cellStyle name="Currency 10 2" xfId="41745" xr:uid="{9C3F905A-D2AF-4735-869E-869E1C96E561}"/>
    <cellStyle name="Currency 11" xfId="41508" xr:uid="{ACE820A8-DEEF-49AA-AC32-9CD37B6D1945}"/>
    <cellStyle name="Currency 11 2" xfId="41746" xr:uid="{DCECC897-4066-4DB8-8874-E9EAF0A4783B}"/>
    <cellStyle name="Currency 12" xfId="41509" xr:uid="{AFAAF860-5792-4B8E-9816-FDDC12170FFF}"/>
    <cellStyle name="Currency 12 2" xfId="41747" xr:uid="{2CE20EE7-668E-49DF-87E2-26E56D0B15B2}"/>
    <cellStyle name="Currency 13" xfId="41510" xr:uid="{EDA232CB-B16A-4D67-AB26-A65000E5212A}"/>
    <cellStyle name="Currency 14" xfId="41511" xr:uid="{1C69B86C-0784-4F55-803E-CEE7FDAA653B}"/>
    <cellStyle name="Currency 15" xfId="41512" xr:uid="{A0014DE0-D683-470A-907F-43FDA7645177}"/>
    <cellStyle name="Currency 16" xfId="41513" xr:uid="{6AFA7B5F-0459-46A6-B7D3-5BD71DC42E73}"/>
    <cellStyle name="Currency 17" xfId="41514" xr:uid="{732381E6-552C-4356-9CD2-7634626530D7}"/>
    <cellStyle name="Currency 18" xfId="41515" xr:uid="{BFCB0CB1-16E5-4EFF-B887-2D4911BC11E4}"/>
    <cellStyle name="Currency 18 2" xfId="42130" xr:uid="{09FA1D02-F4D4-4CBD-B1EA-FC1DAC4E3B7C}"/>
    <cellStyle name="Currency 19" xfId="41516" xr:uid="{B4803D40-3D58-47E7-A5E0-18FDCFF3FA72}"/>
    <cellStyle name="Currency 19 2" xfId="42131" xr:uid="{FD068434-1010-4304-B474-6373E5493603}"/>
    <cellStyle name="Currency 2" xfId="3626" xr:uid="{E0BA203D-9D5B-48F7-AABC-52F4C8E727C9}"/>
    <cellStyle name="Currency 2 10" xfId="3627" xr:uid="{8F88FF8C-D04F-4DD0-A9CB-684BA9E258A0}"/>
    <cellStyle name="Currency 2 10 2" xfId="3628" xr:uid="{11253A02-3851-47C0-B2DC-557EE0667074}"/>
    <cellStyle name="Currency 2 10 3" xfId="3629" xr:uid="{9AB31665-4679-409A-A81D-8846120EC126}"/>
    <cellStyle name="Currency 2 11" xfId="3630" xr:uid="{B530B86B-CAE3-4645-91D2-3DEC181FF1B9}"/>
    <cellStyle name="Currency 2 11 2" xfId="3631" xr:uid="{370F1CE9-2D5B-4774-86C0-6FDF3A56C3FA}"/>
    <cellStyle name="Currency 2 11 3" xfId="3632" xr:uid="{4B47F70A-2F91-4B57-94B3-50C626C5EF0C}"/>
    <cellStyle name="Currency 2 12" xfId="3633" xr:uid="{C6F1BB18-35BD-402F-B3D2-49DD0268E807}"/>
    <cellStyle name="Currency 2 12 2" xfId="3634" xr:uid="{8233D9F9-1747-4032-B041-A7CBE98A2DDD}"/>
    <cellStyle name="Currency 2 12 3" xfId="3635" xr:uid="{7A320C0B-7487-4D79-8CFA-3E49766E3165}"/>
    <cellStyle name="Currency 2 13" xfId="3636" xr:uid="{5DFCCF85-1851-4286-B368-981F108FE6A8}"/>
    <cellStyle name="Currency 2 14" xfId="3637" xr:uid="{54E797DB-51CE-4560-A226-614D6A31B67A}"/>
    <cellStyle name="Currency 2 14 10" xfId="3638" xr:uid="{1CDDAC08-E32E-4DF6-A84B-5615EBD19394}"/>
    <cellStyle name="Currency 2 14 11" xfId="3639" xr:uid="{4F5F3FCC-214C-4CE9-8711-7A7F18B8AA76}"/>
    <cellStyle name="Currency 2 14 12" xfId="3640" xr:uid="{A5CAEDBC-A517-44D0-8479-6C060A402770}"/>
    <cellStyle name="Currency 2 14 13" xfId="3641" xr:uid="{490E1C1B-D209-459E-9C59-7F206A4392F9}"/>
    <cellStyle name="Currency 2 14 13 2" xfId="3642" xr:uid="{09F4A36A-9BB9-4596-8811-11B7455AE611}"/>
    <cellStyle name="Currency 2 14 14" xfId="3643" xr:uid="{C426CBBF-49C3-4CC5-AD42-31891C6EA26E}"/>
    <cellStyle name="Currency 2 14 15" xfId="3644" xr:uid="{189B9D30-ACD0-4E3F-B32D-88C7E61C5A81}"/>
    <cellStyle name="Currency 2 14 16" xfId="3645" xr:uid="{16F70A52-C81A-41C8-9DAE-94B77A2A7790}"/>
    <cellStyle name="Currency 2 14 2" xfId="3646" xr:uid="{99581378-E36A-4267-AD6F-2DF4A502084D}"/>
    <cellStyle name="Currency 2 14 2 10" xfId="3647" xr:uid="{9D733988-A8CF-4304-B745-7D66F198BB74}"/>
    <cellStyle name="Currency 2 14 2 11" xfId="3648" xr:uid="{BAE6FF5E-F5CE-4CAE-B6EF-B09B61F47106}"/>
    <cellStyle name="Currency 2 14 2 12" xfId="3649" xr:uid="{21F5E9F1-CA66-4E36-B6AC-879F2C13038F}"/>
    <cellStyle name="Currency 2 14 2 13" xfId="3650" xr:uid="{BD905546-EA17-406A-8334-2BAE5D739939}"/>
    <cellStyle name="Currency 2 14 2 13 2" xfId="3651" xr:uid="{47814B86-689D-496D-9382-95EF5ECEF2F5}"/>
    <cellStyle name="Currency 2 14 2 14" xfId="3652" xr:uid="{6B9204E6-C9C1-4E25-9478-3D0CCA4226EA}"/>
    <cellStyle name="Currency 2 14 2 15" xfId="3653" xr:uid="{FCF0D87B-00F7-44CF-8FC6-1A2D6BF2DCE2}"/>
    <cellStyle name="Currency 2 14 2 16" xfId="3654" xr:uid="{78652E28-0260-4B33-A5A1-34E66C12E67E}"/>
    <cellStyle name="Currency 2 14 2 2" xfId="3655" xr:uid="{77BDD2AF-C8B4-415B-BA71-8C9F4895B39D}"/>
    <cellStyle name="Currency 2 14 2 2 10" xfId="3656" xr:uid="{EE597982-C98F-4C2B-822B-009B6E3A123B}"/>
    <cellStyle name="Currency 2 14 2 2 11" xfId="3657" xr:uid="{19AE83D5-EC6E-4801-9F1F-E56159F5F3C1}"/>
    <cellStyle name="Currency 2 14 2 2 12" xfId="3658" xr:uid="{16488575-0393-4295-9AA3-8516C8CBA84A}"/>
    <cellStyle name="Currency 2 14 2 2 12 2" xfId="3659" xr:uid="{9E323856-AF52-4741-889B-AEA89E7302DD}"/>
    <cellStyle name="Currency 2 14 2 2 13" xfId="3660" xr:uid="{CE1098A3-73C0-4842-A144-C5575A371DE3}"/>
    <cellStyle name="Currency 2 14 2 2 14" xfId="3661" xr:uid="{4C848341-878C-4C41-A935-19EA64321E38}"/>
    <cellStyle name="Currency 2 14 2 2 15" xfId="3662" xr:uid="{1FE74406-EA1A-4908-A92A-50AE5184A341}"/>
    <cellStyle name="Currency 2 14 2 2 2" xfId="3663" xr:uid="{4109E627-8BE2-4FC5-91FC-DD3ECAC5A817}"/>
    <cellStyle name="Currency 2 14 2 2 2 2" xfId="3664" xr:uid="{755C2114-4625-40C0-B2C5-288330387161}"/>
    <cellStyle name="Currency 2 14 2 2 2 2 2" xfId="3665" xr:uid="{84AB2EB4-ABCB-4716-845E-F6136B997A47}"/>
    <cellStyle name="Currency 2 14 2 2 2 2 2 2" xfId="3666" xr:uid="{5929220B-5312-45DE-8CED-C02D41C29D81}"/>
    <cellStyle name="Currency 2 14 2 2 2 2 2 2 2" xfId="3667" xr:uid="{163BA5E3-9AF0-47BC-A92D-3F158BF9D1B2}"/>
    <cellStyle name="Currency 2 14 2 2 2 2 2 2 2 2" xfId="3668" xr:uid="{061C7739-9A5B-4FA7-B426-88D3FCD09591}"/>
    <cellStyle name="Currency 2 14 2 2 2 2 2 2 3" xfId="3669" xr:uid="{F71BD6D7-972C-42C1-97CA-026CD05C461A}"/>
    <cellStyle name="Currency 2 14 2 2 2 2 2 2 4" xfId="3670" xr:uid="{1CA73828-E18D-4F51-B2F9-5AB7158519C7}"/>
    <cellStyle name="Currency 2 14 2 2 2 2 2 2 5" xfId="3671" xr:uid="{1D8B4F64-E64E-443E-841C-CB938649477A}"/>
    <cellStyle name="Currency 2 14 2 2 2 2 2 3" xfId="3672" xr:uid="{15AD2ECA-A250-4FBE-85A1-F17FCAEC2DE0}"/>
    <cellStyle name="Currency 2 14 2 2 2 2 2 3 2" xfId="3673" xr:uid="{AD2EE050-51FF-45D9-BAF0-E1058B03046E}"/>
    <cellStyle name="Currency 2 14 2 2 2 2 2 4" xfId="3674" xr:uid="{BB7A435B-88F4-439C-8C1C-5F394B913EFB}"/>
    <cellStyle name="Currency 2 14 2 2 2 2 2 5" xfId="3675" xr:uid="{2EECA5C2-448C-4771-8F22-D95197A8A471}"/>
    <cellStyle name="Currency 2 14 2 2 2 2 3" xfId="3676" xr:uid="{A36AB0E6-5005-4751-9A1F-35DD54E55B78}"/>
    <cellStyle name="Currency 2 14 2 2 2 2 4" xfId="3677" xr:uid="{A850E346-5A69-4950-9AAD-71B75AEF3330}"/>
    <cellStyle name="Currency 2 14 2 2 2 2 5" xfId="3678" xr:uid="{F683E263-C760-42E2-853A-22F366BF3F74}"/>
    <cellStyle name="Currency 2 14 2 2 2 2 6" xfId="3679" xr:uid="{82B32FB5-4C97-49E9-9757-AA2883C86A0E}"/>
    <cellStyle name="Currency 2 14 2 2 2 2 6 2" xfId="3680" xr:uid="{4714034D-CE2D-4BEF-AF53-C44A27D7E1D4}"/>
    <cellStyle name="Currency 2 14 2 2 2 2 7" xfId="3681" xr:uid="{102392B8-399C-4153-97FA-43223DCEBE48}"/>
    <cellStyle name="Currency 2 14 2 2 2 2 8" xfId="3682" xr:uid="{39E7C70F-C6DD-4AE8-BFF5-5F9187321D94}"/>
    <cellStyle name="Currency 2 14 2 2 2 2 9" xfId="3683" xr:uid="{4DECAC15-A143-4E20-89EA-58DC921CC758}"/>
    <cellStyle name="Currency 2 14 2 2 2 3" xfId="3684" xr:uid="{718CF3EA-1F45-43FA-BA5D-3B353C375D16}"/>
    <cellStyle name="Currency 2 14 2 2 2 3 2" xfId="3685" xr:uid="{E715A87C-A1B9-4C55-BB49-23A1179246EC}"/>
    <cellStyle name="Currency 2 14 2 2 2 3 2 2" xfId="3686" xr:uid="{27903106-2316-4AB2-A92F-0CCA23F8156F}"/>
    <cellStyle name="Currency 2 14 2 2 2 3 2 2 2" xfId="3687" xr:uid="{092DA1D8-A0E8-4BA3-BA3A-E0825FA24D24}"/>
    <cellStyle name="Currency 2 14 2 2 2 3 2 3" xfId="3688" xr:uid="{8853C1C4-69AB-4B5A-A39B-C574574D2C5D}"/>
    <cellStyle name="Currency 2 14 2 2 2 3 2 4" xfId="3689" xr:uid="{D46F8E79-453B-4FE6-B5F4-E40274EB5BEB}"/>
    <cellStyle name="Currency 2 14 2 2 2 3 2 5" xfId="3690" xr:uid="{9DA85E9A-F272-4166-B2E6-BB4DCEAD5EFF}"/>
    <cellStyle name="Currency 2 14 2 2 2 3 3" xfId="3691" xr:uid="{07256342-03E7-4C6C-86CD-74D391A72193}"/>
    <cellStyle name="Currency 2 14 2 2 2 3 3 2" xfId="3692" xr:uid="{EBA1A095-75FF-4D50-92EE-E160E304D067}"/>
    <cellStyle name="Currency 2 14 2 2 2 3 4" xfId="3693" xr:uid="{0E4B4EB9-1A4C-41B6-8084-8A4601A72ECA}"/>
    <cellStyle name="Currency 2 14 2 2 2 3 5" xfId="3694" xr:uid="{B8A7AB34-5E2B-4FEB-B7D5-D88C5A38701C}"/>
    <cellStyle name="Currency 2 14 2 2 2 4" xfId="3695" xr:uid="{AF5E2BF6-92B1-404E-847B-6EB64AE0CD82}"/>
    <cellStyle name="Currency 2 14 2 2 2 5" xfId="3696" xr:uid="{3909805C-6A93-453F-BCD4-C6583DA95585}"/>
    <cellStyle name="Currency 2 14 2 2 2 6" xfId="3697" xr:uid="{5DCC0EE0-16EA-4113-801C-F2FEC0704FBE}"/>
    <cellStyle name="Currency 2 14 2 2 2 6 2" xfId="3698" xr:uid="{CD5FB156-DE9A-4292-8E5C-238677CB0C41}"/>
    <cellStyle name="Currency 2 14 2 2 2 7" xfId="3699" xr:uid="{65BAD0D7-4D4B-4D1A-8533-2A4F028B26D6}"/>
    <cellStyle name="Currency 2 14 2 2 2 8" xfId="3700" xr:uid="{D7454B28-95D9-4BDD-B32F-60D440CBFBE8}"/>
    <cellStyle name="Currency 2 14 2 2 2 9" xfId="3701" xr:uid="{64A49BF5-CF4E-4019-A233-D315DF415C66}"/>
    <cellStyle name="Currency 2 14 2 2 3" xfId="3702" xr:uid="{B12B19CD-6AEE-44FA-8F20-B0700679903E}"/>
    <cellStyle name="Currency 2 14 2 2 4" xfId="3703" xr:uid="{EED45D11-DD2F-4C09-8716-684E61A05BD8}"/>
    <cellStyle name="Currency 2 14 2 2 5" xfId="3704" xr:uid="{4C50313D-99A2-4C64-AF85-04AB8BD801CA}"/>
    <cellStyle name="Currency 2 14 2 2 6" xfId="3705" xr:uid="{2082D4BB-229B-4A75-9E92-E56C84C617AE}"/>
    <cellStyle name="Currency 2 14 2 2 7" xfId="3706" xr:uid="{C593E253-DC43-43BC-9970-A1B933D23C24}"/>
    <cellStyle name="Currency 2 14 2 2 8" xfId="3707" xr:uid="{87F826B7-8E49-444C-B7DE-71CA77E1C238}"/>
    <cellStyle name="Currency 2 14 2 2 8 2" xfId="3708" xr:uid="{7369CF9A-9ED7-4489-A5C0-6AD74D550325}"/>
    <cellStyle name="Currency 2 14 2 2 8 2 2" xfId="3709" xr:uid="{FD85B6B8-ED02-4297-BDD0-4884257F49C7}"/>
    <cellStyle name="Currency 2 14 2 2 8 2 2 2" xfId="3710" xr:uid="{9DF83183-4D69-4E47-89B9-8444DDF7209B}"/>
    <cellStyle name="Currency 2 14 2 2 8 2 3" xfId="3711" xr:uid="{8C133E6B-44A1-4D83-9709-4A8FA25CA84D}"/>
    <cellStyle name="Currency 2 14 2 2 8 2 4" xfId="3712" xr:uid="{18B683D4-BE08-4A07-A62D-CFA4166082D5}"/>
    <cellStyle name="Currency 2 14 2 2 8 2 5" xfId="3713" xr:uid="{440747CF-D579-4906-916E-12479D79708C}"/>
    <cellStyle name="Currency 2 14 2 2 8 3" xfId="3714" xr:uid="{3BE87398-3B17-4317-B2D8-BA6A172A7274}"/>
    <cellStyle name="Currency 2 14 2 2 8 3 2" xfId="3715" xr:uid="{215AF20B-1380-496E-B491-241905D74F6C}"/>
    <cellStyle name="Currency 2 14 2 2 8 4" xfId="3716" xr:uid="{12954A42-D76F-43BA-AB1F-1F95480E5723}"/>
    <cellStyle name="Currency 2 14 2 2 8 5" xfId="3717" xr:uid="{AECB6078-6E2D-438C-A3A7-CA00E02F90BE}"/>
    <cellStyle name="Currency 2 14 2 2 9" xfId="3718" xr:uid="{4CBD5EA2-4231-4A79-940B-0E7AE2214195}"/>
    <cellStyle name="Currency 2 14 2 3" xfId="3719" xr:uid="{4ACB09D4-1C8C-4E02-8782-676C88CF4639}"/>
    <cellStyle name="Currency 2 14 2 4" xfId="3720" xr:uid="{ED5804DC-0FED-4640-B207-F5EBA236560F}"/>
    <cellStyle name="Currency 2 14 2 4 2" xfId="3721" xr:uid="{213E6FB5-5A38-4936-B5D9-8E55599A7E7F}"/>
    <cellStyle name="Currency 2 14 2 4 2 2" xfId="3722" xr:uid="{2F12D181-7D48-46C3-A440-6E5597F61332}"/>
    <cellStyle name="Currency 2 14 2 4 2 2 2" xfId="3723" xr:uid="{E6D5231D-9A21-4B31-BEE4-6DA15BA1C7B2}"/>
    <cellStyle name="Currency 2 14 2 4 2 2 2 2" xfId="3724" xr:uid="{85722BAD-58CB-42BB-97B1-0DE9B98E5355}"/>
    <cellStyle name="Currency 2 14 2 4 2 2 2 2 2" xfId="3725" xr:uid="{EE5454DC-CA08-4A99-82DA-7C5573986D59}"/>
    <cellStyle name="Currency 2 14 2 4 2 2 2 3" xfId="3726" xr:uid="{1EFD7FAA-64F4-4EBC-859A-93A8FB7714CC}"/>
    <cellStyle name="Currency 2 14 2 4 2 2 2 4" xfId="3727" xr:uid="{0FE0C0E4-635C-4BD5-B8FC-35A0A0119E09}"/>
    <cellStyle name="Currency 2 14 2 4 2 2 2 5" xfId="3728" xr:uid="{0B722EF1-5BB6-4708-BCB6-13B9C9F4AA29}"/>
    <cellStyle name="Currency 2 14 2 4 2 2 3" xfId="3729" xr:uid="{127E5F1E-E827-4529-9CC4-602699C5B952}"/>
    <cellStyle name="Currency 2 14 2 4 2 2 3 2" xfId="3730" xr:uid="{AA9C9E90-EE5A-434F-9C9A-8B06CFFA12BE}"/>
    <cellStyle name="Currency 2 14 2 4 2 2 4" xfId="3731" xr:uid="{B59E4502-4469-4FC1-9B02-274741438F52}"/>
    <cellStyle name="Currency 2 14 2 4 2 2 5" xfId="3732" xr:uid="{74C06DAE-DDC6-4A2A-B045-C18DEEACD3DB}"/>
    <cellStyle name="Currency 2 14 2 4 2 3" xfId="3733" xr:uid="{65A99E18-E270-421E-B571-92C423FDD028}"/>
    <cellStyle name="Currency 2 14 2 4 2 4" xfId="3734" xr:uid="{3EB55219-DA01-4E35-8FF5-7168668B3CE1}"/>
    <cellStyle name="Currency 2 14 2 4 2 5" xfId="3735" xr:uid="{E4905608-01B2-436F-9BCF-3BCAE04EB174}"/>
    <cellStyle name="Currency 2 14 2 4 2 6" xfId="3736" xr:uid="{0D859EC7-7A79-43D0-9D63-6DB51DF07F69}"/>
    <cellStyle name="Currency 2 14 2 4 2 6 2" xfId="3737" xr:uid="{88BB9C53-E9BE-401E-A8DD-8B984FC6F70B}"/>
    <cellStyle name="Currency 2 14 2 4 2 7" xfId="3738" xr:uid="{A4E08D68-5ABB-4955-A227-14E330C87F67}"/>
    <cellStyle name="Currency 2 14 2 4 2 8" xfId="3739" xr:uid="{024105E4-9852-4A09-91DB-CC2B464597E1}"/>
    <cellStyle name="Currency 2 14 2 4 2 9" xfId="3740" xr:uid="{499334E2-3B7A-4400-93A1-D40FF2102475}"/>
    <cellStyle name="Currency 2 14 2 4 3" xfId="3741" xr:uid="{644EFC07-95F7-4839-82A4-3BC97ADBB715}"/>
    <cellStyle name="Currency 2 14 2 4 3 2" xfId="3742" xr:uid="{843AA39E-E192-460C-BB85-D2DB17701F6B}"/>
    <cellStyle name="Currency 2 14 2 4 3 2 2" xfId="3743" xr:uid="{E751442E-E65E-4138-B27D-B42B248E0782}"/>
    <cellStyle name="Currency 2 14 2 4 3 2 2 2" xfId="3744" xr:uid="{75BE7A31-33BC-4AA4-AF31-EC08F25E1BD8}"/>
    <cellStyle name="Currency 2 14 2 4 3 2 3" xfId="3745" xr:uid="{6565F5F9-77BF-44AD-9C59-10BBBC820E86}"/>
    <cellStyle name="Currency 2 14 2 4 3 2 4" xfId="3746" xr:uid="{394C83CC-3DE2-4FDC-8618-5EE86015A5E9}"/>
    <cellStyle name="Currency 2 14 2 4 3 2 5" xfId="3747" xr:uid="{DCA6FA22-6154-49E7-8349-5CBB46FE625D}"/>
    <cellStyle name="Currency 2 14 2 4 3 3" xfId="3748" xr:uid="{ACB8D082-1DDA-4954-B3FF-F2C18D93AC9E}"/>
    <cellStyle name="Currency 2 14 2 4 3 3 2" xfId="3749" xr:uid="{F044EC2C-876D-4FA1-8C52-0B2FAB06CD8F}"/>
    <cellStyle name="Currency 2 14 2 4 3 4" xfId="3750" xr:uid="{98BBC41C-40FF-4DA9-8FEC-1C62616D28ED}"/>
    <cellStyle name="Currency 2 14 2 4 3 5" xfId="3751" xr:uid="{3A09DC66-2C9D-44B1-9470-90E0EC578428}"/>
    <cellStyle name="Currency 2 14 2 4 4" xfId="3752" xr:uid="{1101C729-985D-4F6C-8FAA-D09765C311F3}"/>
    <cellStyle name="Currency 2 14 2 4 5" xfId="3753" xr:uid="{CA22269C-B141-416B-8570-D94094E88883}"/>
    <cellStyle name="Currency 2 14 2 4 6" xfId="3754" xr:uid="{6BB04069-984E-442F-9D1F-FBD7745DE033}"/>
    <cellStyle name="Currency 2 14 2 4 6 2" xfId="3755" xr:uid="{0FAFACCF-D503-42BE-8C6B-6A6E719A0B29}"/>
    <cellStyle name="Currency 2 14 2 4 7" xfId="3756" xr:uid="{3D5D7A96-EB05-46FF-AD9C-08E30E10B12D}"/>
    <cellStyle name="Currency 2 14 2 4 8" xfId="3757" xr:uid="{311D175D-0516-4B5F-9CC6-C909C94FFCEF}"/>
    <cellStyle name="Currency 2 14 2 4 9" xfId="3758" xr:uid="{88F06E06-7C38-4CAD-A7F8-B17690AC4CD4}"/>
    <cellStyle name="Currency 2 14 2 5" xfId="3759" xr:uid="{04AB7E0D-BBCA-4A41-B8A7-BD88E8A352F4}"/>
    <cellStyle name="Currency 2 14 2 6" xfId="3760" xr:uid="{1D44B2FB-00C6-4654-BDCA-ED1746D05B7F}"/>
    <cellStyle name="Currency 2 14 2 7" xfId="3761" xr:uid="{CEBCE930-5FED-4032-AACB-CCEFFD91203F}"/>
    <cellStyle name="Currency 2 14 2 8" xfId="3762" xr:uid="{326B70F3-4814-4323-83EF-548CD374D702}"/>
    <cellStyle name="Currency 2 14 2 9" xfId="3763" xr:uid="{29D1C5AA-3FDB-456D-9DD3-CF6794B4ECE5}"/>
    <cellStyle name="Currency 2 14 2 9 2" xfId="3764" xr:uid="{3CC381E1-2037-4CA3-819A-052497450D3F}"/>
    <cellStyle name="Currency 2 14 2 9 2 2" xfId="3765" xr:uid="{4676CCB3-8A1A-4DDE-A033-517F6652DED7}"/>
    <cellStyle name="Currency 2 14 2 9 2 2 2" xfId="3766" xr:uid="{5F82F03B-EB49-4E8C-B41B-D298394DF6DC}"/>
    <cellStyle name="Currency 2 14 2 9 2 3" xfId="3767" xr:uid="{F198AB3E-0968-4C20-AB7A-8589B71C19E2}"/>
    <cellStyle name="Currency 2 14 2 9 2 4" xfId="3768" xr:uid="{42ABE846-FFB1-40ED-A334-71F540BD814C}"/>
    <cellStyle name="Currency 2 14 2 9 2 5" xfId="3769" xr:uid="{CE73B78C-A72E-49E4-B0E7-1FF3ADF1A3C6}"/>
    <cellStyle name="Currency 2 14 2 9 3" xfId="3770" xr:uid="{0E644739-D0C2-4881-B1A3-D2FEDA7AE1F9}"/>
    <cellStyle name="Currency 2 14 2 9 3 2" xfId="3771" xr:uid="{B8B82CAB-83F1-4051-B505-A4E2E2F70546}"/>
    <cellStyle name="Currency 2 14 2 9 4" xfId="3772" xr:uid="{81506107-6897-4F8A-AC7A-23A9FADE526F}"/>
    <cellStyle name="Currency 2 14 2 9 5" xfId="3773" xr:uid="{6235EB3F-E82E-4554-A24C-ECEB3FD773AA}"/>
    <cellStyle name="Currency 2 14 3" xfId="3774" xr:uid="{B9385F61-A80A-4236-AF1E-5255993D186B}"/>
    <cellStyle name="Currency 2 14 3 10" xfId="3775" xr:uid="{243254D1-E898-46F1-B184-77BAA778A79A}"/>
    <cellStyle name="Currency 2 14 3 11" xfId="3776" xr:uid="{4ED2F9EC-85F6-4FD4-AD7F-48692BDE59E8}"/>
    <cellStyle name="Currency 2 14 3 12" xfId="3777" xr:uid="{B5CBD0E8-57A9-4FC6-A967-8A398561D661}"/>
    <cellStyle name="Currency 2 14 3 12 2" xfId="3778" xr:uid="{7C6A799D-DC6D-4D8C-9DB6-0D17EFDE8E28}"/>
    <cellStyle name="Currency 2 14 3 13" xfId="3779" xr:uid="{A1BDFE3B-0144-41B5-B9EB-2800115A6A23}"/>
    <cellStyle name="Currency 2 14 3 14" xfId="3780" xr:uid="{9664E36E-5F49-4D51-B876-F6AC38EF5E79}"/>
    <cellStyle name="Currency 2 14 3 15" xfId="3781" xr:uid="{EFD2AA2E-82FB-47E3-9611-5491ED1DBE72}"/>
    <cellStyle name="Currency 2 14 3 2" xfId="3782" xr:uid="{61AF4373-CEE8-45DA-A676-23518A08A2DF}"/>
    <cellStyle name="Currency 2 14 3 2 2" xfId="3783" xr:uid="{AFE4E2E2-54B6-4801-917D-155120A6ED0F}"/>
    <cellStyle name="Currency 2 14 3 2 2 2" xfId="3784" xr:uid="{DBFA138E-33E3-4C98-87DD-93D717E1FD2D}"/>
    <cellStyle name="Currency 2 14 3 2 2 2 2" xfId="3785" xr:uid="{CB80D35D-18BD-49C5-A269-A1D89D5BA926}"/>
    <cellStyle name="Currency 2 14 3 2 2 2 2 2" xfId="3786" xr:uid="{3B0F2998-77AD-4A84-8137-7510A647765B}"/>
    <cellStyle name="Currency 2 14 3 2 2 2 2 2 2" xfId="3787" xr:uid="{73D501EE-E99A-481F-822A-B32CEC394614}"/>
    <cellStyle name="Currency 2 14 3 2 2 2 2 3" xfId="3788" xr:uid="{3FCEECEF-8EB7-409C-B848-38771D9FF87E}"/>
    <cellStyle name="Currency 2 14 3 2 2 2 2 4" xfId="3789" xr:uid="{85279B6E-8CF3-4C1B-A5F6-65EA7249D566}"/>
    <cellStyle name="Currency 2 14 3 2 2 2 2 5" xfId="3790" xr:uid="{F81D78A5-0085-4776-B1E1-20A244D3200D}"/>
    <cellStyle name="Currency 2 14 3 2 2 2 3" xfId="3791" xr:uid="{6C06885E-11D9-48B2-A06E-384727D03022}"/>
    <cellStyle name="Currency 2 14 3 2 2 2 3 2" xfId="3792" xr:uid="{B7523108-41F1-441E-B801-F1E011653853}"/>
    <cellStyle name="Currency 2 14 3 2 2 2 4" xfId="3793" xr:uid="{C6FEE4E5-BC3A-42E4-BC1B-8D07DCB908FA}"/>
    <cellStyle name="Currency 2 14 3 2 2 2 5" xfId="3794" xr:uid="{4E9CDDA6-5FF5-493B-9055-508125FAB5DB}"/>
    <cellStyle name="Currency 2 14 3 2 2 3" xfId="3795" xr:uid="{46BF9F66-7222-4488-8F7B-AD3325F583E4}"/>
    <cellStyle name="Currency 2 14 3 2 2 4" xfId="3796" xr:uid="{21A2AD76-205B-4A31-AF42-C9BCF8CC6495}"/>
    <cellStyle name="Currency 2 14 3 2 2 5" xfId="3797" xr:uid="{A2B0DE7A-85E7-4C7A-98FB-DA1AB92DE684}"/>
    <cellStyle name="Currency 2 14 3 2 2 6" xfId="3798" xr:uid="{9BA8845F-CD58-4B01-B11E-FD07DAB4B396}"/>
    <cellStyle name="Currency 2 14 3 2 2 6 2" xfId="3799" xr:uid="{E35286B9-4B4C-4B5F-899F-020D26255D40}"/>
    <cellStyle name="Currency 2 14 3 2 2 7" xfId="3800" xr:uid="{D5FB9CE4-2F77-43ED-927E-462597A37639}"/>
    <cellStyle name="Currency 2 14 3 2 2 8" xfId="3801" xr:uid="{D403BBA6-C357-4743-830A-42CA784CC4CF}"/>
    <cellStyle name="Currency 2 14 3 2 2 9" xfId="3802" xr:uid="{1E46D388-8E66-4DA2-8262-E4A43082F7C0}"/>
    <cellStyle name="Currency 2 14 3 2 3" xfId="3803" xr:uid="{6185A692-85E7-4AD9-985B-5316CD361BA6}"/>
    <cellStyle name="Currency 2 14 3 2 3 2" xfId="3804" xr:uid="{1E0A66DD-A1A1-4FEB-AC59-029F88B4E13E}"/>
    <cellStyle name="Currency 2 14 3 2 3 2 2" xfId="3805" xr:uid="{FFF785E1-AFED-49A7-BBA6-BB7546FE0E6E}"/>
    <cellStyle name="Currency 2 14 3 2 3 2 2 2" xfId="3806" xr:uid="{E194FD43-1CED-45E1-9F39-41812B30C605}"/>
    <cellStyle name="Currency 2 14 3 2 3 2 3" xfId="3807" xr:uid="{DCECFDF1-516C-4E81-AEA8-35F9F594A231}"/>
    <cellStyle name="Currency 2 14 3 2 3 2 4" xfId="3808" xr:uid="{B94E25DE-8C56-4B20-8621-A111EAAAA44D}"/>
    <cellStyle name="Currency 2 14 3 2 3 2 5" xfId="3809" xr:uid="{4283832A-B24F-480C-A26D-5D5D78865724}"/>
    <cellStyle name="Currency 2 14 3 2 3 3" xfId="3810" xr:uid="{A64EADE1-00A2-4B53-90CD-562706AF5DE6}"/>
    <cellStyle name="Currency 2 14 3 2 3 3 2" xfId="3811" xr:uid="{CD9DBE8D-F8D6-4465-B7A8-EEB0CB84578C}"/>
    <cellStyle name="Currency 2 14 3 2 3 4" xfId="3812" xr:uid="{B81F66BB-6272-4608-A0B9-35241973698B}"/>
    <cellStyle name="Currency 2 14 3 2 3 5" xfId="3813" xr:uid="{5CAC0B6A-FCCC-4842-8E4E-04917A2B0E71}"/>
    <cellStyle name="Currency 2 14 3 2 4" xfId="3814" xr:uid="{0B869B3B-AA19-40FB-B156-B3F2B1573EC7}"/>
    <cellStyle name="Currency 2 14 3 2 5" xfId="3815" xr:uid="{CB35FB2E-A75A-4CFB-9886-485607F9EBE9}"/>
    <cellStyle name="Currency 2 14 3 2 6" xfId="3816" xr:uid="{A8F3F880-7925-44B5-9E31-04987691060B}"/>
    <cellStyle name="Currency 2 14 3 2 6 2" xfId="3817" xr:uid="{8ED302ED-AED7-46E6-A264-A4C74E6281C2}"/>
    <cellStyle name="Currency 2 14 3 2 7" xfId="3818" xr:uid="{94C17A49-7D0A-4DCB-9351-A455B702A281}"/>
    <cellStyle name="Currency 2 14 3 2 8" xfId="3819" xr:uid="{B3091C1F-6336-4B31-A3E7-DD9665AFF471}"/>
    <cellStyle name="Currency 2 14 3 2 9" xfId="3820" xr:uid="{992A9F8D-C655-42DF-ACD7-C27D0220574A}"/>
    <cellStyle name="Currency 2 14 3 3" xfId="3821" xr:uid="{169C9445-9AAC-4ECC-AEAB-154ABAFCE813}"/>
    <cellStyle name="Currency 2 14 3 4" xfId="3822" xr:uid="{A229627B-347E-404B-BF8C-344C7157B1E7}"/>
    <cellStyle name="Currency 2 14 3 5" xfId="3823" xr:uid="{7B158A30-B731-4805-95E8-8BF42A444FD5}"/>
    <cellStyle name="Currency 2 14 3 6" xfId="3824" xr:uid="{34BC691D-2C50-4556-B1A7-45591764D265}"/>
    <cellStyle name="Currency 2 14 3 7" xfId="3825" xr:uid="{DA84DF2C-4A08-475F-9BE8-0F372062433C}"/>
    <cellStyle name="Currency 2 14 3 8" xfId="3826" xr:uid="{B3087DE3-8830-4DC5-8167-E9FCF667CA7C}"/>
    <cellStyle name="Currency 2 14 3 8 2" xfId="3827" xr:uid="{20308275-C6B4-4E35-A5C8-423DD87F5FD5}"/>
    <cellStyle name="Currency 2 14 3 8 2 2" xfId="3828" xr:uid="{4AD93D03-B8CE-4C8D-AD47-0CFF32F02419}"/>
    <cellStyle name="Currency 2 14 3 8 2 2 2" xfId="3829" xr:uid="{338B593F-EDE5-465D-9882-314483507DDC}"/>
    <cellStyle name="Currency 2 14 3 8 2 3" xfId="3830" xr:uid="{40B7AE9C-CC6C-475A-A33E-8B999CF3F2AC}"/>
    <cellStyle name="Currency 2 14 3 8 2 4" xfId="3831" xr:uid="{5A3345F5-DA56-4BA1-88ED-81FC3EDC54D7}"/>
    <cellStyle name="Currency 2 14 3 8 2 5" xfId="3832" xr:uid="{343F2E2C-6778-4899-BC24-DBC21B092656}"/>
    <cellStyle name="Currency 2 14 3 8 3" xfId="3833" xr:uid="{50FBD7DA-0380-486D-88D4-9A8DCE2F9A3F}"/>
    <cellStyle name="Currency 2 14 3 8 3 2" xfId="3834" xr:uid="{F8743C27-483F-4769-A6EF-5EA50401649D}"/>
    <cellStyle name="Currency 2 14 3 8 4" xfId="3835" xr:uid="{25BDE31C-4A37-4E79-BA41-74B4F45D834F}"/>
    <cellStyle name="Currency 2 14 3 8 5" xfId="3836" xr:uid="{1BDC6050-B5A9-448E-9704-9CF25BC70E1F}"/>
    <cellStyle name="Currency 2 14 3 9" xfId="3837" xr:uid="{ADAF95B6-F67B-4EE3-A4A6-F75EF5A59435}"/>
    <cellStyle name="Currency 2 14 4" xfId="3838" xr:uid="{805B5C2F-321E-4D1A-B71F-84BA54ACB622}"/>
    <cellStyle name="Currency 2 14 4 2" xfId="3839" xr:uid="{2CEAFE4C-4F7F-498A-A6A4-A61F9C2B28FC}"/>
    <cellStyle name="Currency 2 14 4 2 2" xfId="3840" xr:uid="{5BBFD63A-DEF2-42B6-8814-553F52678A0E}"/>
    <cellStyle name="Currency 2 14 4 2 2 2" xfId="3841" xr:uid="{2B3FF089-6142-4221-8400-20E413B56D63}"/>
    <cellStyle name="Currency 2 14 4 2 2 2 2" xfId="3842" xr:uid="{942F864D-13A5-4020-A617-EC9D07DBE322}"/>
    <cellStyle name="Currency 2 14 4 2 2 2 2 2" xfId="3843" xr:uid="{F08CE8F0-61E2-4F11-95E6-5EFB54090C83}"/>
    <cellStyle name="Currency 2 14 4 2 2 2 3" xfId="3844" xr:uid="{E96A96DC-DBEB-4FDE-B804-6BC69E5ECB00}"/>
    <cellStyle name="Currency 2 14 4 2 2 2 4" xfId="3845" xr:uid="{3EC73679-594F-48B9-ABAF-67B449886F78}"/>
    <cellStyle name="Currency 2 14 4 2 2 2 5" xfId="3846" xr:uid="{DBE02E26-FB40-487C-B306-ADE675691701}"/>
    <cellStyle name="Currency 2 14 4 2 2 3" xfId="3847" xr:uid="{FEC5C1BE-4B64-4739-A119-A60F7A385628}"/>
    <cellStyle name="Currency 2 14 4 2 2 3 2" xfId="3848" xr:uid="{3EA45A64-EC30-439B-B6F1-35927C0C3226}"/>
    <cellStyle name="Currency 2 14 4 2 2 4" xfId="3849" xr:uid="{48CFE429-4671-4031-994E-0B7E99EE6E37}"/>
    <cellStyle name="Currency 2 14 4 2 2 5" xfId="3850" xr:uid="{4605B413-1862-4D53-B6A5-1E9B5C30C483}"/>
    <cellStyle name="Currency 2 14 4 2 3" xfId="3851" xr:uid="{681A4FCB-9D29-4FEF-B7E8-D3E62A995390}"/>
    <cellStyle name="Currency 2 14 4 2 4" xfId="3852" xr:uid="{D11569B8-836C-4624-9BAF-00F56D2D8114}"/>
    <cellStyle name="Currency 2 14 4 2 5" xfId="3853" xr:uid="{D9F9E6A2-7868-4644-8A88-EA1568D938FA}"/>
    <cellStyle name="Currency 2 14 4 2 6" xfId="3854" xr:uid="{A683B090-9A63-42EB-ACE6-724F6A208293}"/>
    <cellStyle name="Currency 2 14 4 2 6 2" xfId="3855" xr:uid="{9FEADAB3-060C-4A33-9F1C-EF7ADB71A79B}"/>
    <cellStyle name="Currency 2 14 4 2 7" xfId="3856" xr:uid="{2F8AB49D-6BA1-4DE7-9BFB-4E4881EE1686}"/>
    <cellStyle name="Currency 2 14 4 2 8" xfId="3857" xr:uid="{C68377C7-A0E9-4CD5-AC5F-9F5D416EDA42}"/>
    <cellStyle name="Currency 2 14 4 2 9" xfId="3858" xr:uid="{76631524-A4A2-4500-B034-B49C5F4DC045}"/>
    <cellStyle name="Currency 2 14 4 3" xfId="3859" xr:uid="{0E1F2772-E1BC-45F2-A5AE-21947BF9A33C}"/>
    <cellStyle name="Currency 2 14 4 3 2" xfId="3860" xr:uid="{80D1CC7C-7985-424B-AB31-5074D406E013}"/>
    <cellStyle name="Currency 2 14 4 3 2 2" xfId="3861" xr:uid="{27D9B054-DFE3-4391-B973-91B241DA5036}"/>
    <cellStyle name="Currency 2 14 4 3 2 2 2" xfId="3862" xr:uid="{25A613DD-CF81-4B19-8AE7-46211172258F}"/>
    <cellStyle name="Currency 2 14 4 3 2 3" xfId="3863" xr:uid="{8D415D06-B752-49AB-8E6C-D46AAC86D11E}"/>
    <cellStyle name="Currency 2 14 4 3 2 4" xfId="3864" xr:uid="{CB4F699A-A086-4D9B-837C-E4BE21D72D1C}"/>
    <cellStyle name="Currency 2 14 4 3 2 5" xfId="3865" xr:uid="{A8CED0B4-5D3E-4AAB-8967-793537AF2F33}"/>
    <cellStyle name="Currency 2 14 4 3 3" xfId="3866" xr:uid="{DBC7BEF7-7150-4C7B-991E-45E8CFFD9D39}"/>
    <cellStyle name="Currency 2 14 4 3 3 2" xfId="3867" xr:uid="{D53E8EBA-22C6-49C5-ADA5-D5735F2D744C}"/>
    <cellStyle name="Currency 2 14 4 3 4" xfId="3868" xr:uid="{7BF10CC0-1D66-4D9B-9F72-4FBC9C760049}"/>
    <cellStyle name="Currency 2 14 4 3 5" xfId="3869" xr:uid="{629D4FEC-D4EA-4593-9B74-B6FAB3E237D2}"/>
    <cellStyle name="Currency 2 14 4 4" xfId="3870" xr:uid="{8BCAE54C-D5CF-4D88-A2CA-4D3C2652B514}"/>
    <cellStyle name="Currency 2 14 4 5" xfId="3871" xr:uid="{5D3FB1AC-8EE8-40A4-AA0A-7AB2269550C6}"/>
    <cellStyle name="Currency 2 14 4 6" xfId="3872" xr:uid="{E107B45C-D75F-419E-A806-543F007CEA1A}"/>
    <cellStyle name="Currency 2 14 4 6 2" xfId="3873" xr:uid="{05CAB03B-0C4E-4F0E-9D5D-97C929835E5B}"/>
    <cellStyle name="Currency 2 14 4 7" xfId="3874" xr:uid="{BB6FF66F-B3B5-4FD8-BFBE-0E67C8870240}"/>
    <cellStyle name="Currency 2 14 4 8" xfId="3875" xr:uid="{A56029D9-1157-4DCB-B97F-9DDA7BBA4307}"/>
    <cellStyle name="Currency 2 14 4 9" xfId="3876" xr:uid="{5A7253D6-00FD-4803-9FA4-6A1F6882BD34}"/>
    <cellStyle name="Currency 2 14 5" xfId="3877" xr:uid="{9BE20EE8-3303-417A-A205-7653CF7EB9B9}"/>
    <cellStyle name="Currency 2 14 6" xfId="3878" xr:uid="{4F2964FE-F62D-4D29-9346-462EC66509CB}"/>
    <cellStyle name="Currency 2 14 7" xfId="3879" xr:uid="{900A1681-0760-4221-8F04-31D89AA9A0F5}"/>
    <cellStyle name="Currency 2 14 8" xfId="3880" xr:uid="{68BFC498-47F5-4233-9EC3-E0A86C74554A}"/>
    <cellStyle name="Currency 2 14 9" xfId="3881" xr:uid="{3EFC2C09-3FDE-4C93-82CD-ABC8597A52EE}"/>
    <cellStyle name="Currency 2 14 9 2" xfId="3882" xr:uid="{1D5BD2DE-3705-476F-9427-F4FBBE0AE3FF}"/>
    <cellStyle name="Currency 2 14 9 2 2" xfId="3883" xr:uid="{DBD12720-66E0-4E45-A71E-7AAC6CF48F79}"/>
    <cellStyle name="Currency 2 14 9 2 2 2" xfId="3884" xr:uid="{C783D1DC-F290-4B89-A874-AE58AF9E445C}"/>
    <cellStyle name="Currency 2 14 9 2 3" xfId="3885" xr:uid="{87D7ACAA-6558-4C1D-AB23-96A08AC3A411}"/>
    <cellStyle name="Currency 2 14 9 2 4" xfId="3886" xr:uid="{ECB4CFB8-013F-4812-93E1-8003011E5277}"/>
    <cellStyle name="Currency 2 14 9 2 5" xfId="3887" xr:uid="{510686AB-05F3-49CE-BDAE-3965FD3AC49B}"/>
    <cellStyle name="Currency 2 14 9 3" xfId="3888" xr:uid="{20F1C269-B64A-4041-8FE0-07E3195673A1}"/>
    <cellStyle name="Currency 2 14 9 3 2" xfId="3889" xr:uid="{C66150FB-4AD5-4FC6-80A2-6880916D8EDF}"/>
    <cellStyle name="Currency 2 14 9 4" xfId="3890" xr:uid="{087E6B79-F3F6-457A-B538-20AD518BC212}"/>
    <cellStyle name="Currency 2 14 9 5" xfId="3891" xr:uid="{6D4DA2A0-2BBB-41BC-9060-946515E2BFCF}"/>
    <cellStyle name="Currency 2 15" xfId="3892" xr:uid="{4D249439-7119-4080-9228-FEF3FA71C5B2}"/>
    <cellStyle name="Currency 2 15 10" xfId="3893" xr:uid="{9A4655C5-A010-41D7-BEAF-F26449680C8D}"/>
    <cellStyle name="Currency 2 15 11" xfId="3894" xr:uid="{F9519C78-29B7-45AC-897F-1A973F16545E}"/>
    <cellStyle name="Currency 2 15 12" xfId="3895" xr:uid="{ACB463DC-BD4C-4CC2-8A88-A8559F9B2F67}"/>
    <cellStyle name="Currency 2 15 12 2" xfId="3896" xr:uid="{262AE148-A8A2-4D7E-B2C5-B8336866719F}"/>
    <cellStyle name="Currency 2 15 13" xfId="3897" xr:uid="{3A3404DD-0128-4F71-AA7B-2BA835E96610}"/>
    <cellStyle name="Currency 2 15 14" xfId="3898" xr:uid="{9756CAB4-C119-4A94-94D9-17308834C763}"/>
    <cellStyle name="Currency 2 15 15" xfId="3899" xr:uid="{2F27D06F-AEAF-4971-83BB-656CFD5F8532}"/>
    <cellStyle name="Currency 2 15 2" xfId="3900" xr:uid="{D79CA028-926B-4933-829A-20E490EFCED1}"/>
    <cellStyle name="Currency 2 15 2 2" xfId="3901" xr:uid="{1438CA90-EF20-4284-AE33-9DBEADA0D9C3}"/>
    <cellStyle name="Currency 2 15 2 2 2" xfId="3902" xr:uid="{541E7D88-CE32-4F71-85EC-52942D794E9F}"/>
    <cellStyle name="Currency 2 15 2 2 2 2" xfId="3903" xr:uid="{E73203C6-8A86-4549-B17E-227E5C41F509}"/>
    <cellStyle name="Currency 2 15 2 2 2 2 2" xfId="3904" xr:uid="{51AC5144-A8F6-4FD7-97D5-50E0DB1ED64B}"/>
    <cellStyle name="Currency 2 15 2 2 2 2 2 2" xfId="3905" xr:uid="{640C347B-A664-48CC-96E9-3A263D933B70}"/>
    <cellStyle name="Currency 2 15 2 2 2 2 3" xfId="3906" xr:uid="{D82E3958-4E41-474D-A783-0CE1AD535BAD}"/>
    <cellStyle name="Currency 2 15 2 2 2 2 4" xfId="3907" xr:uid="{F5655721-2583-441B-AC2E-92CE968CD64D}"/>
    <cellStyle name="Currency 2 15 2 2 2 2 5" xfId="3908" xr:uid="{CE3203D0-CD9A-466B-A926-4CD1FB533F32}"/>
    <cellStyle name="Currency 2 15 2 2 2 3" xfId="3909" xr:uid="{C71BC09B-40CD-4105-A58E-A30B88BA7B32}"/>
    <cellStyle name="Currency 2 15 2 2 2 3 2" xfId="3910" xr:uid="{CE6CDE44-8E3C-46FF-91FE-F68AEBBB61EF}"/>
    <cellStyle name="Currency 2 15 2 2 2 4" xfId="3911" xr:uid="{27199490-F660-4BC5-BC4F-07371B39D040}"/>
    <cellStyle name="Currency 2 15 2 2 2 5" xfId="3912" xr:uid="{66362089-50C1-46B5-B2DA-49533ACFF72A}"/>
    <cellStyle name="Currency 2 15 2 2 3" xfId="3913" xr:uid="{02CE26AF-E867-4C96-BE9F-E721D4E4E259}"/>
    <cellStyle name="Currency 2 15 2 2 4" xfId="3914" xr:uid="{F294937F-CF5A-49B6-AAB0-86352BD9A889}"/>
    <cellStyle name="Currency 2 15 2 2 5" xfId="3915" xr:uid="{F29F911D-9D17-4F22-BC07-3E2BAB1D27BE}"/>
    <cellStyle name="Currency 2 15 2 2 6" xfId="3916" xr:uid="{AFD919FE-CB21-4E9E-BFFC-1865FF7D9F93}"/>
    <cellStyle name="Currency 2 15 2 2 6 2" xfId="3917" xr:uid="{18606FBD-0F90-4FEB-8801-6CB2703F96BB}"/>
    <cellStyle name="Currency 2 15 2 2 7" xfId="3918" xr:uid="{859AD4F1-25E6-42CB-B8AC-292A6E82EE0E}"/>
    <cellStyle name="Currency 2 15 2 2 8" xfId="3919" xr:uid="{F221C821-42EF-498F-85B3-3276A42F5D64}"/>
    <cellStyle name="Currency 2 15 2 2 9" xfId="3920" xr:uid="{B1178D4B-784E-4A41-89A2-D281F5365102}"/>
    <cellStyle name="Currency 2 15 2 3" xfId="3921" xr:uid="{D4A7752C-6070-45DD-973E-C8B1D37B7A9E}"/>
    <cellStyle name="Currency 2 15 2 3 2" xfId="3922" xr:uid="{A188868F-1254-45BF-8B1F-2F28A17DB471}"/>
    <cellStyle name="Currency 2 15 2 3 2 2" xfId="3923" xr:uid="{528F418C-29F5-4DA0-8A0B-BB47ADE8B81E}"/>
    <cellStyle name="Currency 2 15 2 3 2 2 2" xfId="3924" xr:uid="{0299E4A5-92D6-4DB5-82CB-ADA425E1A071}"/>
    <cellStyle name="Currency 2 15 2 3 2 3" xfId="3925" xr:uid="{D006CBE6-C976-4E3F-B1F2-AA8214BAEC48}"/>
    <cellStyle name="Currency 2 15 2 3 2 4" xfId="3926" xr:uid="{EDF89317-DE02-42DB-AA57-3A78D56E36A4}"/>
    <cellStyle name="Currency 2 15 2 3 2 5" xfId="3927" xr:uid="{F21C0413-8EB1-40B7-B7A9-D47D0CE2C749}"/>
    <cellStyle name="Currency 2 15 2 3 3" xfId="3928" xr:uid="{CABA114D-3C74-4750-B03B-3FE111F0F2A0}"/>
    <cellStyle name="Currency 2 15 2 3 3 2" xfId="3929" xr:uid="{A47FEC14-4C00-40BC-B585-A529826D5782}"/>
    <cellStyle name="Currency 2 15 2 3 4" xfId="3930" xr:uid="{21D0D42A-D141-4FFE-984C-79C8201F81EA}"/>
    <cellStyle name="Currency 2 15 2 3 5" xfId="3931" xr:uid="{C3EE1AD0-FAF3-4CE0-8F07-EE8E104C2A7C}"/>
    <cellStyle name="Currency 2 15 2 4" xfId="3932" xr:uid="{0FCC35FB-8BC2-45E5-BB40-D1390E6F984A}"/>
    <cellStyle name="Currency 2 15 2 5" xfId="3933" xr:uid="{5668D500-473F-4CD8-AA4E-C6DB12B7A659}"/>
    <cellStyle name="Currency 2 15 2 6" xfId="3934" xr:uid="{AC16A42D-C8E9-42AF-A765-0F85EB5093ED}"/>
    <cellStyle name="Currency 2 15 2 6 2" xfId="3935" xr:uid="{8E4BB5AC-11C7-41E4-96CE-CEE5BF8E9A03}"/>
    <cellStyle name="Currency 2 15 2 7" xfId="3936" xr:uid="{AD323A0F-E3C9-44FA-B487-E3E611FD4B85}"/>
    <cellStyle name="Currency 2 15 2 8" xfId="3937" xr:uid="{BACEFABB-6C99-4D36-B950-22B75E4889F0}"/>
    <cellStyle name="Currency 2 15 2 9" xfId="3938" xr:uid="{DDAB96CE-998B-4E65-9A0B-A00E2329857D}"/>
    <cellStyle name="Currency 2 15 3" xfId="3939" xr:uid="{7AA3B90F-F6E9-40C3-9804-72E748496980}"/>
    <cellStyle name="Currency 2 15 4" xfId="3940" xr:uid="{7ACC0911-8A2D-480A-B5A6-D4C3C12C0031}"/>
    <cellStyle name="Currency 2 15 5" xfId="3941" xr:uid="{CBBBB3E5-80CC-430D-8AB8-AB4C46B5AB66}"/>
    <cellStyle name="Currency 2 15 6" xfId="3942" xr:uid="{BC06189D-7C47-4CEB-A7E0-CCE1B61AD48F}"/>
    <cellStyle name="Currency 2 15 7" xfId="3943" xr:uid="{A7F9833F-5084-499F-BCE6-516BD2CE46D8}"/>
    <cellStyle name="Currency 2 15 8" xfId="3944" xr:uid="{2F68D536-5488-4807-93E6-08680A648990}"/>
    <cellStyle name="Currency 2 15 8 2" xfId="3945" xr:uid="{320F32F2-955A-45BD-BE06-B87DDD6A3055}"/>
    <cellStyle name="Currency 2 15 8 2 2" xfId="3946" xr:uid="{94546FBA-8475-4851-BCDB-F8EE730E8FD4}"/>
    <cellStyle name="Currency 2 15 8 2 2 2" xfId="3947" xr:uid="{37598C70-57DE-4E86-947D-4FBEC6F95CEC}"/>
    <cellStyle name="Currency 2 15 8 2 3" xfId="3948" xr:uid="{BE5C80D6-E1E0-42CB-8B74-014B2DC892B6}"/>
    <cellStyle name="Currency 2 15 8 2 4" xfId="3949" xr:uid="{6C41A44E-D637-4616-B9EC-87A5DC3A3580}"/>
    <cellStyle name="Currency 2 15 8 2 5" xfId="3950" xr:uid="{3516A89C-FEBC-4703-98ED-7533FAF1AE76}"/>
    <cellStyle name="Currency 2 15 8 3" xfId="3951" xr:uid="{9DB561B9-4A7D-48AE-94F1-90A5565B097C}"/>
    <cellStyle name="Currency 2 15 8 3 2" xfId="3952" xr:uid="{4B28DAFE-C642-46D0-94B6-884CF5DF584F}"/>
    <cellStyle name="Currency 2 15 8 4" xfId="3953" xr:uid="{1222C0D2-6FAC-40E6-BD89-7911FB8122E1}"/>
    <cellStyle name="Currency 2 15 8 5" xfId="3954" xr:uid="{0DD7A190-568F-4447-953B-EA96EC716403}"/>
    <cellStyle name="Currency 2 15 9" xfId="3955" xr:uid="{DFE8FA7B-9680-4F3C-B159-5B7B991E2377}"/>
    <cellStyle name="Currency 2 16" xfId="3956" xr:uid="{E0789C37-A3E8-48C7-AD62-A44CCB71CFA2}"/>
    <cellStyle name="Currency 2 17" xfId="3957" xr:uid="{3D2D168F-F7CC-4E95-81C6-C22BFBBA39D8}"/>
    <cellStyle name="Currency 2 17 2" xfId="3958" xr:uid="{AF284524-30B7-48AE-A065-B8EC19AC1DDB}"/>
    <cellStyle name="Currency 2 17 2 2" xfId="3959" xr:uid="{9B109C67-7663-439C-AA73-7E80391C619C}"/>
    <cellStyle name="Currency 2 17 2 2 2" xfId="3960" xr:uid="{78A12F5F-5AF3-4D15-898E-0BD532D81651}"/>
    <cellStyle name="Currency 2 17 2 2 2 2" xfId="3961" xr:uid="{72638037-8010-4678-A0AA-84F1B3B0F055}"/>
    <cellStyle name="Currency 2 17 2 2 2 2 2" xfId="3962" xr:uid="{A5D80AB9-4E7D-412E-9871-99B0A3C5FC61}"/>
    <cellStyle name="Currency 2 17 2 2 2 3" xfId="3963" xr:uid="{052F6B12-861B-46CA-A678-539329AA076F}"/>
    <cellStyle name="Currency 2 17 2 2 2 4" xfId="3964" xr:uid="{B8768B83-4DAD-4F04-B7AF-4188B9FADFEA}"/>
    <cellStyle name="Currency 2 17 2 2 2 5" xfId="3965" xr:uid="{4B3756D9-6633-4647-A1F0-D3B4A999FB3E}"/>
    <cellStyle name="Currency 2 17 2 2 3" xfId="3966" xr:uid="{E2B7697D-3BBE-43A0-9DE5-09D1C946ABDA}"/>
    <cellStyle name="Currency 2 17 2 2 3 2" xfId="3967" xr:uid="{4239B69D-F560-4026-8F02-9394ED8E507E}"/>
    <cellStyle name="Currency 2 17 2 2 4" xfId="3968" xr:uid="{052F0365-7376-4DF9-B202-C412EDE22A44}"/>
    <cellStyle name="Currency 2 17 2 2 5" xfId="3969" xr:uid="{2E8B9D8F-3EDF-4AA0-8A92-6EEF570830C8}"/>
    <cellStyle name="Currency 2 17 2 3" xfId="3970" xr:uid="{BFDD4020-FB66-4C39-8FC4-42BC9EF8B2E7}"/>
    <cellStyle name="Currency 2 17 2 4" xfId="3971" xr:uid="{92C78F78-3687-4A94-A8FF-C34B198962A2}"/>
    <cellStyle name="Currency 2 17 2 5" xfId="3972" xr:uid="{1A47701B-0A88-454E-8AD6-0453449A5643}"/>
    <cellStyle name="Currency 2 17 2 6" xfId="3973" xr:uid="{978F1648-A437-4028-AC80-434704FF7932}"/>
    <cellStyle name="Currency 2 17 2 6 2" xfId="3974" xr:uid="{8A92ECC0-7079-4D3A-A1AD-17BD94AB2896}"/>
    <cellStyle name="Currency 2 17 2 7" xfId="3975" xr:uid="{E51E718F-5525-4F87-B262-DDC674A53E89}"/>
    <cellStyle name="Currency 2 17 2 8" xfId="3976" xr:uid="{0111F088-8E39-4C1C-9B8B-FBA3EFB65DC2}"/>
    <cellStyle name="Currency 2 17 2 9" xfId="3977" xr:uid="{041612E4-CCE9-4AE5-8708-31D3DE5F0734}"/>
    <cellStyle name="Currency 2 17 3" xfId="3978" xr:uid="{9799545A-2C27-4A83-929F-093FD4891293}"/>
    <cellStyle name="Currency 2 17 3 2" xfId="3979" xr:uid="{804CD785-D86D-4499-A4CE-76E04EAAAB63}"/>
    <cellStyle name="Currency 2 17 3 2 2" xfId="3980" xr:uid="{66D53DCC-FE61-4245-A980-2C5D4A88D6CD}"/>
    <cellStyle name="Currency 2 17 3 2 2 2" xfId="3981" xr:uid="{60844BC8-AE67-4495-B248-91003A5C73F7}"/>
    <cellStyle name="Currency 2 17 3 2 3" xfId="3982" xr:uid="{9121A06C-3507-4001-96FD-5740050F2937}"/>
    <cellStyle name="Currency 2 17 3 2 4" xfId="3983" xr:uid="{87FBD943-0A24-4CB2-A9C5-460A95397C4E}"/>
    <cellStyle name="Currency 2 17 3 2 5" xfId="3984" xr:uid="{D5B588FF-E1B1-494F-903F-6F1AB78EFD00}"/>
    <cellStyle name="Currency 2 17 3 3" xfId="3985" xr:uid="{15351E74-0AF3-4F92-AA3D-68AF99F2BC95}"/>
    <cellStyle name="Currency 2 17 3 3 2" xfId="3986" xr:uid="{AF2E4450-586A-47C7-BB52-260172FE2AB0}"/>
    <cellStyle name="Currency 2 17 3 4" xfId="3987" xr:uid="{5FDE8447-775E-42D0-9C79-BE793E083C2C}"/>
    <cellStyle name="Currency 2 17 3 5" xfId="3988" xr:uid="{3B685839-990C-4B47-93C6-D0C092814346}"/>
    <cellStyle name="Currency 2 17 4" xfId="3989" xr:uid="{F2CE25A7-6DA8-4006-A8BC-D682FA4BC304}"/>
    <cellStyle name="Currency 2 17 5" xfId="3990" xr:uid="{C42E3128-3EC0-41BE-A720-B7178DE94467}"/>
    <cellStyle name="Currency 2 17 6" xfId="3991" xr:uid="{CC62581A-9926-432A-A0AA-CD3B7887E3D2}"/>
    <cellStyle name="Currency 2 17 6 2" xfId="3992" xr:uid="{6CB73F1C-8858-4773-BCFB-8FA5B737A3F5}"/>
    <cellStyle name="Currency 2 17 7" xfId="3993" xr:uid="{5ABE6A0F-C4C5-45E9-815E-E52176A84F24}"/>
    <cellStyle name="Currency 2 17 8" xfId="3994" xr:uid="{40F985AD-E09D-450F-B899-66727C5F6989}"/>
    <cellStyle name="Currency 2 17 9" xfId="3995" xr:uid="{92A3219C-AA0A-42AA-A7C1-1623DDB251D5}"/>
    <cellStyle name="Currency 2 18" xfId="3996" xr:uid="{486AFA87-249E-4B91-9051-85BB6C93359D}"/>
    <cellStyle name="Currency 2 19" xfId="3997" xr:uid="{AD81CD0D-C0A7-4B9F-8CF1-2B4508041A0C}"/>
    <cellStyle name="Currency 2 2" xfId="3998" xr:uid="{B4A1569B-0E01-4694-BCB7-7BDE8E01A6E9}"/>
    <cellStyle name="Currency 2 2 10" xfId="3999" xr:uid="{B9007D04-0E97-44D7-8479-3F40DD4516B6}"/>
    <cellStyle name="Currency 2 2 11" xfId="4000" xr:uid="{3176CDB4-8E62-4544-8339-F9AFF45A6C01}"/>
    <cellStyle name="Currency 2 2 12" xfId="4001" xr:uid="{F6C8B579-935E-40D3-ADAB-E27F67DD40D5}"/>
    <cellStyle name="Currency 2 2 12 2" xfId="4002" xr:uid="{6F5406A0-3207-48B0-A1A2-20FDAAA0A666}"/>
    <cellStyle name="Currency 2 2 12 2 2" xfId="4003" xr:uid="{B0950822-C29A-44EB-B070-75DFF1D93909}"/>
    <cellStyle name="Currency 2 2 12 2 2 2" xfId="4004" xr:uid="{346AAD56-0996-41D5-ACDB-F19874A851FA}"/>
    <cellStyle name="Currency 2 2 12 2 3" xfId="4005" xr:uid="{776E542D-AB2E-4E1A-878C-1919612F3F1A}"/>
    <cellStyle name="Currency 2 2 12 2 4" xfId="4006" xr:uid="{E597FBFD-FE5A-4971-955B-6617A31E2E35}"/>
    <cellStyle name="Currency 2 2 12 2 5" xfId="4007" xr:uid="{6683FC13-585D-406E-B1B1-543516F82B2F}"/>
    <cellStyle name="Currency 2 2 12 3" xfId="4008" xr:uid="{0B520EB7-7AB0-4844-B357-2BD398DA1FF0}"/>
    <cellStyle name="Currency 2 2 12 3 2" xfId="4009" xr:uid="{467C031C-288D-45B7-8A7A-2F805E3EAAB9}"/>
    <cellStyle name="Currency 2 2 12 4" xfId="4010" xr:uid="{378B4578-9EF7-430A-BA83-B482FDFB8A68}"/>
    <cellStyle name="Currency 2 2 12 5" xfId="4011" xr:uid="{57928E71-B849-4F99-8AE0-A8B1E916D2DD}"/>
    <cellStyle name="Currency 2 2 13" xfId="4012" xr:uid="{E62B1948-0ADB-497D-ABB7-E9BC4E7CC2E3}"/>
    <cellStyle name="Currency 2 2 14" xfId="4013" xr:uid="{8B7BB5A0-A555-436A-A3C3-58843FA02400}"/>
    <cellStyle name="Currency 2 2 15" xfId="4014" xr:uid="{36E7461E-10EE-4C45-8703-6F9162ED2CF1}"/>
    <cellStyle name="Currency 2 2 16" xfId="4015" xr:uid="{CF8BA682-155D-432A-9508-05F36D553825}"/>
    <cellStyle name="Currency 2 2 16 2" xfId="4016" xr:uid="{EB01453C-5AFD-41A3-812C-D6FA0983C73E}"/>
    <cellStyle name="Currency 2 2 17" xfId="4017" xr:uid="{ED66CEAA-46CE-4A6D-B5C2-CB132C87C8E5}"/>
    <cellStyle name="Currency 2 2 18" xfId="4018" xr:uid="{1D613361-65DF-41ED-9CAD-68D72B61F456}"/>
    <cellStyle name="Currency 2 2 19" xfId="4019" xr:uid="{E3EFDABF-B473-418C-99BD-F4C34D247802}"/>
    <cellStyle name="Currency 2 2 2" xfId="4020" xr:uid="{74868957-3189-4FAD-B27A-377BE5F77735}"/>
    <cellStyle name="Currency 2 2 2 2" xfId="4021" xr:uid="{2C15F37F-F1CA-40B7-B625-976059BB8818}"/>
    <cellStyle name="Currency 2 2 2 3" xfId="4022" xr:uid="{A06C4E05-C385-417F-8D9E-4AA0FEA8D3E5}"/>
    <cellStyle name="Currency 2 2 3" xfId="4023" xr:uid="{4D4CF1CE-586E-46CF-8405-39A5A509BE5D}"/>
    <cellStyle name="Currency 2 2 3 2" xfId="4024" xr:uid="{E7217CD1-A08F-44F8-8989-EFD261765AC1}"/>
    <cellStyle name="Currency 2 2 3 3" xfId="4025" xr:uid="{822261BD-161E-401F-AD76-11BA861B9A05}"/>
    <cellStyle name="Currency 2 2 4" xfId="4026" xr:uid="{9C381DE6-9771-45B2-ACA1-F14412783BE0}"/>
    <cellStyle name="Currency 2 2 4 10" xfId="4027" xr:uid="{48FA5D58-DA52-40CC-9A76-57148FCA7C2B}"/>
    <cellStyle name="Currency 2 2 4 11" xfId="4028" xr:uid="{3FCAA65E-5BE5-4D72-9C9A-836EEE34DCA6}"/>
    <cellStyle name="Currency 2 2 4 12" xfId="4029" xr:uid="{C1095DDB-2561-48C9-8BD8-A023E9A646A0}"/>
    <cellStyle name="Currency 2 2 4 13" xfId="4030" xr:uid="{8AAEEB73-DDDD-4929-B74B-D0CAFBCAB452}"/>
    <cellStyle name="Currency 2 2 4 13 2" xfId="4031" xr:uid="{968D1933-450F-4D20-B4E9-64602785C33F}"/>
    <cellStyle name="Currency 2 2 4 14" xfId="4032" xr:uid="{61276814-26CB-44DC-86E8-3864502896DF}"/>
    <cellStyle name="Currency 2 2 4 15" xfId="4033" xr:uid="{05B7F2DA-9903-4A6D-BDF8-30B582BAFBB5}"/>
    <cellStyle name="Currency 2 2 4 16" xfId="4034" xr:uid="{A3511807-1734-4C6F-929A-4CE55777A10A}"/>
    <cellStyle name="Currency 2 2 4 2" xfId="4035" xr:uid="{549321F8-CF43-4CD2-8566-B09047902B54}"/>
    <cellStyle name="Currency 2 2 4 2 10" xfId="4036" xr:uid="{416AF42A-7A5A-486A-A205-EFD8DB5A8DB3}"/>
    <cellStyle name="Currency 2 2 4 2 11" xfId="4037" xr:uid="{6222549B-DBAE-483B-B83C-B7CBC993502E}"/>
    <cellStyle name="Currency 2 2 4 2 12" xfId="4038" xr:uid="{DA44A0A3-03DB-47C0-B80D-57D1658AAFDC}"/>
    <cellStyle name="Currency 2 2 4 2 13" xfId="4039" xr:uid="{F048B52D-E652-480E-8977-55116ADF227D}"/>
    <cellStyle name="Currency 2 2 4 2 13 2" xfId="4040" xr:uid="{087CC32E-6CBE-4D16-9C6E-54714CF0EA69}"/>
    <cellStyle name="Currency 2 2 4 2 14" xfId="4041" xr:uid="{D8430478-C162-4488-8BA5-B339682D5EB3}"/>
    <cellStyle name="Currency 2 2 4 2 15" xfId="4042" xr:uid="{5CF75534-C618-4A17-9AD8-84BD93EA3462}"/>
    <cellStyle name="Currency 2 2 4 2 16" xfId="4043" xr:uid="{0C027103-E9FC-4D29-93D1-835935D8CE94}"/>
    <cellStyle name="Currency 2 2 4 2 2" xfId="4044" xr:uid="{63C64E32-1C63-474D-B507-F85CB6373FF2}"/>
    <cellStyle name="Currency 2 2 4 2 2 10" xfId="4045" xr:uid="{EA0A7F58-C42E-42AB-88A2-41AAB0D47A16}"/>
    <cellStyle name="Currency 2 2 4 2 2 11" xfId="4046" xr:uid="{99E87BCB-7841-49AF-B481-2E95276EE382}"/>
    <cellStyle name="Currency 2 2 4 2 2 12" xfId="4047" xr:uid="{C16CC66E-E9FC-4015-9336-A64321FDCFDC}"/>
    <cellStyle name="Currency 2 2 4 2 2 12 2" xfId="4048" xr:uid="{EB84311B-6114-401B-A5B0-BCEC8BC0D679}"/>
    <cellStyle name="Currency 2 2 4 2 2 13" xfId="4049" xr:uid="{156212AD-5195-48E5-BE8E-F399DDFE0EBC}"/>
    <cellStyle name="Currency 2 2 4 2 2 14" xfId="4050" xr:uid="{CBC2170A-B10F-4ECA-8838-F22D66DA37C4}"/>
    <cellStyle name="Currency 2 2 4 2 2 15" xfId="4051" xr:uid="{1E24B052-4AD1-4328-B8A6-7979D6C0B578}"/>
    <cellStyle name="Currency 2 2 4 2 2 2" xfId="4052" xr:uid="{941A5D81-CE1A-4D6C-A306-9FDCA0847AA4}"/>
    <cellStyle name="Currency 2 2 4 2 2 2 2" xfId="4053" xr:uid="{5066114F-6522-40B7-838F-B99B301D1F7B}"/>
    <cellStyle name="Currency 2 2 4 2 2 2 2 2" xfId="4054" xr:uid="{6DF10B8F-353A-4212-8D86-0344A2AC0A41}"/>
    <cellStyle name="Currency 2 2 4 2 2 2 2 2 2" xfId="4055" xr:uid="{32CAA16A-DEDF-4E26-8BC8-AE3534E8D6E9}"/>
    <cellStyle name="Currency 2 2 4 2 2 2 2 2 2 2" xfId="4056" xr:uid="{85E774E6-C7C6-4E58-94B6-2308057D555D}"/>
    <cellStyle name="Currency 2 2 4 2 2 2 2 2 2 2 2" xfId="4057" xr:uid="{075C03A8-4496-405C-A92F-E49D571A0EFD}"/>
    <cellStyle name="Currency 2 2 4 2 2 2 2 2 2 3" xfId="4058" xr:uid="{21F98F9D-226B-4770-A410-8DE9B8CAA833}"/>
    <cellStyle name="Currency 2 2 4 2 2 2 2 2 2 4" xfId="4059" xr:uid="{CE0680F0-B1EA-49A6-A4F8-0C9F75D38A20}"/>
    <cellStyle name="Currency 2 2 4 2 2 2 2 2 2 5" xfId="4060" xr:uid="{371216C2-9D6E-4BE6-8203-5613FE39B8B2}"/>
    <cellStyle name="Currency 2 2 4 2 2 2 2 2 3" xfId="4061" xr:uid="{847A29FE-EF75-4119-B092-0D69784AEB4B}"/>
    <cellStyle name="Currency 2 2 4 2 2 2 2 2 3 2" xfId="4062" xr:uid="{6B3484E0-34B7-497C-BB3A-E784D8D1E0E7}"/>
    <cellStyle name="Currency 2 2 4 2 2 2 2 2 4" xfId="4063" xr:uid="{60D355E4-9CD2-40C3-AE35-F0B7937FF438}"/>
    <cellStyle name="Currency 2 2 4 2 2 2 2 2 5" xfId="4064" xr:uid="{F0FC5A47-D1AC-4C15-BA17-4A8B0B1F94FA}"/>
    <cellStyle name="Currency 2 2 4 2 2 2 2 3" xfId="4065" xr:uid="{5458EC18-852D-488E-841D-79418B7BD911}"/>
    <cellStyle name="Currency 2 2 4 2 2 2 2 4" xfId="4066" xr:uid="{0C2B1F06-FB76-4765-BF54-1C3A75D276B5}"/>
    <cellStyle name="Currency 2 2 4 2 2 2 2 5" xfId="4067" xr:uid="{986EF1B3-C942-44DA-8D00-59A2D5D947C3}"/>
    <cellStyle name="Currency 2 2 4 2 2 2 2 6" xfId="4068" xr:uid="{E3BA660D-3A49-4533-8E52-9BF876D3B78A}"/>
    <cellStyle name="Currency 2 2 4 2 2 2 2 6 2" xfId="4069" xr:uid="{2B4BD5E3-FE82-43AC-9BA0-155EDE6BB26A}"/>
    <cellStyle name="Currency 2 2 4 2 2 2 2 7" xfId="4070" xr:uid="{906FA7D4-70C3-4027-A3F5-2EA144909ACD}"/>
    <cellStyle name="Currency 2 2 4 2 2 2 2 8" xfId="4071" xr:uid="{383BEA7C-0417-4FB7-9B52-0890AAA7153D}"/>
    <cellStyle name="Currency 2 2 4 2 2 2 2 9" xfId="4072" xr:uid="{4741F7FF-AED8-47CE-B67C-FB7EE612D1F2}"/>
    <cellStyle name="Currency 2 2 4 2 2 2 3" xfId="4073" xr:uid="{6966D77F-0503-4744-803C-716EA1DE3E2F}"/>
    <cellStyle name="Currency 2 2 4 2 2 2 3 2" xfId="4074" xr:uid="{BF4CD453-9E4E-40F7-84B4-A440F201366F}"/>
    <cellStyle name="Currency 2 2 4 2 2 2 3 2 2" xfId="4075" xr:uid="{CB200697-8977-4833-85D6-8F9E103B471C}"/>
    <cellStyle name="Currency 2 2 4 2 2 2 3 2 2 2" xfId="4076" xr:uid="{2E7AE0C4-A117-4AA1-93BB-464C8A0B3CE8}"/>
    <cellStyle name="Currency 2 2 4 2 2 2 3 2 3" xfId="4077" xr:uid="{7FEA6A2D-A0BF-4E72-BDCF-E16633F5F4CA}"/>
    <cellStyle name="Currency 2 2 4 2 2 2 3 2 4" xfId="4078" xr:uid="{DBDF0EC6-C62B-44B7-92A7-5D8A56FB2F34}"/>
    <cellStyle name="Currency 2 2 4 2 2 2 3 2 5" xfId="4079" xr:uid="{3C538318-69C7-4013-9951-7FE95CC51779}"/>
    <cellStyle name="Currency 2 2 4 2 2 2 3 3" xfId="4080" xr:uid="{C4404D60-65BD-403D-8F44-4D68F4A742E2}"/>
    <cellStyle name="Currency 2 2 4 2 2 2 3 3 2" xfId="4081" xr:uid="{9AD446C4-9616-40A2-8C6D-C1AA0390B7D8}"/>
    <cellStyle name="Currency 2 2 4 2 2 2 3 4" xfId="4082" xr:uid="{06089CB3-93B4-499B-8EFF-588AEAE88908}"/>
    <cellStyle name="Currency 2 2 4 2 2 2 3 5" xfId="4083" xr:uid="{3060141B-2236-4745-A6FA-50F889FB53D6}"/>
    <cellStyle name="Currency 2 2 4 2 2 2 4" xfId="4084" xr:uid="{8EE3A9E8-44BC-4084-857C-A96863A6B4BB}"/>
    <cellStyle name="Currency 2 2 4 2 2 2 5" xfId="4085" xr:uid="{28F1F0E5-EE36-43EC-BEE9-5D991BC6E182}"/>
    <cellStyle name="Currency 2 2 4 2 2 2 6" xfId="4086" xr:uid="{E90671E9-4E36-445B-AA25-E52899CF5A46}"/>
    <cellStyle name="Currency 2 2 4 2 2 2 6 2" xfId="4087" xr:uid="{7CA1D4A9-2EC2-400B-BD81-F676CC533BEA}"/>
    <cellStyle name="Currency 2 2 4 2 2 2 7" xfId="4088" xr:uid="{9A0EB86E-B947-4F0A-9956-5DF504CC52BE}"/>
    <cellStyle name="Currency 2 2 4 2 2 2 8" xfId="4089" xr:uid="{2A47851D-E0C6-4880-BFEE-E7ACD8D62365}"/>
    <cellStyle name="Currency 2 2 4 2 2 2 9" xfId="4090" xr:uid="{5AD6FFF3-F4C7-4D30-BB6E-79834E1681D9}"/>
    <cellStyle name="Currency 2 2 4 2 2 3" xfId="4091" xr:uid="{E00F8BA8-1C31-4981-9211-A58337518BE1}"/>
    <cellStyle name="Currency 2 2 4 2 2 3 2" xfId="4092" xr:uid="{57B4321E-24E7-4260-9C58-6D928F99BB51}"/>
    <cellStyle name="Currency 2 2 4 2 2 3 3" xfId="4093" xr:uid="{EFE99DB3-0CB8-412F-A482-9C4F2AED5DC6}"/>
    <cellStyle name="Currency 2 2 4 2 2 4" xfId="4094" xr:uid="{8EE78123-50C0-4CD6-B755-271ECF39617D}"/>
    <cellStyle name="Currency 2 2 4 2 2 4 2" xfId="4095" xr:uid="{65B7C03F-FA5E-40A7-A555-CCC218F96BE7}"/>
    <cellStyle name="Currency 2 2 4 2 2 4 3" xfId="4096" xr:uid="{F92DC607-D94D-4F16-83DB-02F95E7D323E}"/>
    <cellStyle name="Currency 2 2 4 2 2 5" xfId="4097" xr:uid="{25C90D3D-3BBE-489F-A469-377010CB9CF2}"/>
    <cellStyle name="Currency 2 2 4 2 2 5 2" xfId="4098" xr:uid="{79BDF5A7-2EB3-47CE-89ED-C83ACE46C41F}"/>
    <cellStyle name="Currency 2 2 4 2 2 5 3" xfId="4099" xr:uid="{15630EFB-5E3E-4D31-A7B9-59ED8A869946}"/>
    <cellStyle name="Currency 2 2 4 2 2 6" xfId="4100" xr:uid="{89095FDC-28B4-4A9B-8298-E40935CE123D}"/>
    <cellStyle name="Currency 2 2 4 2 2 6 2" xfId="4101" xr:uid="{16ACA035-3B7E-4A0C-A521-C94E304B2529}"/>
    <cellStyle name="Currency 2 2 4 2 2 6 3" xfId="4102" xr:uid="{5276E3AD-2B76-453C-85C2-1536821F8078}"/>
    <cellStyle name="Currency 2 2 4 2 2 7" xfId="4103" xr:uid="{B361CBAB-7164-45B4-9B1D-4EAC363910A9}"/>
    <cellStyle name="Currency 2 2 4 2 2 7 2" xfId="4104" xr:uid="{19D298AD-6481-4395-AB5B-343590EDAA05}"/>
    <cellStyle name="Currency 2 2 4 2 2 7 3" xfId="4105" xr:uid="{2B93FE1F-5869-4A21-A88B-6977C0E3EAEC}"/>
    <cellStyle name="Currency 2 2 4 2 2 8" xfId="4106" xr:uid="{A0961E66-2EDC-4348-87C2-43FC69447E9A}"/>
    <cellStyle name="Currency 2 2 4 2 2 8 2" xfId="4107" xr:uid="{82DEEF4C-410C-4B1D-9143-C7DDB0E3F578}"/>
    <cellStyle name="Currency 2 2 4 2 2 8 2 2" xfId="4108" xr:uid="{30FA53C8-3473-49DD-A3FA-3C18E3A43EAD}"/>
    <cellStyle name="Currency 2 2 4 2 2 8 2 2 2" xfId="4109" xr:uid="{2FEE9580-4CD9-47BC-90A4-A083499B4B15}"/>
    <cellStyle name="Currency 2 2 4 2 2 8 2 3" xfId="4110" xr:uid="{876F4C74-DC75-4243-AFC6-C622A0879363}"/>
    <cellStyle name="Currency 2 2 4 2 2 8 2 4" xfId="4111" xr:uid="{0975EE0B-B3A0-4BD7-B069-581B610AC542}"/>
    <cellStyle name="Currency 2 2 4 2 2 8 2 5" xfId="4112" xr:uid="{4ECD338F-C4A4-4539-BC48-752CD3020AA9}"/>
    <cellStyle name="Currency 2 2 4 2 2 8 3" xfId="4113" xr:uid="{F6B83E82-6E73-42D9-8973-B1260B29B72D}"/>
    <cellStyle name="Currency 2 2 4 2 2 8 3 2" xfId="4114" xr:uid="{88021798-93A5-40A7-B2A7-59D3B7964F1E}"/>
    <cellStyle name="Currency 2 2 4 2 2 8 4" xfId="4115" xr:uid="{BA8FB93F-D271-42F1-8532-7D3625CC613F}"/>
    <cellStyle name="Currency 2 2 4 2 2 8 5" xfId="4116" xr:uid="{19643CDA-4E6B-43D5-B70F-46ECD4F95F59}"/>
    <cellStyle name="Currency 2 2 4 2 2 9" xfId="4117" xr:uid="{5401BF41-B731-4B5A-87D1-398414178369}"/>
    <cellStyle name="Currency 2 2 4 2 3" xfId="4118" xr:uid="{21EA687B-0F8E-43BC-887D-B7063AEF8908}"/>
    <cellStyle name="Currency 2 2 4 2 3 2" xfId="4119" xr:uid="{3407DF98-9DFC-408A-8F7B-868DBA11DD09}"/>
    <cellStyle name="Currency 2 2 4 2 3 3" xfId="4120" xr:uid="{EC12E92C-1846-40E7-9424-623C49AF4E3E}"/>
    <cellStyle name="Currency 2 2 4 2 4" xfId="4121" xr:uid="{25941810-B86E-4180-9EBA-6C3E7EEEB33C}"/>
    <cellStyle name="Currency 2 2 4 2 4 2" xfId="4122" xr:uid="{267A8E05-52FC-4CAA-84CC-6341EC035A63}"/>
    <cellStyle name="Currency 2 2 4 2 4 2 2" xfId="4123" xr:uid="{ECED3B3A-C3A1-4B36-BB24-A6E3094F5648}"/>
    <cellStyle name="Currency 2 2 4 2 4 2 2 2" xfId="4124" xr:uid="{15D34128-F116-4B89-BCE8-F19481A6581C}"/>
    <cellStyle name="Currency 2 2 4 2 4 2 2 2 2" xfId="4125" xr:uid="{598EB61C-4782-4198-85BE-6E9B286B117D}"/>
    <cellStyle name="Currency 2 2 4 2 4 2 2 2 2 2" xfId="4126" xr:uid="{40B222A0-68E3-44F3-AD5F-9EBDBD15C51C}"/>
    <cellStyle name="Currency 2 2 4 2 4 2 2 2 3" xfId="4127" xr:uid="{0E9B3D6A-DEF0-4F40-AC50-D3AB8A94BC58}"/>
    <cellStyle name="Currency 2 2 4 2 4 2 2 2 4" xfId="4128" xr:uid="{6B93F810-7814-418E-941B-DBF10A7EBD7C}"/>
    <cellStyle name="Currency 2 2 4 2 4 2 2 2 5" xfId="4129" xr:uid="{EECED99D-B9A8-4AF9-81AD-FC3E6254C679}"/>
    <cellStyle name="Currency 2 2 4 2 4 2 2 3" xfId="4130" xr:uid="{BDA3C117-1B32-4DEA-9D04-6AE22D313091}"/>
    <cellStyle name="Currency 2 2 4 2 4 2 2 3 2" xfId="4131" xr:uid="{9A6C6510-77E5-4874-8E41-73981EF9BC8C}"/>
    <cellStyle name="Currency 2 2 4 2 4 2 2 4" xfId="4132" xr:uid="{FABC54CB-1248-4446-8AA4-11AAC8A7D1AC}"/>
    <cellStyle name="Currency 2 2 4 2 4 2 2 5" xfId="4133" xr:uid="{1F66CB5E-8C5C-4FE8-B83B-5F0004A7A6F3}"/>
    <cellStyle name="Currency 2 2 4 2 4 2 3" xfId="4134" xr:uid="{F9EF66AC-AEC6-4956-987D-DEC446AA614F}"/>
    <cellStyle name="Currency 2 2 4 2 4 2 4" xfId="4135" xr:uid="{0BC8E704-5300-41BA-88F8-6DA240FEABAA}"/>
    <cellStyle name="Currency 2 2 4 2 4 2 5" xfId="4136" xr:uid="{2976E4E8-84FF-468C-AEEB-58A4D48ED3A3}"/>
    <cellStyle name="Currency 2 2 4 2 4 2 6" xfId="4137" xr:uid="{35E9CDE1-8355-4D9C-919F-4259DA8496D4}"/>
    <cellStyle name="Currency 2 2 4 2 4 2 6 2" xfId="4138" xr:uid="{C36963A0-5C93-4EF2-A19C-0BC6190230ED}"/>
    <cellStyle name="Currency 2 2 4 2 4 2 7" xfId="4139" xr:uid="{CDB0D04D-ABD3-4F3E-AFF8-112349F73A58}"/>
    <cellStyle name="Currency 2 2 4 2 4 2 8" xfId="4140" xr:uid="{0C7AACD6-8ABC-4D2F-8526-6D4B915B5226}"/>
    <cellStyle name="Currency 2 2 4 2 4 2 9" xfId="4141" xr:uid="{CE76EFB3-7208-4872-99EE-5C3C1EBC748B}"/>
    <cellStyle name="Currency 2 2 4 2 4 3" xfId="4142" xr:uid="{A0A645F2-035F-4D08-886B-1551684C2BD4}"/>
    <cellStyle name="Currency 2 2 4 2 4 3 2" xfId="4143" xr:uid="{09A94BA5-BC40-4E99-BDBD-051D32543D6F}"/>
    <cellStyle name="Currency 2 2 4 2 4 3 2 2" xfId="4144" xr:uid="{16525F31-0F30-4790-8DEA-F9CC5F878EBA}"/>
    <cellStyle name="Currency 2 2 4 2 4 3 2 2 2" xfId="4145" xr:uid="{3FD53A10-5BC9-46F3-9161-8803EB5DFB89}"/>
    <cellStyle name="Currency 2 2 4 2 4 3 2 3" xfId="4146" xr:uid="{241F185D-A6BE-43F6-B6F7-ABA4F7538DF4}"/>
    <cellStyle name="Currency 2 2 4 2 4 3 2 4" xfId="4147" xr:uid="{50DAEF95-6EE3-44A7-81C1-5270E061149E}"/>
    <cellStyle name="Currency 2 2 4 2 4 3 2 5" xfId="4148" xr:uid="{CBD7E259-39C8-4579-B026-9320FF4D9801}"/>
    <cellStyle name="Currency 2 2 4 2 4 3 3" xfId="4149" xr:uid="{1ED5A0CD-CD14-491C-A2BE-E8356E6FC7D8}"/>
    <cellStyle name="Currency 2 2 4 2 4 3 3 2" xfId="4150" xr:uid="{7A6F8531-F3C2-42A0-97CE-222CC545E53F}"/>
    <cellStyle name="Currency 2 2 4 2 4 3 4" xfId="4151" xr:uid="{9C0BC244-A7DF-4AF4-A8DE-9C3020BE9E32}"/>
    <cellStyle name="Currency 2 2 4 2 4 3 5" xfId="4152" xr:uid="{53D5D381-9CE3-4960-B5A1-F87BED487A97}"/>
    <cellStyle name="Currency 2 2 4 2 4 4" xfId="4153" xr:uid="{30BDC76F-5E17-4C4C-9F2F-A534E731094F}"/>
    <cellStyle name="Currency 2 2 4 2 4 5" xfId="4154" xr:uid="{F81FFAA0-30AC-42E6-A3B2-44BC34C70961}"/>
    <cellStyle name="Currency 2 2 4 2 4 6" xfId="4155" xr:uid="{C8141A88-0B88-4C36-8473-5A39CA85B5B5}"/>
    <cellStyle name="Currency 2 2 4 2 4 6 2" xfId="4156" xr:uid="{D92FC3F3-6250-42F6-A786-3696C8FB741F}"/>
    <cellStyle name="Currency 2 2 4 2 4 7" xfId="4157" xr:uid="{8248D908-5AF6-490A-B286-67ECBA136B1B}"/>
    <cellStyle name="Currency 2 2 4 2 4 8" xfId="4158" xr:uid="{3BFAD6E4-3F9F-412F-A0E9-8C491297D2B0}"/>
    <cellStyle name="Currency 2 2 4 2 4 9" xfId="4159" xr:uid="{01EACC07-6FBC-40D7-B7FF-3668B52A0AB2}"/>
    <cellStyle name="Currency 2 2 4 2 5" xfId="4160" xr:uid="{E5C6FF36-B704-4C3B-804D-47F027006FC5}"/>
    <cellStyle name="Currency 2 2 4 2 6" xfId="4161" xr:uid="{86872AB0-8D04-4FDF-9C98-BC70151CB88A}"/>
    <cellStyle name="Currency 2 2 4 2 7" xfId="4162" xr:uid="{E6280268-2663-4076-823F-157E13AD7C56}"/>
    <cellStyle name="Currency 2 2 4 2 8" xfId="4163" xr:uid="{6F18434A-B5AB-4A67-8D62-7D5296DD3242}"/>
    <cellStyle name="Currency 2 2 4 2 9" xfId="4164" xr:uid="{16EB5818-6801-4E0B-ADBA-2215AE0C00B9}"/>
    <cellStyle name="Currency 2 2 4 2 9 2" xfId="4165" xr:uid="{50A305A4-1166-4D72-BC71-B4915077496B}"/>
    <cellStyle name="Currency 2 2 4 2 9 2 2" xfId="4166" xr:uid="{E5E58543-E08D-4182-8C04-1AD75FCA4F84}"/>
    <cellStyle name="Currency 2 2 4 2 9 2 2 2" xfId="4167" xr:uid="{7AC1D645-8785-4417-8216-D7A3B07AFD0C}"/>
    <cellStyle name="Currency 2 2 4 2 9 2 3" xfId="4168" xr:uid="{3764F722-E06B-47B7-A2F5-411869FFFD87}"/>
    <cellStyle name="Currency 2 2 4 2 9 2 4" xfId="4169" xr:uid="{22A26D71-A5C7-4E76-82F4-C8738C1FDF78}"/>
    <cellStyle name="Currency 2 2 4 2 9 2 5" xfId="4170" xr:uid="{CEBB3C1D-1894-40F1-A614-3743C637994C}"/>
    <cellStyle name="Currency 2 2 4 2 9 3" xfId="4171" xr:uid="{26B19182-777A-43EC-AEB2-276612A0962B}"/>
    <cellStyle name="Currency 2 2 4 2 9 3 2" xfId="4172" xr:uid="{E0DB386B-6062-428C-BD8E-E82F455F82F1}"/>
    <cellStyle name="Currency 2 2 4 2 9 4" xfId="4173" xr:uid="{2FA2B089-CE24-4E21-B609-77AB59DD4DD5}"/>
    <cellStyle name="Currency 2 2 4 2 9 5" xfId="4174" xr:uid="{6C3EC36E-6047-4F56-8E78-82824B9556F0}"/>
    <cellStyle name="Currency 2 2 4 3" xfId="4175" xr:uid="{42906B1E-B45B-40FD-9560-87E2A7FABE08}"/>
    <cellStyle name="Currency 2 2 4 3 10" xfId="4176" xr:uid="{8D0DBE68-A968-467F-8565-E563ADADBF3D}"/>
    <cellStyle name="Currency 2 2 4 3 11" xfId="4177" xr:uid="{14C91CD0-6204-442C-BBF3-A364715126D9}"/>
    <cellStyle name="Currency 2 2 4 3 12" xfId="4178" xr:uid="{4C23E809-8477-461F-8677-118D56693329}"/>
    <cellStyle name="Currency 2 2 4 3 12 2" xfId="4179" xr:uid="{5688F3C9-BFD5-44C6-88D0-2561A366EB95}"/>
    <cellStyle name="Currency 2 2 4 3 13" xfId="4180" xr:uid="{07C9F223-A4E1-42B0-989D-A5C75BC9BD12}"/>
    <cellStyle name="Currency 2 2 4 3 14" xfId="4181" xr:uid="{9C05501E-19C5-43C6-9DAA-38C814388B2F}"/>
    <cellStyle name="Currency 2 2 4 3 15" xfId="4182" xr:uid="{FCC8727A-3C14-45FB-8B13-02BB93EDF150}"/>
    <cellStyle name="Currency 2 2 4 3 2" xfId="4183" xr:uid="{7903C04E-ABCA-42AC-A7C0-D61D28CCD786}"/>
    <cellStyle name="Currency 2 2 4 3 2 2" xfId="4184" xr:uid="{7339C02C-EDD3-4CB3-94D4-E99918701D16}"/>
    <cellStyle name="Currency 2 2 4 3 2 2 2" xfId="4185" xr:uid="{1B98F950-88AA-4121-93BB-6E6C201B4223}"/>
    <cellStyle name="Currency 2 2 4 3 2 2 2 2" xfId="4186" xr:uid="{99871597-4186-4A1F-9B66-88E4365959A7}"/>
    <cellStyle name="Currency 2 2 4 3 2 2 2 2 2" xfId="4187" xr:uid="{C49E6614-370B-4CCC-8749-17F1C2246C58}"/>
    <cellStyle name="Currency 2 2 4 3 2 2 2 2 2 2" xfId="4188" xr:uid="{F7B1390F-B74E-402F-80C5-5942CB2600A5}"/>
    <cellStyle name="Currency 2 2 4 3 2 2 2 2 3" xfId="4189" xr:uid="{AD763D12-A6AA-45BB-AE81-3E43AB239D84}"/>
    <cellStyle name="Currency 2 2 4 3 2 2 2 2 4" xfId="4190" xr:uid="{1959E8D0-F2A5-4F78-A15F-3BD17F2B78E6}"/>
    <cellStyle name="Currency 2 2 4 3 2 2 2 2 5" xfId="4191" xr:uid="{AD6DF9C1-3449-47B4-9789-E00708A98D12}"/>
    <cellStyle name="Currency 2 2 4 3 2 2 2 3" xfId="4192" xr:uid="{020E9B72-F505-42F3-A8E1-1914764B6198}"/>
    <cellStyle name="Currency 2 2 4 3 2 2 2 3 2" xfId="4193" xr:uid="{F4428CE1-8949-4F93-8BB9-E59EE7D63DD6}"/>
    <cellStyle name="Currency 2 2 4 3 2 2 2 4" xfId="4194" xr:uid="{E5A183EF-3C20-406A-9CEB-44C24D4AD311}"/>
    <cellStyle name="Currency 2 2 4 3 2 2 2 5" xfId="4195" xr:uid="{905E4637-7D9D-4DAA-8CDA-A02E6BE04695}"/>
    <cellStyle name="Currency 2 2 4 3 2 2 3" xfId="4196" xr:uid="{E5B84FB3-5F1D-409E-94E8-012F0275EA25}"/>
    <cellStyle name="Currency 2 2 4 3 2 2 4" xfId="4197" xr:uid="{E5EC37D7-4A22-4645-91B8-6DC7AB12EEC9}"/>
    <cellStyle name="Currency 2 2 4 3 2 2 5" xfId="4198" xr:uid="{48A4F4C7-3726-47CC-A810-B1DA53CEE47A}"/>
    <cellStyle name="Currency 2 2 4 3 2 2 6" xfId="4199" xr:uid="{8FBD36BE-BCA0-4482-AE82-59627CFB6B11}"/>
    <cellStyle name="Currency 2 2 4 3 2 2 6 2" xfId="4200" xr:uid="{E26510C6-06F7-415B-BE31-D99E366127F2}"/>
    <cellStyle name="Currency 2 2 4 3 2 2 7" xfId="4201" xr:uid="{788AE432-C42D-47AD-98A1-159423B3D857}"/>
    <cellStyle name="Currency 2 2 4 3 2 2 8" xfId="4202" xr:uid="{78F1A046-9B35-45D3-A866-9A22A007B816}"/>
    <cellStyle name="Currency 2 2 4 3 2 2 9" xfId="4203" xr:uid="{A6197E2F-51CF-4EE7-997A-ABB1722C6338}"/>
    <cellStyle name="Currency 2 2 4 3 2 3" xfId="4204" xr:uid="{AF2F5D77-C352-45CD-8AE7-F83AE4A34423}"/>
    <cellStyle name="Currency 2 2 4 3 2 3 2" xfId="4205" xr:uid="{5281CA7E-0D6C-4497-A186-C71A50A790CB}"/>
    <cellStyle name="Currency 2 2 4 3 2 3 2 2" xfId="4206" xr:uid="{7C7BB4F6-3706-4DF2-AB9C-CF72AA34619B}"/>
    <cellStyle name="Currency 2 2 4 3 2 3 2 2 2" xfId="4207" xr:uid="{E0CE22DD-7A19-460F-BADD-6D9680468C1B}"/>
    <cellStyle name="Currency 2 2 4 3 2 3 2 3" xfId="4208" xr:uid="{16D0E017-669D-4FA6-B68A-42DA876DE07F}"/>
    <cellStyle name="Currency 2 2 4 3 2 3 2 4" xfId="4209" xr:uid="{D77D0B19-24DF-47D2-B230-B80E8E3AB093}"/>
    <cellStyle name="Currency 2 2 4 3 2 3 2 5" xfId="4210" xr:uid="{B538C7B4-EA7B-4ECE-91E9-F2ACCD950DAB}"/>
    <cellStyle name="Currency 2 2 4 3 2 3 3" xfId="4211" xr:uid="{7C8CBD94-5773-48F0-98AC-1A97DE1D50B0}"/>
    <cellStyle name="Currency 2 2 4 3 2 3 3 2" xfId="4212" xr:uid="{2BF134C5-DB18-4484-AFFF-DC2499DC3107}"/>
    <cellStyle name="Currency 2 2 4 3 2 3 4" xfId="4213" xr:uid="{67356CFD-EB42-4ACA-9568-9A6BCA655433}"/>
    <cellStyle name="Currency 2 2 4 3 2 3 5" xfId="4214" xr:uid="{D2B0612A-6E91-4851-BE0A-5762C1572813}"/>
    <cellStyle name="Currency 2 2 4 3 2 4" xfId="4215" xr:uid="{642F2296-18D2-46C4-9C21-F0F8DC0E6A0B}"/>
    <cellStyle name="Currency 2 2 4 3 2 5" xfId="4216" xr:uid="{DB6E5165-1FD3-406F-A6C2-EEE300E77B80}"/>
    <cellStyle name="Currency 2 2 4 3 2 6" xfId="4217" xr:uid="{479D92A9-48B3-4F06-A59E-32B3B4FC5A54}"/>
    <cellStyle name="Currency 2 2 4 3 2 6 2" xfId="4218" xr:uid="{4869BD40-5FF9-4090-9CC5-19091D7A5A85}"/>
    <cellStyle name="Currency 2 2 4 3 2 7" xfId="4219" xr:uid="{47CFE1DF-4B90-4902-B568-0E1D0731618E}"/>
    <cellStyle name="Currency 2 2 4 3 2 8" xfId="4220" xr:uid="{1039A09C-7708-455C-87EE-54E9ABA474F4}"/>
    <cellStyle name="Currency 2 2 4 3 2 9" xfId="4221" xr:uid="{94774F10-F56F-4FCD-A122-FE8FF73ED92F}"/>
    <cellStyle name="Currency 2 2 4 3 3" xfId="4222" xr:uid="{78DA6EF3-6F52-4837-B262-6E5C2DF7202A}"/>
    <cellStyle name="Currency 2 2 4 3 4" xfId="4223" xr:uid="{8CAB464D-4633-4DE3-93FC-6C3FC9FCEDDA}"/>
    <cellStyle name="Currency 2 2 4 3 5" xfId="4224" xr:uid="{B0F56377-F78E-4981-B1BA-08A5E76FC974}"/>
    <cellStyle name="Currency 2 2 4 3 6" xfId="4225" xr:uid="{4029D780-10F7-4A36-962F-3F5A98764A91}"/>
    <cellStyle name="Currency 2 2 4 3 7" xfId="4226" xr:uid="{D8E44151-8294-414A-95A4-F7C3FBDFEB41}"/>
    <cellStyle name="Currency 2 2 4 3 8" xfId="4227" xr:uid="{9262A184-5FE0-4900-BD10-A402DBCCAD05}"/>
    <cellStyle name="Currency 2 2 4 3 8 2" xfId="4228" xr:uid="{F88ECCFD-8C76-402F-9AB5-0E4A75DE421C}"/>
    <cellStyle name="Currency 2 2 4 3 8 2 2" xfId="4229" xr:uid="{3D9C9BB6-93FC-445A-B1B2-1C7B18CE42BC}"/>
    <cellStyle name="Currency 2 2 4 3 8 2 2 2" xfId="4230" xr:uid="{EF59F2D1-A8FF-46C9-9C1F-5C294802C587}"/>
    <cellStyle name="Currency 2 2 4 3 8 2 3" xfId="4231" xr:uid="{38ADACF2-40B1-4F60-A824-71D2AA351610}"/>
    <cellStyle name="Currency 2 2 4 3 8 2 4" xfId="4232" xr:uid="{281D4572-687C-4F04-99D1-496B20234099}"/>
    <cellStyle name="Currency 2 2 4 3 8 2 5" xfId="4233" xr:uid="{50B943E9-4468-4DE9-AF59-454E70CD3628}"/>
    <cellStyle name="Currency 2 2 4 3 8 3" xfId="4234" xr:uid="{E79DDEBA-1317-42DF-8AFD-C6C7DAAF7FD0}"/>
    <cellStyle name="Currency 2 2 4 3 8 3 2" xfId="4235" xr:uid="{D51E13DA-EAEA-4B5C-AA84-FEECFAF1B9ED}"/>
    <cellStyle name="Currency 2 2 4 3 8 4" xfId="4236" xr:uid="{77A15A56-742E-47FD-BB0C-BDC9C562AEED}"/>
    <cellStyle name="Currency 2 2 4 3 8 5" xfId="4237" xr:uid="{40743126-AA63-4598-8B69-0EF96EEFA950}"/>
    <cellStyle name="Currency 2 2 4 3 9" xfId="4238" xr:uid="{9150127D-615C-4F1B-BD3B-410647B90555}"/>
    <cellStyle name="Currency 2 2 4 4" xfId="4239" xr:uid="{EB29128C-5CE3-40E2-B33E-967A5D5E8388}"/>
    <cellStyle name="Currency 2 2 4 4 2" xfId="4240" xr:uid="{255D068D-8021-4791-9225-DE42EB308F5A}"/>
    <cellStyle name="Currency 2 2 4 4 2 2" xfId="4241" xr:uid="{A55DE706-17E0-42D3-B2E6-FA037C32C0C1}"/>
    <cellStyle name="Currency 2 2 4 4 2 2 2" xfId="4242" xr:uid="{874017C1-D296-43C0-983F-CAB4B23B438D}"/>
    <cellStyle name="Currency 2 2 4 4 2 2 2 2" xfId="4243" xr:uid="{AAD15DAD-6BBE-440E-A293-5587EADBB31E}"/>
    <cellStyle name="Currency 2 2 4 4 2 2 2 2 2" xfId="4244" xr:uid="{32DDDDD8-8AAE-4FCB-9578-BD548CDA6DA6}"/>
    <cellStyle name="Currency 2 2 4 4 2 2 2 3" xfId="4245" xr:uid="{10925C58-CFED-4285-BDAF-0A378CE954D5}"/>
    <cellStyle name="Currency 2 2 4 4 2 2 2 4" xfId="4246" xr:uid="{C509659A-4A08-4D33-8074-68F2133DE08F}"/>
    <cellStyle name="Currency 2 2 4 4 2 2 2 5" xfId="4247" xr:uid="{5735B644-A57E-4127-BA3A-F24ECE422DA2}"/>
    <cellStyle name="Currency 2 2 4 4 2 2 3" xfId="4248" xr:uid="{F9DC874B-9D40-41CB-9E34-1DE671C27162}"/>
    <cellStyle name="Currency 2 2 4 4 2 2 3 2" xfId="4249" xr:uid="{81D85442-EC53-4252-8966-0FE13F9368FA}"/>
    <cellStyle name="Currency 2 2 4 4 2 2 4" xfId="4250" xr:uid="{60CB3101-7F14-4B49-B8A7-A0A5AE630F87}"/>
    <cellStyle name="Currency 2 2 4 4 2 2 5" xfId="4251" xr:uid="{A6C0C123-AE83-4A85-BE61-B788A0B06DBB}"/>
    <cellStyle name="Currency 2 2 4 4 2 3" xfId="4252" xr:uid="{FB03DDCB-FCD6-4DA1-9483-EB7FCFB2E622}"/>
    <cellStyle name="Currency 2 2 4 4 2 4" xfId="4253" xr:uid="{E021C2E9-E391-4F04-8C94-C0F13A2C091C}"/>
    <cellStyle name="Currency 2 2 4 4 2 5" xfId="4254" xr:uid="{F70C54DC-11D7-43C0-B35F-E324325D953F}"/>
    <cellStyle name="Currency 2 2 4 4 2 6" xfId="4255" xr:uid="{6F265BCA-1767-434B-8B92-B2F409FA7A57}"/>
    <cellStyle name="Currency 2 2 4 4 2 6 2" xfId="4256" xr:uid="{E156F3B5-F815-4EB2-90AA-434FB6FCDFA5}"/>
    <cellStyle name="Currency 2 2 4 4 2 7" xfId="4257" xr:uid="{A8D657EF-741A-4679-9016-4BEFF7ABB5D6}"/>
    <cellStyle name="Currency 2 2 4 4 2 8" xfId="4258" xr:uid="{8E991FB1-03D6-40A9-9671-E654A8BA8100}"/>
    <cellStyle name="Currency 2 2 4 4 2 9" xfId="4259" xr:uid="{79105575-56F0-4687-A7F5-017328BE21AE}"/>
    <cellStyle name="Currency 2 2 4 4 3" xfId="4260" xr:uid="{A7AAF384-1A23-40C9-BA17-1319F69681D8}"/>
    <cellStyle name="Currency 2 2 4 4 3 2" xfId="4261" xr:uid="{31D8CC74-DBF4-499B-9105-0E22AD5C3F19}"/>
    <cellStyle name="Currency 2 2 4 4 3 2 2" xfId="4262" xr:uid="{34A34ECE-09B3-4727-A015-2B4F19A8B2F7}"/>
    <cellStyle name="Currency 2 2 4 4 3 2 2 2" xfId="4263" xr:uid="{60219C75-B567-4420-A6D2-5AEB81A09882}"/>
    <cellStyle name="Currency 2 2 4 4 3 2 3" xfId="4264" xr:uid="{B8E1E286-11AF-46D8-8937-DBC38AC539CD}"/>
    <cellStyle name="Currency 2 2 4 4 3 2 4" xfId="4265" xr:uid="{68C12BE5-CD69-4313-83A2-DD7CB20C014F}"/>
    <cellStyle name="Currency 2 2 4 4 3 2 5" xfId="4266" xr:uid="{C8E29673-8FFA-4FB0-B409-01F694E5A4A0}"/>
    <cellStyle name="Currency 2 2 4 4 3 3" xfId="4267" xr:uid="{FC31852B-36D3-4ADD-B960-4C84078EC436}"/>
    <cellStyle name="Currency 2 2 4 4 3 3 2" xfId="4268" xr:uid="{508655EF-5070-4A72-B38E-5F49AA1F217F}"/>
    <cellStyle name="Currency 2 2 4 4 3 4" xfId="4269" xr:uid="{7F27DCA4-5BD2-43BF-8CE2-A958E817635F}"/>
    <cellStyle name="Currency 2 2 4 4 3 5" xfId="4270" xr:uid="{ACF3F6E8-6D5B-44A5-A66D-254FF656EFEF}"/>
    <cellStyle name="Currency 2 2 4 4 4" xfId="4271" xr:uid="{BD0B9F76-6152-4DA6-913F-8CFEDCEEACCA}"/>
    <cellStyle name="Currency 2 2 4 4 5" xfId="4272" xr:uid="{BF7DB055-F40E-4F09-8A04-9617AD650921}"/>
    <cellStyle name="Currency 2 2 4 4 6" xfId="4273" xr:uid="{5C477B92-0E65-4808-8671-6189ED62EF45}"/>
    <cellStyle name="Currency 2 2 4 4 6 2" xfId="4274" xr:uid="{9AA1D0DD-2143-4C76-A316-1BB7CE8392FB}"/>
    <cellStyle name="Currency 2 2 4 4 7" xfId="4275" xr:uid="{867180DD-96AB-45F9-AF60-AE10BE9E2763}"/>
    <cellStyle name="Currency 2 2 4 4 8" xfId="4276" xr:uid="{552D840D-23FC-48E5-BA04-27E66F70AB2E}"/>
    <cellStyle name="Currency 2 2 4 4 9" xfId="4277" xr:uid="{012C4D3E-D6BF-4B97-A8D4-3961F86E28F8}"/>
    <cellStyle name="Currency 2 2 4 5" xfId="4278" xr:uid="{C4C15D86-1F5D-4F2A-9805-FB1C8DA2CFFF}"/>
    <cellStyle name="Currency 2 2 4 5 2" xfId="4279" xr:uid="{A6913636-FC6F-4CFC-8107-D8E6E658163B}"/>
    <cellStyle name="Currency 2 2 4 5 3" xfId="4280" xr:uid="{323EF4C8-D061-4B11-93D1-212935D57730}"/>
    <cellStyle name="Currency 2 2 4 6" xfId="4281" xr:uid="{D741AF54-47AA-4B0F-9071-174C5252606B}"/>
    <cellStyle name="Currency 2 2 4 6 2" xfId="4282" xr:uid="{479D6CFB-236F-49FA-B4FE-61B168675054}"/>
    <cellStyle name="Currency 2 2 4 6 3" xfId="4283" xr:uid="{D79E4606-3EFA-4552-9E24-05D50C52A9E0}"/>
    <cellStyle name="Currency 2 2 4 7" xfId="4284" xr:uid="{9DA198DC-FF66-421B-AECD-49E913D7AD0D}"/>
    <cellStyle name="Currency 2 2 4 7 2" xfId="4285" xr:uid="{623EED13-BF5E-4E3D-8ECF-52AF860D38A3}"/>
    <cellStyle name="Currency 2 2 4 7 3" xfId="4286" xr:uid="{38A2DBBF-6DD5-4AA2-A890-6542D73F8744}"/>
    <cellStyle name="Currency 2 2 4 8" xfId="4287" xr:uid="{FB149507-BB3E-44C2-99DB-F22A3B369924}"/>
    <cellStyle name="Currency 2 2 4 8 2" xfId="4288" xr:uid="{D41FE649-C918-432D-8629-32B2D369C0C0}"/>
    <cellStyle name="Currency 2 2 4 8 3" xfId="4289" xr:uid="{DE16B35B-D7A7-4D8C-B174-C09D2BB4A4D1}"/>
    <cellStyle name="Currency 2 2 4 9" xfId="4290" xr:uid="{6B36F4E0-1DF1-4EC9-A076-8756BDD99FC3}"/>
    <cellStyle name="Currency 2 2 4 9 2" xfId="4291" xr:uid="{3B1CFF23-8FE6-4A10-B9CC-5DBE46C49892}"/>
    <cellStyle name="Currency 2 2 4 9 2 2" xfId="4292" xr:uid="{A8243E79-533C-4B53-B40B-CA689B1F7AA1}"/>
    <cellStyle name="Currency 2 2 4 9 2 2 2" xfId="4293" xr:uid="{03F1F47A-C829-4032-8980-A800B15539C6}"/>
    <cellStyle name="Currency 2 2 4 9 2 3" xfId="4294" xr:uid="{E142EE1B-53F1-40D8-9E73-21C7F267E95D}"/>
    <cellStyle name="Currency 2 2 4 9 2 4" xfId="4295" xr:uid="{C684828F-A249-4DE2-ACAB-5DC603A07AD6}"/>
    <cellStyle name="Currency 2 2 4 9 2 5" xfId="4296" xr:uid="{900C4A68-E849-4305-B3C6-6A6A1C5B7732}"/>
    <cellStyle name="Currency 2 2 4 9 3" xfId="4297" xr:uid="{283195A2-DB9B-4495-B6A4-F98639D399BD}"/>
    <cellStyle name="Currency 2 2 4 9 3 2" xfId="4298" xr:uid="{89130681-6B8B-46EC-8E17-69A098BA9052}"/>
    <cellStyle name="Currency 2 2 4 9 4" xfId="4299" xr:uid="{4C3A2109-A336-431F-89B2-FD8C5B43344E}"/>
    <cellStyle name="Currency 2 2 4 9 5" xfId="4300" xr:uid="{6C45348D-D0E6-4D31-89EC-04E981F6BD15}"/>
    <cellStyle name="Currency 2 2 5" xfId="4301" xr:uid="{D667E210-DB42-4245-BB27-F6F3368D3F57}"/>
    <cellStyle name="Currency 2 2 5 10" xfId="4302" xr:uid="{B8893957-59F3-4D45-AF19-8556A06040A8}"/>
    <cellStyle name="Currency 2 2 5 11" xfId="4303" xr:uid="{8E03CF5C-9C34-486F-9C1C-369A20DDEBD5}"/>
    <cellStyle name="Currency 2 2 5 12" xfId="4304" xr:uid="{BE062C61-B609-4D2D-A3EB-C3AC7B906010}"/>
    <cellStyle name="Currency 2 2 5 12 2" xfId="4305" xr:uid="{BEA9C35A-AB13-4995-8B4D-40A945E357AC}"/>
    <cellStyle name="Currency 2 2 5 13" xfId="4306" xr:uid="{71983DF3-A12A-4DA7-AFE9-61B4B6C0E19D}"/>
    <cellStyle name="Currency 2 2 5 14" xfId="4307" xr:uid="{207BA884-5047-4025-8CEE-ADC048F751EB}"/>
    <cellStyle name="Currency 2 2 5 15" xfId="4308" xr:uid="{12C4347B-7978-453D-B84A-BEC1E3F34B95}"/>
    <cellStyle name="Currency 2 2 5 2" xfId="4309" xr:uid="{75D2F8D8-187D-4AC0-84F3-59F566EA1FB6}"/>
    <cellStyle name="Currency 2 2 5 2 2" xfId="4310" xr:uid="{E33E8E1C-09E9-4F97-9E18-8D4A6D8CF751}"/>
    <cellStyle name="Currency 2 2 5 2 2 2" xfId="4311" xr:uid="{97771C5F-7B50-4685-9880-9C3BDC23CA9F}"/>
    <cellStyle name="Currency 2 2 5 2 2 2 2" xfId="4312" xr:uid="{E90B9259-C3EB-48A6-A082-1960EE399BF0}"/>
    <cellStyle name="Currency 2 2 5 2 2 2 2 2" xfId="4313" xr:uid="{9C5512BF-67D0-4DE5-ABE1-8084BC7446D8}"/>
    <cellStyle name="Currency 2 2 5 2 2 2 2 2 2" xfId="4314" xr:uid="{88EEE036-F128-4617-85ED-C41B2F2EB4AE}"/>
    <cellStyle name="Currency 2 2 5 2 2 2 2 3" xfId="4315" xr:uid="{1412F8BE-753B-403A-9BA9-A402EB04FB0B}"/>
    <cellStyle name="Currency 2 2 5 2 2 2 2 4" xfId="4316" xr:uid="{8FDA7BFF-038F-427B-A369-CC823A0FFA2B}"/>
    <cellStyle name="Currency 2 2 5 2 2 2 2 5" xfId="4317" xr:uid="{16283D80-2040-441E-B499-AC0BAECB9872}"/>
    <cellStyle name="Currency 2 2 5 2 2 2 3" xfId="4318" xr:uid="{1DC49983-1057-4B0B-817B-D70677807AC5}"/>
    <cellStyle name="Currency 2 2 5 2 2 2 3 2" xfId="4319" xr:uid="{AFEF6A7F-4BAD-41D1-95E5-A03192379BCE}"/>
    <cellStyle name="Currency 2 2 5 2 2 2 4" xfId="4320" xr:uid="{59D85661-4654-47DF-A142-E8475419D81A}"/>
    <cellStyle name="Currency 2 2 5 2 2 2 5" xfId="4321" xr:uid="{61FB84DF-BA6B-43F6-B176-BE08275F3CEB}"/>
    <cellStyle name="Currency 2 2 5 2 2 3" xfId="4322" xr:uid="{49DEAB9B-6650-420E-A06A-2F8011FF4936}"/>
    <cellStyle name="Currency 2 2 5 2 2 4" xfId="4323" xr:uid="{AEEBAF24-EDA5-4F0B-8DF7-66871C47C5F1}"/>
    <cellStyle name="Currency 2 2 5 2 2 5" xfId="4324" xr:uid="{3AB89FFC-7471-4C66-86C7-CF12A61A0189}"/>
    <cellStyle name="Currency 2 2 5 2 2 6" xfId="4325" xr:uid="{A6DCA3D3-3C12-49D3-A184-8BB86F939C9B}"/>
    <cellStyle name="Currency 2 2 5 2 2 6 2" xfId="4326" xr:uid="{20261FD1-A7C3-4384-ACFC-32CA1DE3F983}"/>
    <cellStyle name="Currency 2 2 5 2 2 7" xfId="4327" xr:uid="{57C3190C-988A-4451-AE1E-716DB570A6E5}"/>
    <cellStyle name="Currency 2 2 5 2 2 8" xfId="4328" xr:uid="{C6D9DD49-93E7-49D0-8C8E-90D1127EFCCF}"/>
    <cellStyle name="Currency 2 2 5 2 2 9" xfId="4329" xr:uid="{22B4A9C4-F218-4671-B28F-251AA66F6D4F}"/>
    <cellStyle name="Currency 2 2 5 2 3" xfId="4330" xr:uid="{5B50EEE5-E55F-4643-859B-00DD23BC6931}"/>
    <cellStyle name="Currency 2 2 5 2 3 2" xfId="4331" xr:uid="{E4DADED7-727E-4B94-8452-1FB790569D48}"/>
    <cellStyle name="Currency 2 2 5 2 3 2 2" xfId="4332" xr:uid="{2D22EBA3-66B8-4493-8AB2-92182589F64A}"/>
    <cellStyle name="Currency 2 2 5 2 3 2 2 2" xfId="4333" xr:uid="{58D0E19E-6EDE-4CDE-A074-E6A9EAF87EFE}"/>
    <cellStyle name="Currency 2 2 5 2 3 2 3" xfId="4334" xr:uid="{AB6BBE61-50DB-4B64-9553-D0F139566920}"/>
    <cellStyle name="Currency 2 2 5 2 3 2 4" xfId="4335" xr:uid="{0E5CEC2F-B78C-4106-904B-7161F479DE1E}"/>
    <cellStyle name="Currency 2 2 5 2 3 2 5" xfId="4336" xr:uid="{57EE6113-5AB6-4BD3-8DD6-71C4E9416EF3}"/>
    <cellStyle name="Currency 2 2 5 2 3 3" xfId="4337" xr:uid="{0DC88FE2-1155-4F81-A7C5-7D7B247CA0DE}"/>
    <cellStyle name="Currency 2 2 5 2 3 3 2" xfId="4338" xr:uid="{8F812937-9F08-495F-A559-DAFD29BB8894}"/>
    <cellStyle name="Currency 2 2 5 2 3 4" xfId="4339" xr:uid="{10F1A404-803A-4ABB-9DA0-A0F87381E833}"/>
    <cellStyle name="Currency 2 2 5 2 3 5" xfId="4340" xr:uid="{CA5E3E82-69B7-46BC-A017-7F492E932290}"/>
    <cellStyle name="Currency 2 2 5 2 4" xfId="4341" xr:uid="{DB9DEC54-3DF9-46B3-B109-DD02ADE77E7C}"/>
    <cellStyle name="Currency 2 2 5 2 5" xfId="4342" xr:uid="{D6C2922F-41CE-4AB7-B952-1DF252B069D5}"/>
    <cellStyle name="Currency 2 2 5 2 6" xfId="4343" xr:uid="{A6BFA558-FF0F-44A1-87C4-8B5AFFA330E5}"/>
    <cellStyle name="Currency 2 2 5 2 6 2" xfId="4344" xr:uid="{3CEF0185-5C99-4D73-A8BB-53D2A31B7318}"/>
    <cellStyle name="Currency 2 2 5 2 7" xfId="4345" xr:uid="{7EF415E2-F2A2-4901-92AF-18D8AF048BCB}"/>
    <cellStyle name="Currency 2 2 5 2 8" xfId="4346" xr:uid="{374868D0-C01C-492C-97E5-B676BBC88B6A}"/>
    <cellStyle name="Currency 2 2 5 2 9" xfId="4347" xr:uid="{6C089D6D-A0A7-4778-9217-2EA2D957B5D2}"/>
    <cellStyle name="Currency 2 2 5 3" xfId="4348" xr:uid="{816C13F6-9D0B-4D4A-B30E-4D26D5726674}"/>
    <cellStyle name="Currency 2 2 5 3 2" xfId="4349" xr:uid="{82E6B8C2-5542-4295-AB84-E95DA73E9B4E}"/>
    <cellStyle name="Currency 2 2 5 3 3" xfId="4350" xr:uid="{1BC58517-F0AF-40A6-AEF6-B966E6B4BC46}"/>
    <cellStyle name="Currency 2 2 5 4" xfId="4351" xr:uid="{D585554A-EFDA-4983-9F52-9BAD1BCBAF8E}"/>
    <cellStyle name="Currency 2 2 5 4 2" xfId="4352" xr:uid="{A3AA9685-D547-4B65-80EA-935BD8A4D766}"/>
    <cellStyle name="Currency 2 2 5 4 3" xfId="4353" xr:uid="{B10CA271-EE12-4517-A3BE-768212DAC880}"/>
    <cellStyle name="Currency 2 2 5 5" xfId="4354" xr:uid="{6627E991-A09C-45BD-8FDE-F689BB3030B1}"/>
    <cellStyle name="Currency 2 2 5 5 2" xfId="4355" xr:uid="{E4C0C449-36B0-4FDB-92B8-D4A05E1B4C30}"/>
    <cellStyle name="Currency 2 2 5 5 3" xfId="4356" xr:uid="{CF80B5E9-7889-4C83-861E-BE3197B5743F}"/>
    <cellStyle name="Currency 2 2 5 6" xfId="4357" xr:uid="{75E40247-5EFE-498D-B3C6-46A8E33C35A4}"/>
    <cellStyle name="Currency 2 2 5 6 2" xfId="4358" xr:uid="{ABA6106E-3B0E-4B44-BC10-D56FA0D1950C}"/>
    <cellStyle name="Currency 2 2 5 6 3" xfId="4359" xr:uid="{6536199F-2DE6-4D9C-ACEE-3FE5E3E35971}"/>
    <cellStyle name="Currency 2 2 5 7" xfId="4360" xr:uid="{AE7E2B66-FA88-404C-82DD-17DFBC947D66}"/>
    <cellStyle name="Currency 2 2 5 7 2" xfId="4361" xr:uid="{F7257A88-4158-4447-9B9B-872897FC9225}"/>
    <cellStyle name="Currency 2 2 5 7 3" xfId="4362" xr:uid="{0EF0FF05-D0F5-4A47-8FB0-F37830595A83}"/>
    <cellStyle name="Currency 2 2 5 8" xfId="4363" xr:uid="{D4F56965-A119-415A-AB8F-397EE14D6D1B}"/>
    <cellStyle name="Currency 2 2 5 8 2" xfId="4364" xr:uid="{087293F1-E066-4329-8EB7-FE6F4083A110}"/>
    <cellStyle name="Currency 2 2 5 8 2 2" xfId="4365" xr:uid="{6EB68B5E-1FF8-482C-A2D2-09B2D887C293}"/>
    <cellStyle name="Currency 2 2 5 8 2 2 2" xfId="4366" xr:uid="{C8B03140-581F-4639-803F-9A5EA1538AE6}"/>
    <cellStyle name="Currency 2 2 5 8 2 3" xfId="4367" xr:uid="{D5EE0CF3-FA5A-4E5D-A69C-EF836E0961F5}"/>
    <cellStyle name="Currency 2 2 5 8 2 4" xfId="4368" xr:uid="{03E76F64-B25D-4127-8C69-F83B8486FEEC}"/>
    <cellStyle name="Currency 2 2 5 8 2 5" xfId="4369" xr:uid="{3A7E407B-D258-4ABE-8D49-91394E085875}"/>
    <cellStyle name="Currency 2 2 5 8 3" xfId="4370" xr:uid="{40037C02-9B0D-4763-B799-DD40B4767E48}"/>
    <cellStyle name="Currency 2 2 5 8 3 2" xfId="4371" xr:uid="{BCEF39DF-A526-4FD4-8F92-EFEDA639D03F}"/>
    <cellStyle name="Currency 2 2 5 8 4" xfId="4372" xr:uid="{2606024C-9D20-41DF-8FEC-A79C92F2C9C8}"/>
    <cellStyle name="Currency 2 2 5 8 5" xfId="4373" xr:uid="{58140CF3-4579-41DE-8813-34F90C941952}"/>
    <cellStyle name="Currency 2 2 5 9" xfId="4374" xr:uid="{FD753EC8-5312-420E-BD3D-A26938C81644}"/>
    <cellStyle name="Currency 2 2 6" xfId="4375" xr:uid="{67061915-5229-4251-B4B9-445ED3E32945}"/>
    <cellStyle name="Currency 2 2 6 2" xfId="4376" xr:uid="{ACC0F1C5-65F9-4090-B607-1C486167F195}"/>
    <cellStyle name="Currency 2 2 6 3" xfId="4377" xr:uid="{445B71BF-9219-4D4C-BE99-9ADD91F44FC7}"/>
    <cellStyle name="Currency 2 2 7" xfId="4378" xr:uid="{DC6C84E1-8A77-416B-95DA-469C0FDF274C}"/>
    <cellStyle name="Currency 2 2 7 2" xfId="4379" xr:uid="{1456F47E-CC61-4988-9F42-A922F834EBD9}"/>
    <cellStyle name="Currency 2 2 7 2 2" xfId="4380" xr:uid="{E591D0A2-739E-4D1C-8C8D-4E2D5A76CAD4}"/>
    <cellStyle name="Currency 2 2 7 2 2 2" xfId="4381" xr:uid="{7A41C265-EBC4-4482-8075-16A3D8E649EB}"/>
    <cellStyle name="Currency 2 2 7 2 2 2 2" xfId="4382" xr:uid="{6349C4E6-8CE6-44EB-BAB7-3A2DE1070DFC}"/>
    <cellStyle name="Currency 2 2 7 2 2 2 2 2" xfId="4383" xr:uid="{A28F434C-06EB-43E0-AE31-0BC30A04F413}"/>
    <cellStyle name="Currency 2 2 7 2 2 2 3" xfId="4384" xr:uid="{B2DCB916-1C49-46C8-A3F8-06139D58B55D}"/>
    <cellStyle name="Currency 2 2 7 2 2 2 4" xfId="4385" xr:uid="{C378D166-AF1B-4A34-8619-A6F1A87C1452}"/>
    <cellStyle name="Currency 2 2 7 2 2 2 5" xfId="4386" xr:uid="{CBF07094-0DFC-4AB7-99C8-4BBCBA8FDA4F}"/>
    <cellStyle name="Currency 2 2 7 2 2 3" xfId="4387" xr:uid="{300EA6B8-0DD4-466A-819F-6C1061151A9D}"/>
    <cellStyle name="Currency 2 2 7 2 2 3 2" xfId="4388" xr:uid="{35240263-6131-4183-BC93-45A313B48B23}"/>
    <cellStyle name="Currency 2 2 7 2 2 4" xfId="4389" xr:uid="{286631CF-6CD0-43F1-A111-062E7FEBDB59}"/>
    <cellStyle name="Currency 2 2 7 2 2 5" xfId="4390" xr:uid="{265DDEAB-599A-4898-AAA1-5C8EABDD54A9}"/>
    <cellStyle name="Currency 2 2 7 2 3" xfId="4391" xr:uid="{A901B4D3-3944-4FAA-9A62-C9AB09F2D30A}"/>
    <cellStyle name="Currency 2 2 7 2 4" xfId="4392" xr:uid="{1C5A20B1-F958-43BB-B146-C62B4F87C8A5}"/>
    <cellStyle name="Currency 2 2 7 2 5" xfId="4393" xr:uid="{96CDA9AB-3D36-4200-A1B5-90845CDFE200}"/>
    <cellStyle name="Currency 2 2 7 2 6" xfId="4394" xr:uid="{97EDDC7A-0429-4F42-BF31-B347325CEB7B}"/>
    <cellStyle name="Currency 2 2 7 2 6 2" xfId="4395" xr:uid="{B5467075-0B08-424E-BE65-27CBF7D8C815}"/>
    <cellStyle name="Currency 2 2 7 2 7" xfId="4396" xr:uid="{65E1D5F9-8B32-4779-A44F-A2C885AFC727}"/>
    <cellStyle name="Currency 2 2 7 2 8" xfId="4397" xr:uid="{4DF21E75-6378-4400-93C6-75AFF64121D8}"/>
    <cellStyle name="Currency 2 2 7 2 9" xfId="4398" xr:uid="{F12B29AD-417C-4622-A5BC-48E764CFCD85}"/>
    <cellStyle name="Currency 2 2 7 3" xfId="4399" xr:uid="{0ECCB3EA-834A-4E45-AF25-36E33B84A296}"/>
    <cellStyle name="Currency 2 2 7 3 2" xfId="4400" xr:uid="{57C6F0DC-8AB9-4469-BEE2-9376EA581CDA}"/>
    <cellStyle name="Currency 2 2 7 3 2 2" xfId="4401" xr:uid="{44D72D51-A092-4E7D-8E97-F22D218662D0}"/>
    <cellStyle name="Currency 2 2 7 3 2 2 2" xfId="4402" xr:uid="{75B7D660-547E-4C06-B09E-61DF281BFC1B}"/>
    <cellStyle name="Currency 2 2 7 3 2 3" xfId="4403" xr:uid="{39DFA259-B70C-4215-B1E3-99B66802B93F}"/>
    <cellStyle name="Currency 2 2 7 3 2 4" xfId="4404" xr:uid="{175F2B32-E9C9-47B5-BC6F-68919493B3E4}"/>
    <cellStyle name="Currency 2 2 7 3 2 5" xfId="4405" xr:uid="{13854932-DFEA-4F4A-BB8B-4E2B056FA5D9}"/>
    <cellStyle name="Currency 2 2 7 3 3" xfId="4406" xr:uid="{DC2F9D04-E2CA-4C8A-B538-5C3C82BA5E68}"/>
    <cellStyle name="Currency 2 2 7 3 3 2" xfId="4407" xr:uid="{DBFF2296-FFD7-4F0E-A685-278AE1050ECC}"/>
    <cellStyle name="Currency 2 2 7 3 4" xfId="4408" xr:uid="{1E333450-858E-4E68-8E49-5983DD76388B}"/>
    <cellStyle name="Currency 2 2 7 3 5" xfId="4409" xr:uid="{3CAF1FCF-A8EA-487F-8116-F9D8FCCBEAFF}"/>
    <cellStyle name="Currency 2 2 7 4" xfId="4410" xr:uid="{643C40F6-BEAC-4BF0-8B6B-74E8E0BE87EF}"/>
    <cellStyle name="Currency 2 2 7 5" xfId="4411" xr:uid="{59328F6B-FE5B-4108-85EC-8948AE5FAAA2}"/>
    <cellStyle name="Currency 2 2 7 6" xfId="4412" xr:uid="{06CF541A-28DD-46E6-893C-AFF8230A1C15}"/>
    <cellStyle name="Currency 2 2 7 6 2" xfId="4413" xr:uid="{BD9BABAD-8EAD-4C5D-B3D6-59996A9230D3}"/>
    <cellStyle name="Currency 2 2 7 7" xfId="4414" xr:uid="{C00046A2-C65A-4549-864E-076785A0115D}"/>
    <cellStyle name="Currency 2 2 7 8" xfId="4415" xr:uid="{B5ECC3AB-EF20-41EF-95E3-F2919C66DF29}"/>
    <cellStyle name="Currency 2 2 7 9" xfId="4416" xr:uid="{73CBDB6E-0465-4422-88DB-5B9FC2969B0E}"/>
    <cellStyle name="Currency 2 2 8" xfId="4417" xr:uid="{F331A916-EA31-4920-A881-04176076EC46}"/>
    <cellStyle name="Currency 2 2 9" xfId="4418" xr:uid="{6B30F033-D421-466A-B536-2914129AD320}"/>
    <cellStyle name="Currency 2 20" xfId="4419" xr:uid="{90ABF87F-34BA-44CA-BA1F-7CFA4655721B}"/>
    <cellStyle name="Currency 2 21" xfId="4420" xr:uid="{6F21B5FE-CC35-4261-9183-76DCAB6AE326}"/>
    <cellStyle name="Currency 2 22" xfId="4421" xr:uid="{9019B704-7FF8-45ED-B493-3FC1CCFBED77}"/>
    <cellStyle name="Currency 2 22 2" xfId="4422" xr:uid="{A298AED9-6B99-4DE0-85D4-A0EBD51D5EF1}"/>
    <cellStyle name="Currency 2 22 2 2" xfId="4423" xr:uid="{4B426EB1-8CE6-4F54-AC0F-D2CABC36BF5A}"/>
    <cellStyle name="Currency 2 22 2 2 2" xfId="4424" xr:uid="{98B78104-76FC-46FF-BF4B-86D4C3C1C804}"/>
    <cellStyle name="Currency 2 22 2 3" xfId="4425" xr:uid="{EBB0CAFE-40DE-4284-A311-D81AA9C5C458}"/>
    <cellStyle name="Currency 2 22 2 4" xfId="4426" xr:uid="{D46537A0-C322-4F93-9F1D-042409694096}"/>
    <cellStyle name="Currency 2 22 2 5" xfId="4427" xr:uid="{12F10B4F-25FE-45C3-B52D-BE08E9184C78}"/>
    <cellStyle name="Currency 2 22 3" xfId="4428" xr:uid="{01FE206D-2DFF-4990-92F2-7824AACFA0F1}"/>
    <cellStyle name="Currency 2 22 3 2" xfId="4429" xr:uid="{DEB167EC-AF73-4E2B-AADF-196CC89A7AA9}"/>
    <cellStyle name="Currency 2 22 4" xfId="4430" xr:uid="{877CBAD4-0908-4904-B649-4EC1080729B4}"/>
    <cellStyle name="Currency 2 22 5" xfId="4431" xr:uid="{9ECC6975-6170-463D-8F13-DD8BAEA1F19D}"/>
    <cellStyle name="Currency 2 23" xfId="4432" xr:uid="{40207114-540E-4FCE-A65A-C4CF4C7AAAF7}"/>
    <cellStyle name="Currency 2 24" xfId="4433" xr:uid="{6171D132-B62C-4D92-AB1E-B819F80A8BCD}"/>
    <cellStyle name="Currency 2 25" xfId="4434" xr:uid="{295EE804-56D3-491A-8DBE-685DE717005B}"/>
    <cellStyle name="Currency 2 26" xfId="4435" xr:uid="{A79BD04D-0DC7-4A8C-923D-0EC8131E39A6}"/>
    <cellStyle name="Currency 2 27" xfId="4436" xr:uid="{604C0952-A752-4C8C-8DAD-CE61CD599192}"/>
    <cellStyle name="Currency 2 28" xfId="4437" xr:uid="{C9A3EC5D-CB00-4F28-AB98-7C9A2AAFD804}"/>
    <cellStyle name="Currency 2 29" xfId="4438" xr:uid="{084A12CA-C6ED-4EE7-BA46-972200E042DE}"/>
    <cellStyle name="Currency 2 3" xfId="4439" xr:uid="{F820502C-2A57-4AD2-8F44-611875FA0468}"/>
    <cellStyle name="Currency 2 3 2" xfId="4440" xr:uid="{D3BED5E0-AE6D-42FF-B3D5-A0B94B82A28D}"/>
    <cellStyle name="Currency 2 3 2 2" xfId="4441" xr:uid="{A8DF3A2C-226C-41AF-8EDC-64963008DD34}"/>
    <cellStyle name="Currency 2 3 2 3" xfId="4442" xr:uid="{CB7D539A-81AE-41E5-8459-382B0867D718}"/>
    <cellStyle name="Currency 2 3 3" xfId="4443" xr:uid="{4E1B9F80-B09B-4154-9C0C-5D42FFC8853B}"/>
    <cellStyle name="Currency 2 3 3 2" xfId="4444" xr:uid="{40981755-C905-4E11-BE53-862422BE9D0B}"/>
    <cellStyle name="Currency 2 3 3 3" xfId="4445" xr:uid="{33A8FF96-0958-4536-9C15-63E3564018CF}"/>
    <cellStyle name="Currency 2 3 4" xfId="4446" xr:uid="{F443416E-B661-41B2-ACF4-46F6B4F43905}"/>
    <cellStyle name="Currency 2 3 5" xfId="4447" xr:uid="{6C4103D3-A95A-4121-B74D-C805973368AB}"/>
    <cellStyle name="Currency 2 3 6" xfId="42022" xr:uid="{E35E9B5E-8C24-4BC1-9193-830869DEEACC}"/>
    <cellStyle name="Currency 2 30" xfId="4448" xr:uid="{A6C79F8E-02C6-46F5-8541-3BAAA539C2FE}"/>
    <cellStyle name="Currency 2 31" xfId="4449" xr:uid="{566F4DFF-BFC3-4ECE-A62D-9D4ADEC08498}"/>
    <cellStyle name="Currency 2 32" xfId="4450" xr:uid="{3CD2141E-E75A-4FC7-AB4D-FABA9621FD69}"/>
    <cellStyle name="Currency 2 33" xfId="4451" xr:uid="{6BA3DE15-12F7-4E83-96D2-9E92B588D2B3}"/>
    <cellStyle name="Currency 2 34" xfId="4452" xr:uid="{F0E1E383-43B6-4C6D-904F-524D450C5DCF}"/>
    <cellStyle name="Currency 2 35" xfId="4453" xr:uid="{E8365DDA-D224-4B6F-9C7C-1B41A75EE76A}"/>
    <cellStyle name="Currency 2 36" xfId="4454" xr:uid="{05F8BEF4-6910-45A9-8B41-3858298A08FF}"/>
    <cellStyle name="Currency 2 37" xfId="4455" xr:uid="{8B8C465F-9DA8-443F-B0B3-EC7B3E802A19}"/>
    <cellStyle name="Currency 2 38" xfId="4456" xr:uid="{F4190377-6CC1-4269-8F02-1FD59F440725}"/>
    <cellStyle name="Currency 2 39" xfId="4457" xr:uid="{20D91E20-CCA1-4F2C-A131-EEDB4565AF45}"/>
    <cellStyle name="Currency 2 4" xfId="4458" xr:uid="{CEF90DB2-9678-4812-A68B-1941F99CF014}"/>
    <cellStyle name="Currency 2 4 2" xfId="4459" xr:uid="{662FA500-5621-455F-A505-5E350861AE99}"/>
    <cellStyle name="Currency 2 4 3" xfId="4460" xr:uid="{A1751FA5-320B-44A2-88C9-41F2529BAB38}"/>
    <cellStyle name="Currency 2 40" xfId="4461" xr:uid="{5A48B276-7DFF-4209-B5BE-16B43DCB21A7}"/>
    <cellStyle name="Currency 2 41" xfId="4462" xr:uid="{E1D3C128-8F35-4053-86E6-E328ECEA3091}"/>
    <cellStyle name="Currency 2 42" xfId="4463" xr:uid="{D32146E5-21FE-421B-9E18-7DA8B2B324FC}"/>
    <cellStyle name="Currency 2 43" xfId="4464" xr:uid="{C9750666-BF1B-4100-800A-3957713CD9D1}"/>
    <cellStyle name="Currency 2 44" xfId="4465" xr:uid="{ADE621F2-7281-429A-9CFA-C3ACC96DEEED}"/>
    <cellStyle name="Currency 2 45" xfId="4466" xr:uid="{6F2D7E6B-DB78-4C12-B1B1-35A64CD33198}"/>
    <cellStyle name="Currency 2 46" xfId="4467" xr:uid="{CACEAFEF-90D0-42E2-8B8A-B6969758B8BE}"/>
    <cellStyle name="Currency 2 47" xfId="4468" xr:uid="{67A5FD01-12EF-43B3-A537-E065973DA488}"/>
    <cellStyle name="Currency 2 48" xfId="4469" xr:uid="{06B3D4E5-6452-4DBF-8387-1A44AF473744}"/>
    <cellStyle name="Currency 2 49" xfId="4470" xr:uid="{840FF9B5-77EE-4AB1-A0B6-E7F021956282}"/>
    <cellStyle name="Currency 2 5" xfId="4471" xr:uid="{29EE13EC-486E-49E3-A1A9-64CE97E831D7}"/>
    <cellStyle name="Currency 2 5 2" xfId="4472" xr:uid="{B0BE64D6-62A3-4DC1-87E5-88B158DD4418}"/>
    <cellStyle name="Currency 2 5 3" xfId="4473" xr:uid="{2326098B-136A-4892-9BE0-D57EA95EE287}"/>
    <cellStyle name="Currency 2 50" xfId="4474" xr:uid="{EAE4AF7B-9AF4-4DA8-B6D5-EBCBDBB04EB7}"/>
    <cellStyle name="Currency 2 51" xfId="4475" xr:uid="{BD3D51BD-36C6-4739-983E-2100D1D1C187}"/>
    <cellStyle name="Currency 2 52" xfId="4476" xr:uid="{39897BFB-A32E-4715-BBF2-8E2E26E39C64}"/>
    <cellStyle name="Currency 2 53" xfId="4477" xr:uid="{D73B3A63-A1D8-4F09-8DFA-DA4C84C92CD5}"/>
    <cellStyle name="Currency 2 54" xfId="4478" xr:uid="{3CD59A00-165F-4D02-9E4E-FCCDF11C43FF}"/>
    <cellStyle name="Currency 2 55" xfId="4479" xr:uid="{F418E9E7-CE9E-458F-98D4-0CC1C558DF38}"/>
    <cellStyle name="Currency 2 56" xfId="4480" xr:uid="{75A63FAE-F581-4C78-8AE9-EB5F817E4592}"/>
    <cellStyle name="Currency 2 57" xfId="4481" xr:uid="{C9AFBD97-CFEC-4CAA-8379-1B26483F165E}"/>
    <cellStyle name="Currency 2 58" xfId="4482" xr:uid="{9BFD568F-8425-400E-BFB8-1889A2E0025D}"/>
    <cellStyle name="Currency 2 59" xfId="4483" xr:uid="{4F507868-A306-4695-B374-2394CC5899C3}"/>
    <cellStyle name="Currency 2 6" xfId="4484" xr:uid="{C23DBD0B-EBBF-4D5E-BB41-070886AA4C3E}"/>
    <cellStyle name="Currency 2 6 2" xfId="4485" xr:uid="{28237593-5979-4BD9-824E-F14DFC297249}"/>
    <cellStyle name="Currency 2 6 3" xfId="4486" xr:uid="{01509A6B-161B-4153-A84F-5DA8E5D961C0}"/>
    <cellStyle name="Currency 2 60" xfId="4487" xr:uid="{1F4FE00C-826C-49B1-95F6-EF176E48C052}"/>
    <cellStyle name="Currency 2 61" xfId="4488" xr:uid="{B83546E9-CF7F-439B-BB45-B3A2D90B26F4}"/>
    <cellStyle name="Currency 2 62" xfId="4489" xr:uid="{C232FE46-4697-4914-9766-23AF7D23BEC2}"/>
    <cellStyle name="Currency 2 63" xfId="4490" xr:uid="{325F27B5-F20A-4D20-A1AB-3E8B176DD79C}"/>
    <cellStyle name="Currency 2 63 2" xfId="4491" xr:uid="{1EE339F1-3B1C-4CA5-B911-47AA75EC1369}"/>
    <cellStyle name="Currency 2 64" xfId="4492" xr:uid="{B177C475-EBE9-4D37-BADF-73D0FE29C82A}"/>
    <cellStyle name="Currency 2 65" xfId="4493" xr:uid="{82AD76D1-D917-4587-B16D-E07D1C521430}"/>
    <cellStyle name="Currency 2 66" xfId="4494" xr:uid="{CC3F2517-C781-4FCF-A0F3-ECF8359D8702}"/>
    <cellStyle name="Currency 2 67" xfId="4495" xr:uid="{D12EBDD3-233B-40D7-8EAE-891C6F8DB580}"/>
    <cellStyle name="Currency 2 68" xfId="41460" xr:uid="{FAE7B94F-571E-49E7-8C4C-412927619F75}"/>
    <cellStyle name="Currency 2 69" xfId="41491" xr:uid="{A02BED3A-2A57-49A1-9364-1B6699A5CEBF}"/>
    <cellStyle name="Currency 2 7" xfId="4496" xr:uid="{C882353F-3786-48CF-B679-E5F1AA0E0AEB}"/>
    <cellStyle name="Currency 2 7 2" xfId="4497" xr:uid="{F51F04FF-D98A-43F6-973E-9F990CC26605}"/>
    <cellStyle name="Currency 2 7 3" xfId="4498" xr:uid="{329E68B3-1530-4CEF-843A-7A82749A030C}"/>
    <cellStyle name="Currency 2 7 4" xfId="42023" xr:uid="{A9969615-90A2-4867-899E-F3BEC415F9BA}"/>
    <cellStyle name="Currency 2 8" xfId="4499" xr:uid="{6A721CA8-269A-4EC0-B103-1CE19C4E6E90}"/>
    <cellStyle name="Currency 2 8 2" xfId="4500" xr:uid="{45D41DE3-110B-47F9-AC94-3516A2FBE2EC}"/>
    <cellStyle name="Currency 2 8 3" xfId="4501" xr:uid="{F6EF767B-6B12-4CD8-BEF4-3289D71AD649}"/>
    <cellStyle name="Currency 2 8 4" xfId="42024" xr:uid="{AC6FC89E-F5E0-4BF8-8E6D-451654919A8E}"/>
    <cellStyle name="Currency 2 9" xfId="4502" xr:uid="{E8A3DEFD-C03B-4F9E-939D-FF26B5155CF7}"/>
    <cellStyle name="Currency 2 9 2" xfId="4503" xr:uid="{319188E4-88BD-4AE7-BF54-0AE7688B4B75}"/>
    <cellStyle name="Currency 2 9 3" xfId="4504" xr:uid="{D3D34C24-E8D4-4A57-AE2A-210E3BA8720A}"/>
    <cellStyle name="Currency 2 9 4" xfId="41517" xr:uid="{910A78B0-F3E5-4B7C-930C-DA16E0743884}"/>
    <cellStyle name="Currency 2 9 5" xfId="42025" xr:uid="{60D8D807-82F1-466B-803C-C77F372B4477}"/>
    <cellStyle name="Currency 20" xfId="41923" xr:uid="{9DB2D92A-C8F5-439B-B269-853CC82DE6D0}"/>
    <cellStyle name="Currency 21" xfId="41931" xr:uid="{B54EA7B8-75F8-4041-A0FC-008B849925B5}"/>
    <cellStyle name="Currency 22" xfId="4505" xr:uid="{0EA27531-D07E-48A7-9E5B-97EB40BA58F6}"/>
    <cellStyle name="Currency 22 2" xfId="4506" xr:uid="{3E2D9B40-306F-4A3C-8DCD-754ABF717108}"/>
    <cellStyle name="Currency 22 3" xfId="4507" xr:uid="{3FF649D7-9DFE-4BB4-B58E-B0CCD9F17E4E}"/>
    <cellStyle name="Currency 23" xfId="42088" xr:uid="{DEF2818E-E608-4B46-8B71-29CADFE60901}"/>
    <cellStyle name="Currency 24" xfId="42225" xr:uid="{5043418F-4065-4E9F-8CAC-3D28D252218A}"/>
    <cellStyle name="Currency 25" xfId="42069" xr:uid="{C9FECEC5-8A90-46F3-8256-0423D26BE71C}"/>
    <cellStyle name="Currency 26" xfId="42220" xr:uid="{8492926C-DD7A-4098-B288-F921CAE2FFE6}"/>
    <cellStyle name="Currency 27" xfId="42061" xr:uid="{F44A4E26-FB55-41E9-8B7F-141DC15E5A35}"/>
    <cellStyle name="Currency 28" xfId="41945" xr:uid="{DACF75DD-964E-45B1-94E1-578AF1C5CE54}"/>
    <cellStyle name="Currency 29" xfId="42055" xr:uid="{63BFCA89-6745-46CD-B10C-A2B73CB874A8}"/>
    <cellStyle name="Currency 3" xfId="4508" xr:uid="{EA44E372-7EE1-412E-99D8-90DAA85BDEF8}"/>
    <cellStyle name="Currency 3 10" xfId="4509" xr:uid="{C2675879-0A9A-4DEF-BB9C-B6A3FB6A74A5}"/>
    <cellStyle name="Currency 3 11" xfId="4510" xr:uid="{2E7B7C5F-A4A2-45C6-9259-9451A06FBA4C}"/>
    <cellStyle name="Currency 3 12" xfId="4511" xr:uid="{2FC460B3-BB81-41CB-AD51-0CC144749D17}"/>
    <cellStyle name="Currency 3 13" xfId="4512" xr:uid="{1841453D-A404-41DA-93C0-82C7C36E28E8}"/>
    <cellStyle name="Currency 3 13 2" xfId="41485" xr:uid="{194E3ED1-6CB5-4589-8B83-1DDB12169839}"/>
    <cellStyle name="Currency 3 14" xfId="4513" xr:uid="{409C6FC0-00C4-4D68-8CE9-B36281418B09}"/>
    <cellStyle name="Currency 3 15" xfId="4514" xr:uid="{BBD400B7-BD4A-4609-BF90-FFAE7EAB5320}"/>
    <cellStyle name="Currency 3 16" xfId="4515" xr:uid="{FD7896B2-64DD-48D7-BF6B-EFC4D3409B3E}"/>
    <cellStyle name="Currency 3 17" xfId="4516" xr:uid="{9DEA4763-5835-4606-834A-0536CE294476}"/>
    <cellStyle name="Currency 3 2" xfId="4517" xr:uid="{B8803166-65B0-4E4B-A77C-D5BE7BBC65B1}"/>
    <cellStyle name="Currency 3 2 2" xfId="4518" xr:uid="{71BE02B1-3782-4618-A474-8B89E57EDDE9}"/>
    <cellStyle name="Currency 3 2 2 2" xfId="41519" xr:uid="{2435BAA7-74E1-43D9-9092-DAB989F7467B}"/>
    <cellStyle name="Currency 3 2 2 3" xfId="41518" xr:uid="{680F8CC7-D712-4682-A24E-800C2D5B459E}"/>
    <cellStyle name="Currency 3 2 3" xfId="4519" xr:uid="{EA3BDBC8-B737-45EF-BB14-51E0087DA786}"/>
    <cellStyle name="Currency 3 2 4" xfId="4520" xr:uid="{6D08A744-831A-4BB7-BF39-0509A3D5C758}"/>
    <cellStyle name="Currency 3 2 5" xfId="41488" xr:uid="{71860A56-78B9-49DA-964F-322C961E165E}"/>
    <cellStyle name="Currency 3 3" xfId="4521" xr:uid="{6090DB81-66AF-4277-B394-4FF9B9C8D723}"/>
    <cellStyle name="Currency 3 3 2" xfId="4522" xr:uid="{D5A35EBE-07C0-4304-A8D7-6B96045F22CD}"/>
    <cellStyle name="Currency 3 3 3" xfId="4523" xr:uid="{4B67C673-031E-4A58-BBE8-B05B7CFD3F91}"/>
    <cellStyle name="Currency 3 3 4" xfId="41492" xr:uid="{B59095CF-E512-4882-9E62-1F519E3A9E20}"/>
    <cellStyle name="Currency 3 4" xfId="4524" xr:uid="{315834E6-BBF9-4C67-94EA-E356C2D5CF49}"/>
    <cellStyle name="Currency 3 4 2" xfId="4525" xr:uid="{87BD93AF-2A96-4D12-91F6-589BC9419555}"/>
    <cellStyle name="Currency 3 4 3" xfId="4526" xr:uid="{CBACC3D9-E077-4576-A55E-2604588E190B}"/>
    <cellStyle name="Currency 3 5" xfId="4527" xr:uid="{661B2B10-ED46-4C5E-B84C-A3EA83BEE218}"/>
    <cellStyle name="Currency 3 5 2" xfId="4528" xr:uid="{7B9EB6A9-4E8F-4C41-B2DB-45C7D5795927}"/>
    <cellStyle name="Currency 3 5 3" xfId="4529" xr:uid="{41EB66C4-8CCE-491B-AE24-59B8E8F1AF6B}"/>
    <cellStyle name="Currency 3 6" xfId="4530" xr:uid="{BDB016E1-F5AC-452E-B5BF-DA8CDD7EA481}"/>
    <cellStyle name="Currency 3 6 2" xfId="4531" xr:uid="{FAE38A7A-19C0-407B-A6ED-AFB6E518B530}"/>
    <cellStyle name="Currency 3 6 3" xfId="4532" xr:uid="{FD0C1DE6-991B-4F40-B94F-1DF4D6945E47}"/>
    <cellStyle name="Currency 3 7" xfId="4533" xr:uid="{08D2DAD6-E067-478C-8739-797C5624E325}"/>
    <cellStyle name="Currency 3 7 2" xfId="4534" xr:uid="{B6A4D7B5-2264-4DF3-B4D0-31909CA311EF}"/>
    <cellStyle name="Currency 3 7 3" xfId="4535" xr:uid="{B0A8EA60-01EB-4018-8B5D-73CBC660E054}"/>
    <cellStyle name="Currency 3 8" xfId="4536" xr:uid="{4B9A3114-60A3-49C4-84F7-9265D69D481F}"/>
    <cellStyle name="Currency 3 8 2" xfId="4537" xr:uid="{EC3CA08C-29F4-425B-B364-696034DEE111}"/>
    <cellStyle name="Currency 3 8 3" xfId="4538" xr:uid="{CF364316-3DF0-419F-ABAD-206474ED0E8B}"/>
    <cellStyle name="Currency 3 9" xfId="4539" xr:uid="{267749CB-F9F9-4446-932C-862406C5F745}"/>
    <cellStyle name="Currency 30" xfId="41950" xr:uid="{7F807C43-70B8-44B0-B4C0-71D4041F5AD3}"/>
    <cellStyle name="Currency 31" xfId="41933" xr:uid="{B3B55864-B009-445C-94A1-DCA1D5694A85}"/>
    <cellStyle name="Currency 32" xfId="42234" xr:uid="{7F937127-AFC2-470B-8D0B-FE81CB3A104B}"/>
    <cellStyle name="Currency 33" xfId="42238" xr:uid="{08AE72D0-10ED-486C-A480-80A7452BF97C}"/>
    <cellStyle name="Currency 34" xfId="42242" xr:uid="{1BEB1DCA-2A68-434D-97B6-8F37125709FC}"/>
    <cellStyle name="Currency 35" xfId="42246" xr:uid="{C6607524-8B6F-4139-B750-4973F298F700}"/>
    <cellStyle name="Currency 36" xfId="42250" xr:uid="{57471616-998B-43E2-A9A2-C5345E8F74D3}"/>
    <cellStyle name="Currency 37" xfId="42254" xr:uid="{7A5A72BE-4EF6-4089-A6C3-E00EE3445AD5}"/>
    <cellStyle name="Currency 38" xfId="42258" xr:uid="{AC2CE318-EA05-449B-8D6A-B16D1AF98484}"/>
    <cellStyle name="Currency 39" xfId="42271" xr:uid="{C15312E7-E117-4D69-91BD-81E83238F0F0}"/>
    <cellStyle name="Currency 4" xfId="4540" xr:uid="{428AD60B-A1DF-4693-A6C2-DD9E227E7278}"/>
    <cellStyle name="Currency 4 2" xfId="4541" xr:uid="{79306349-B507-42D4-871D-F41668394CA3}"/>
    <cellStyle name="Currency 4 2 2" xfId="42026" xr:uid="{1FC2AC31-DBD4-4E92-B5F5-6AB4BA1ADE90}"/>
    <cellStyle name="Currency 4 3" xfId="4542" xr:uid="{210110A3-8092-47A8-AD7D-73416427C1D8}"/>
    <cellStyle name="Currency 4 3 2" xfId="41748" xr:uid="{42B5AC93-39FE-4789-974D-D3F979E9CD3C}"/>
    <cellStyle name="Currency 4 4" xfId="41490" xr:uid="{D222B0A5-6756-4B70-ADF1-9A7155812F7D}"/>
    <cellStyle name="Currency 4 4 2" xfId="42027" xr:uid="{AA2D9DB8-464B-4E6E-B059-4EDCB073C46A}"/>
    <cellStyle name="Currency 4 5" xfId="42028" xr:uid="{5627E065-9FA5-454D-A44D-B33B9784CA28}"/>
    <cellStyle name="Currency 40" xfId="42272" xr:uid="{13B30FF0-E33D-4FCB-9205-82BF814263E3}"/>
    <cellStyle name="Currency 41" xfId="42275" xr:uid="{CFB2C17B-CAA2-4EC9-AEDD-860CEAB4AC7E}"/>
    <cellStyle name="Currency 42" xfId="42277" xr:uid="{F6EFB4DC-ECA4-4F51-99D7-502C611D63A8}"/>
    <cellStyle name="Currency 43" xfId="42279" xr:uid="{44732D40-ECAD-4D96-A80C-8001D9F4BF1E}"/>
    <cellStyle name="Currency 44" xfId="42281" xr:uid="{49A7C26F-C15B-45CC-A5F7-AF38DBB1F25C}"/>
    <cellStyle name="Currency 45" xfId="42283" xr:uid="{49D280E2-68EC-4362-A72F-11466B22ACD0}"/>
    <cellStyle name="Currency 46" xfId="42285" xr:uid="{4F858982-2D03-4D2A-AB08-336DFE024602}"/>
    <cellStyle name="Currency 47" xfId="42287" xr:uid="{47372DD4-3B97-4C22-812A-9406D1E15D8A}"/>
    <cellStyle name="Currency 5" xfId="48" xr:uid="{9B411119-CE68-41DA-B57F-0D121F2D3508}"/>
    <cellStyle name="Currency 5 2" xfId="4543" xr:uid="{1799DD09-DE43-4E53-B433-FA2E39C38B2F}"/>
    <cellStyle name="Currency 5 3" xfId="41749" xr:uid="{7559528F-1579-40D1-8087-EB1FD59D61C2}"/>
    <cellStyle name="Currency 5 4" xfId="41520" xr:uid="{30D55938-CE3D-4D91-A0B7-B7EB03650046}"/>
    <cellStyle name="Currency 5 5" xfId="42029" xr:uid="{57F3342E-ADDC-4E27-94CC-6479375F3FDB}"/>
    <cellStyle name="Currency 6" xfId="4544" xr:uid="{8D3ECF83-8E22-4009-B17E-5300B575197A}"/>
    <cellStyle name="Currency 6 2" xfId="41750" xr:uid="{5E28B937-A88D-4401-953A-8B98C873E164}"/>
    <cellStyle name="Currency 6 3" xfId="41751" xr:uid="{CC7150CB-A809-46AD-B359-20889A44BB34}"/>
    <cellStyle name="Currency 6 4" xfId="42030" xr:uid="{F525B7C8-4ED0-48DC-89E7-4DA53A6D923C}"/>
    <cellStyle name="Currency 7" xfId="41521" xr:uid="{7BA51BA9-7A02-4F1E-BF3A-B8227B79D9F3}"/>
    <cellStyle name="Currency 7 2" xfId="41752" xr:uid="{7B0C017E-48DD-47B5-8B3A-09F518A38665}"/>
    <cellStyle name="Currency 7 3" xfId="41753" xr:uid="{B1CD0BB0-189B-4F54-92FC-24849800D3B5}"/>
    <cellStyle name="Currency 8" xfId="4545" xr:uid="{46A5A8A9-149B-4918-8084-3EEE40DFED2E}"/>
    <cellStyle name="Currency 8 2" xfId="4546" xr:uid="{4E2FF8A8-63A4-4749-9E8B-2D17ECB381D6}"/>
    <cellStyle name="Currency 8 2 2" xfId="41754" xr:uid="{61E6E4AA-65CA-4006-8A9A-9E545C6DF087}"/>
    <cellStyle name="Currency 8 3" xfId="4547" xr:uid="{1D3B475F-13B9-4AED-9EA7-5577F2A105BA}"/>
    <cellStyle name="Currency 9" xfId="41522" xr:uid="{525B0AE1-F505-4543-B57E-94AD29BA65FC}"/>
    <cellStyle name="Currency 9 2" xfId="41755" xr:uid="{BC39DA09-184C-4013-B5C6-B5E24516D033}"/>
    <cellStyle name="Currency 9 3" xfId="42132" xr:uid="{CFB841F4-58B1-47FA-9C4A-49C8A698ACF8}"/>
    <cellStyle name="Currency0" xfId="42133" xr:uid="{9D0E3052-0F4F-4886-A898-F5743687DD30}"/>
    <cellStyle name="Date" xfId="4548" xr:uid="{9B4783A6-F833-421C-B539-F305E39137EA}"/>
    <cellStyle name="Date 2" xfId="42134" xr:uid="{91EEA8F7-01A4-4365-8814-EE6B91DDBD2D}"/>
    <cellStyle name="Dollars &amp; Cents" xfId="42135" xr:uid="{AE3C3A15-2749-4710-8303-DD3300DBF777}"/>
    <cellStyle name="Emphasis 1" xfId="4549" xr:uid="{8CFB8D75-127F-4D07-BA0A-903BE5628CF9}"/>
    <cellStyle name="Emphasis 2" xfId="4550" xr:uid="{EC6584AC-04AB-4FE3-B22D-AFF3509FA96D}"/>
    <cellStyle name="Emphasis 3" xfId="4551" xr:uid="{85342F71-3A1D-4DEB-8BC4-1D542C600202}"/>
    <cellStyle name="Entered" xfId="42136" xr:uid="{8D7420F9-8C43-4DF5-BAE8-BDD277553BB9}"/>
    <cellStyle name="Euro" xfId="42137" xr:uid="{3A933F86-22A2-41F1-B695-EA16A6E0D19D}"/>
    <cellStyle name="Excel Built-in Normal" xfId="42031" xr:uid="{7D6F2B13-7094-40E7-8A1A-93DB301574E1}"/>
    <cellStyle name="Explanatory Text" xfId="18" builtinId="53" customBuiltin="1"/>
    <cellStyle name="Explanatory Text 10" xfId="4552" xr:uid="{8F70509E-99AE-476F-8822-8A8776DAD3A9}"/>
    <cellStyle name="Explanatory Text 11" xfId="4553" xr:uid="{9871B416-B68A-4AA4-B0DE-642CFF21D508}"/>
    <cellStyle name="Explanatory Text 12" xfId="4554" xr:uid="{550FDC78-09FE-47D8-8705-90111C4ED37A}"/>
    <cellStyle name="Explanatory Text 13" xfId="4555" xr:uid="{4EA8296F-B6AC-4F67-B33B-A9CC533F560D}"/>
    <cellStyle name="Explanatory Text 14" xfId="4556" xr:uid="{4E68883B-559F-42AD-AA0F-DE76249A2668}"/>
    <cellStyle name="Explanatory Text 15" xfId="4557" xr:uid="{03DDD59B-864F-4354-B67F-6989B2E93073}"/>
    <cellStyle name="Explanatory Text 16" xfId="4558" xr:uid="{B7DB5014-CD43-42DB-AD9A-068525B507CB}"/>
    <cellStyle name="Explanatory Text 17" xfId="4559" xr:uid="{2A267742-BD5C-4108-AF36-3DC3BA97BDFF}"/>
    <cellStyle name="Explanatory Text 18" xfId="4560" xr:uid="{C526738C-8AA4-49E7-BE70-56A3070A9D92}"/>
    <cellStyle name="Explanatory Text 19" xfId="4561" xr:uid="{54E0BE88-B9CD-433B-8E5A-CE0E431B8082}"/>
    <cellStyle name="Explanatory Text 2" xfId="4562" xr:uid="{3D9FDEBB-DCBD-44F3-A341-EBAA728D2537}"/>
    <cellStyle name="Explanatory Text 2 2" xfId="4563" xr:uid="{86903912-0E1A-4616-94BF-DD1EC475424E}"/>
    <cellStyle name="Explanatory Text 2 3" xfId="4564" xr:uid="{E5D9CE59-E8E1-4365-8667-2AF951067558}"/>
    <cellStyle name="Explanatory Text 20" xfId="4565" xr:uid="{CC31D862-97C1-4435-AFAB-C24DA49F2A76}"/>
    <cellStyle name="Explanatory Text 21" xfId="4566" xr:uid="{937B2B31-AE31-46F6-B415-C8F2EEF81883}"/>
    <cellStyle name="Explanatory Text 22" xfId="4567" xr:uid="{F3FE10E9-952E-473F-907F-45B9A68C9307}"/>
    <cellStyle name="Explanatory Text 23" xfId="4568" xr:uid="{6D9981A4-2B2D-44E8-B476-66FCD7BD2A94}"/>
    <cellStyle name="Explanatory Text 3" xfId="4569" xr:uid="{4CF4BC78-DE70-44FE-81B5-A4D7C93DD14A}"/>
    <cellStyle name="Explanatory Text 3 2" xfId="42032" xr:uid="{D007ED48-A5FA-46D4-AF4F-49F6E6C809B7}"/>
    <cellStyle name="Explanatory Text 3 3" xfId="42033" xr:uid="{1B8166B4-BF89-45D2-BE0D-2F511D5D563F}"/>
    <cellStyle name="Explanatory Text 4" xfId="4570" xr:uid="{5DA2D28E-CAE9-4242-8BEB-F42D856E2501}"/>
    <cellStyle name="Explanatory Text 5" xfId="4571" xr:uid="{CBFC15C6-AB0F-4780-9EA6-52769CB9D38D}"/>
    <cellStyle name="Explanatory Text 6" xfId="4572" xr:uid="{BA85ECEE-4802-4FF5-94FB-59E48022EC1E}"/>
    <cellStyle name="Explanatory Text 7" xfId="4573" xr:uid="{4E572E76-F1AE-4851-8F75-B74A8ECB9207}"/>
    <cellStyle name="Explanatory Text 8" xfId="4574" xr:uid="{0C2C6150-B2F9-4CD3-AEA7-8DBCFC160904}"/>
    <cellStyle name="Explanatory Text 9" xfId="4575" xr:uid="{376643F5-9B21-4108-996A-F2878E9743A6}"/>
    <cellStyle name="Fixed" xfId="42138" xr:uid="{02FCAD32-BF40-4CF9-AABD-A6A907B42518}"/>
    <cellStyle name="Forecast" xfId="42139" xr:uid="{CC573B06-1F66-41BB-A72C-060EA07E4D71}"/>
    <cellStyle name="fred" xfId="42140" xr:uid="{5D760927-B9C4-4734-AA61-EE8BFE4E1728}"/>
    <cellStyle name="Fred%" xfId="42141" xr:uid="{698F243B-B859-423D-A6CC-B551963E3470}"/>
    <cellStyle name="Good" xfId="10" builtinId="26" customBuiltin="1"/>
    <cellStyle name="Good 10" xfId="4576" xr:uid="{856AC6D8-F641-40E3-A6EA-F3FD384FB59B}"/>
    <cellStyle name="Good 11" xfId="4577" xr:uid="{ACC76D64-E38E-45AF-A7EB-D8F09DD509A0}"/>
    <cellStyle name="Good 12" xfId="4578" xr:uid="{C2E7FE74-F3F4-477E-95C9-D653548CCCEA}"/>
    <cellStyle name="Good 13" xfId="4579" xr:uid="{19F7A3BB-CB64-4D48-BB5F-49D6F0C0BBE2}"/>
    <cellStyle name="Good 14" xfId="4580" xr:uid="{744BB4FB-CA87-4A7A-B187-91A5A7F49B1B}"/>
    <cellStyle name="Good 15" xfId="4581" xr:uid="{1C3AF6B7-6995-4D8A-AA60-449265DF4704}"/>
    <cellStyle name="Good 16" xfId="4582" xr:uid="{03AC6BC5-0476-4C5F-921B-64E19A04197A}"/>
    <cellStyle name="Good 17" xfId="4583" xr:uid="{8751E18E-72B9-4C44-B11C-4B09DCB6A8DD}"/>
    <cellStyle name="Good 18" xfId="4584" xr:uid="{44D75945-5CBC-4643-8A90-05CADB05B62D}"/>
    <cellStyle name="Good 19" xfId="4585" xr:uid="{9F7F1FE7-B983-443D-AEC4-2E0153A1FDD8}"/>
    <cellStyle name="Good 2" xfId="4586" xr:uid="{65784AC9-41C9-44F7-9AAD-434A3166EAEE}"/>
    <cellStyle name="Good 2 2" xfId="4587" xr:uid="{2707B341-2833-4534-AAC7-C6E98A7D1C62}"/>
    <cellStyle name="Good 2 3" xfId="4588" xr:uid="{434D9B5E-DCB8-4DBC-A0CC-F917560623F8}"/>
    <cellStyle name="Good 2 3 2" xfId="41756" xr:uid="{297F9A05-BE3D-48AC-9983-D95B120D5F11}"/>
    <cellStyle name="Good 2 4" xfId="41757" xr:uid="{BE366403-F54A-4523-870B-61C9E920F52D}"/>
    <cellStyle name="Good 20" xfId="4589" xr:uid="{56171679-15D6-4C1F-BF5E-E4A2C1FDAEF0}"/>
    <cellStyle name="Good 21" xfId="4590" xr:uid="{A485044E-C3D8-4D04-8D9B-8EDB9985E5C9}"/>
    <cellStyle name="Good 22" xfId="4591" xr:uid="{A1DFF7CE-6292-44A5-A0C6-E1518927585B}"/>
    <cellStyle name="Good 23" xfId="4592" xr:uid="{787438AB-70A0-4871-85CD-61F6F8AC9FCF}"/>
    <cellStyle name="Good 3" xfId="4593" xr:uid="{29C857B5-2687-42B5-A19B-F84D8E9D78C3}"/>
    <cellStyle name="Good 3 2" xfId="42034" xr:uid="{423982FE-5B89-4EFD-9DC3-3E824D5B08E5}"/>
    <cellStyle name="Good 3 3" xfId="42035" xr:uid="{88A32500-FA11-4977-B00A-066DB9AC9922}"/>
    <cellStyle name="Good 4" xfId="4594" xr:uid="{795F1EF1-B2A7-477B-A90A-CC5EB3E0921F}"/>
    <cellStyle name="Good 5" xfId="4595" xr:uid="{A5E34A61-12B3-4073-B08F-01199BF7644F}"/>
    <cellStyle name="Good 6" xfId="4596" xr:uid="{8299E16A-D70B-49F1-905A-CEF17F837737}"/>
    <cellStyle name="Good 7" xfId="4597" xr:uid="{D82E49B8-B8AF-4C41-9FF3-774B209DF9A9}"/>
    <cellStyle name="Good 8" xfId="4598" xr:uid="{394A3E84-D3A2-4E0D-9D76-0E92921F3ECA}"/>
    <cellStyle name="Good 9" xfId="4599" xr:uid="{32AD4068-B123-4A45-8378-18FC124197ED}"/>
    <cellStyle name="Grey" xfId="42142" xr:uid="{8A025BA4-5ED0-4595-B1D3-B3CA85DAD9DE}"/>
    <cellStyle name="Header" xfId="42036" xr:uid="{5A2D4406-A2BB-48F6-BDB7-7DF4732205B0}"/>
    <cellStyle name="HEADER 2" xfId="42143" xr:uid="{95069A95-B018-4F5F-8989-E135DCD7ADBA}"/>
    <cellStyle name="Header1" xfId="42144" xr:uid="{89EABD00-8B9D-414C-949E-D71E31BB5924}"/>
    <cellStyle name="Header2" xfId="42145" xr:uid="{7DDE7866-AE47-492A-977A-58FEF1B04EEF}"/>
    <cellStyle name="Heading 1" xfId="6" builtinId="16" customBuiltin="1"/>
    <cellStyle name="Heading 1 10" xfId="4600" xr:uid="{5260AF3D-11E5-4467-B1F6-7241BD915C08}"/>
    <cellStyle name="Heading 1 11" xfId="4601" xr:uid="{6A88C14D-A2E6-4669-ADE1-4FF631DCB1CA}"/>
    <cellStyle name="Heading 1 12" xfId="4602" xr:uid="{39B4B19D-17C8-44FA-BCAC-DBF76DE91F7A}"/>
    <cellStyle name="Heading 1 13" xfId="4603" xr:uid="{29AC0EB9-DDAE-425B-8FCA-C8FDC90EADEE}"/>
    <cellStyle name="Heading 1 14" xfId="4604" xr:uid="{F2C1527E-2A9D-49FF-9460-112428F9FFBE}"/>
    <cellStyle name="Heading 1 15" xfId="4605" xr:uid="{1813AA4D-8519-487E-8274-8A37923E063F}"/>
    <cellStyle name="Heading 1 16" xfId="4606" xr:uid="{31A2DDF3-3AED-49DD-8049-15DECA91292F}"/>
    <cellStyle name="Heading 1 17" xfId="4607" xr:uid="{FCD30C65-96CB-4855-85DB-348A3FAFAB0D}"/>
    <cellStyle name="Heading 1 18" xfId="4608" xr:uid="{F29B9FEE-7868-46B7-96F9-54BC2C87C116}"/>
    <cellStyle name="Heading 1 19" xfId="4609" xr:uid="{A7FA0865-2F5F-46EF-B71C-944E68D966B9}"/>
    <cellStyle name="Heading 1 2" xfId="4610" xr:uid="{B417980B-5F6A-418C-B71B-45D2C2FAB35B}"/>
    <cellStyle name="Heading 1 2 2" xfId="4611" xr:uid="{BA18D830-74B1-47E5-A430-3187A6323833}"/>
    <cellStyle name="Heading 1 2 3" xfId="4612" xr:uid="{A748E641-35FD-42DC-BB5D-678B7E3DCB18}"/>
    <cellStyle name="Heading 1 2 3 2" xfId="41758" xr:uid="{86E96418-FBD3-4312-9A4B-7924FCFF3735}"/>
    <cellStyle name="Heading 1 2 4" xfId="41759" xr:uid="{45C0373E-9A91-4A90-8058-E9F46FC57FF4}"/>
    <cellStyle name="Heading 1 20" xfId="4613" xr:uid="{0E92D2DD-D481-4CB0-B19D-12D4B9AB3164}"/>
    <cellStyle name="Heading 1 21" xfId="4614" xr:uid="{CE5A93E8-E470-4806-9CBF-BB8BC6D550C2}"/>
    <cellStyle name="Heading 1 22" xfId="4615" xr:uid="{00E842CB-0BFE-4492-9DA5-9C26BC8D5CCB}"/>
    <cellStyle name="Heading 1 23" xfId="4616" xr:uid="{D096912C-9D8E-475A-828F-79713FAD5291}"/>
    <cellStyle name="Heading 1 3" xfId="4617" xr:uid="{01755D8B-2C06-4DB1-8501-332AFB15EB73}"/>
    <cellStyle name="Heading 1 3 2" xfId="42037" xr:uid="{66CBEA75-82E7-420E-97DA-363ECAD51BC7}"/>
    <cellStyle name="Heading 1 3 3" xfId="42038" xr:uid="{701BC930-D946-4E35-B66D-F0CE2A690FA8}"/>
    <cellStyle name="Heading 1 4" xfId="4618" xr:uid="{C2A11B5C-BC3C-4180-9EFA-E6A13376B6B6}"/>
    <cellStyle name="Heading 1 5" xfId="4619" xr:uid="{A5713AE0-7CC9-4ECF-A558-4EC742C2549A}"/>
    <cellStyle name="Heading 1 6" xfId="4620" xr:uid="{9CE77B45-15F3-4024-AC1F-7A7FE1D28BDA}"/>
    <cellStyle name="Heading 1 7" xfId="4621" xr:uid="{3AFCF724-4061-4F49-9A06-AA8E2BA5521B}"/>
    <cellStyle name="Heading 1 8" xfId="4622" xr:uid="{4D02B987-E6FD-4B75-A3AE-CFB105BEF90C}"/>
    <cellStyle name="Heading 1 9" xfId="4623" xr:uid="{5EEE87EA-036D-4741-86BA-3B507E39D6CC}"/>
    <cellStyle name="Heading 2" xfId="7" builtinId="17" customBuiltin="1"/>
    <cellStyle name="Heading 2 10" xfId="4624" xr:uid="{FB8FE894-B930-431C-8C1D-CDCBA52BDFE3}"/>
    <cellStyle name="Heading 2 11" xfId="4625" xr:uid="{FF9AE3C9-FA9D-41B9-B44B-75A3AB055226}"/>
    <cellStyle name="Heading 2 12" xfId="4626" xr:uid="{946F5A20-7C23-4E0B-847B-98CEAC20BADC}"/>
    <cellStyle name="Heading 2 13" xfId="4627" xr:uid="{0C9EE683-433F-4D27-8199-D2C4F556EAA7}"/>
    <cellStyle name="Heading 2 14" xfId="4628" xr:uid="{0C808718-D9D2-4CE2-BAA8-EBCD6088DE6F}"/>
    <cellStyle name="Heading 2 15" xfId="4629" xr:uid="{FF73A43E-508D-4A52-9FCD-B7FDAF69D0BB}"/>
    <cellStyle name="Heading 2 16" xfId="4630" xr:uid="{CD1C99CA-639D-4362-8D70-ABD9064C8529}"/>
    <cellStyle name="Heading 2 17" xfId="4631" xr:uid="{5EA0DA45-4F61-481A-AA4F-EFB8BE006C3F}"/>
    <cellStyle name="Heading 2 18" xfId="4632" xr:uid="{7EB3144E-1004-4B55-A79C-AD140234CBA4}"/>
    <cellStyle name="Heading 2 19" xfId="4633" xr:uid="{59A63553-8EA6-42E7-AF2C-DA87B5712EF8}"/>
    <cellStyle name="Heading 2 2" xfId="4634" xr:uid="{7FF709C9-A8B9-4D36-AABF-B22C09C65D7C}"/>
    <cellStyle name="Heading 2 2 2" xfId="4635" xr:uid="{BD2D7FEE-FFF5-409E-A732-004F9C6DADC4}"/>
    <cellStyle name="Heading 2 2 3" xfId="4636" xr:uid="{C4484C45-3CA6-49F8-9235-1DA0AD917C11}"/>
    <cellStyle name="Heading 2 2 3 2" xfId="41760" xr:uid="{05CA818C-5B6D-4A09-A5A7-0EB46A5E4FA8}"/>
    <cellStyle name="Heading 2 2 4" xfId="41761" xr:uid="{68E21716-6379-41DB-93ED-2DF0FD1AA944}"/>
    <cellStyle name="Heading 2 20" xfId="4637" xr:uid="{C45EBC87-1514-4948-B20F-2CA0E3ADD17E}"/>
    <cellStyle name="Heading 2 21" xfId="4638" xr:uid="{3A8EF7D3-2455-4D57-9ADB-698F7FB29615}"/>
    <cellStyle name="Heading 2 22" xfId="4639" xr:uid="{FB1AE1C0-D23C-4BAA-83F9-12EF3AFABB3D}"/>
    <cellStyle name="Heading 2 23" xfId="4640" xr:uid="{889270E0-280F-4CB6-887C-5CCCFC956F27}"/>
    <cellStyle name="Heading 2 3" xfId="4641" xr:uid="{DEFC4470-C3F0-492F-A3D1-0F79514A9157}"/>
    <cellStyle name="Heading 2 3 2" xfId="42039" xr:uid="{3AEBBB92-1F90-4CDC-8FD5-B9B3C0DA15F3}"/>
    <cellStyle name="Heading 2 3 3" xfId="42040" xr:uid="{A6AD86F7-6A57-4E8F-B1D6-16213B08D9B6}"/>
    <cellStyle name="Heading 2 4" xfId="4642" xr:uid="{C77FA6E9-3E64-4CB8-B6D2-CACFF2FEF5DC}"/>
    <cellStyle name="Heading 2 5" xfId="4643" xr:uid="{200ABAC8-5A0F-48FC-B333-B210B5A099F8}"/>
    <cellStyle name="Heading 2 6" xfId="4644" xr:uid="{A401CB50-B17E-4026-BC9C-C803B25AA789}"/>
    <cellStyle name="Heading 2 7" xfId="4645" xr:uid="{CD4D5481-C5B0-467C-A21B-5F188FED8B60}"/>
    <cellStyle name="Heading 2 8" xfId="4646" xr:uid="{22DB34B6-08B1-4BF7-ABF1-9CA79E87F79F}"/>
    <cellStyle name="Heading 2 9" xfId="4647" xr:uid="{73023915-5A6F-48D2-97C0-748C532D422B}"/>
    <cellStyle name="Heading 3" xfId="8" builtinId="18" customBuiltin="1"/>
    <cellStyle name="Heading 3 10" xfId="4648" xr:uid="{8B785CE5-A82E-4BAE-A856-022760BFE701}"/>
    <cellStyle name="Heading 3 11" xfId="4649" xr:uid="{38A08DAB-5CE6-411C-A540-514C7D6A172C}"/>
    <cellStyle name="Heading 3 12" xfId="4650" xr:uid="{E2332349-F63B-4184-89C5-F990B9729D48}"/>
    <cellStyle name="Heading 3 13" xfId="4651" xr:uid="{A8B61864-AB45-4DA8-BF30-F8D7EC26A9D1}"/>
    <cellStyle name="Heading 3 14" xfId="4652" xr:uid="{C89C0687-A700-4F9D-81AE-0D92228155F5}"/>
    <cellStyle name="Heading 3 15" xfId="4653" xr:uid="{50AB4F5E-1195-450C-9E93-9A4F17EDE58E}"/>
    <cellStyle name="Heading 3 16" xfId="4654" xr:uid="{81F8B2CF-7C03-4205-8845-594BAF6984FA}"/>
    <cellStyle name="Heading 3 17" xfId="4655" xr:uid="{D37936D3-9C37-444D-B5C1-9A5433DA297C}"/>
    <cellStyle name="Heading 3 18" xfId="4656" xr:uid="{813ECA8F-9426-4BDA-A36F-8AF31C994074}"/>
    <cellStyle name="Heading 3 19" xfId="4657" xr:uid="{B5643C03-7F15-4B29-AF73-C3F70FB95D08}"/>
    <cellStyle name="Heading 3 2" xfId="4658" xr:uid="{2A707AEC-503C-43E4-846D-8895A85FB7EC}"/>
    <cellStyle name="Heading 3 2 2" xfId="4659" xr:uid="{978DEA01-A93A-4992-90A1-6AFF9C930BF0}"/>
    <cellStyle name="Heading 3 2 3" xfId="4660" xr:uid="{EEFBDA6E-1E86-408C-837F-0EB5D624AC71}"/>
    <cellStyle name="Heading 3 2 3 2" xfId="41762" xr:uid="{2DB5825D-A38F-4B20-9535-79CBD0BA03C7}"/>
    <cellStyle name="Heading 3 2 4" xfId="41763" xr:uid="{C3F4F365-DC62-4680-9D0E-48705FE8E190}"/>
    <cellStyle name="Heading 3 20" xfId="4661" xr:uid="{90A221CD-1841-4C96-88EC-BC4B3A2A4F3D}"/>
    <cellStyle name="Heading 3 21" xfId="4662" xr:uid="{B2BA7E99-5D18-4D86-A088-80AB91D84A1F}"/>
    <cellStyle name="Heading 3 22" xfId="4663" xr:uid="{25259334-E31A-4223-8A81-4C667ACF5047}"/>
    <cellStyle name="Heading 3 23" xfId="4664" xr:uid="{9382A4E5-B4FE-41D1-9A97-92ADF9CCA3FD}"/>
    <cellStyle name="Heading 3 3" xfId="4665" xr:uid="{544D8714-126C-480C-AE42-AD6AD5652304}"/>
    <cellStyle name="Heading 3 3 2" xfId="42041" xr:uid="{788219A1-2803-441E-9F3B-CF9C959E66B6}"/>
    <cellStyle name="Heading 3 3 3" xfId="42042" xr:uid="{2B1FDDEF-5519-4B2E-B27B-D3FC41780E5C}"/>
    <cellStyle name="Heading 3 4" xfId="4666" xr:uid="{58025602-9908-48DF-A8DA-E61D0B941D4F}"/>
    <cellStyle name="Heading 3 5" xfId="4667" xr:uid="{452ADB72-DA44-4F4F-A82A-32C3628031D9}"/>
    <cellStyle name="Heading 3 6" xfId="4668" xr:uid="{BF3B2823-1659-4758-A736-13E0BC6635F2}"/>
    <cellStyle name="Heading 3 7" xfId="4669" xr:uid="{3FAD5269-660B-455F-91C1-A35FFDCBCB19}"/>
    <cellStyle name="Heading 3 8" xfId="4670" xr:uid="{55D9E01E-047C-4B9D-8533-147F0ECB1940}"/>
    <cellStyle name="Heading 3 9" xfId="4671" xr:uid="{E87C60D0-33A5-475F-AB29-661B1387669F}"/>
    <cellStyle name="Heading 4" xfId="9" builtinId="19" customBuiltin="1"/>
    <cellStyle name="Heading 4 10" xfId="4672" xr:uid="{4B86ACAF-CA9B-4315-AB1C-F8F82B01CBA6}"/>
    <cellStyle name="Heading 4 11" xfId="4673" xr:uid="{A941C3AA-5FAF-40E8-AD6B-CFB9F69B1318}"/>
    <cellStyle name="Heading 4 12" xfId="4674" xr:uid="{11BC93B2-C09B-43B2-9FD5-ED14E6C1C5ED}"/>
    <cellStyle name="Heading 4 13" xfId="4675" xr:uid="{7A8A2FE9-CB63-4ED8-8BC5-B98C0052A8BA}"/>
    <cellStyle name="Heading 4 14" xfId="4676" xr:uid="{DA5BFB4C-840F-46A1-9202-9084F7360587}"/>
    <cellStyle name="Heading 4 15" xfId="4677" xr:uid="{F8221147-F7E3-4FEF-AAE7-4545CC3D128A}"/>
    <cellStyle name="Heading 4 16" xfId="4678" xr:uid="{99AE4DC0-ADEF-4118-89BD-146AA30123D8}"/>
    <cellStyle name="Heading 4 17" xfId="4679" xr:uid="{A39B65F7-40B4-46E9-A4FE-8E54A4F17B73}"/>
    <cellStyle name="Heading 4 18" xfId="4680" xr:uid="{FF978373-8198-4B59-BB3E-F2FA63628B9D}"/>
    <cellStyle name="Heading 4 19" xfId="4681" xr:uid="{0E382EE6-ED4F-4072-B1D1-96B4092D05E6}"/>
    <cellStyle name="Heading 4 2" xfId="4682" xr:uid="{C67E59B9-1D30-4F1C-9E05-9F9AD4BF6706}"/>
    <cellStyle name="Heading 4 2 2" xfId="4683" xr:uid="{67DF9E1A-A27D-46CA-B226-8017D74C5CC7}"/>
    <cellStyle name="Heading 4 2 3" xfId="4684" xr:uid="{BE7ECDC5-5DE0-4E47-9118-E11D3B21AA68}"/>
    <cellStyle name="Heading 4 2 3 2" xfId="41764" xr:uid="{DF7C0CEF-E8A5-47FE-B6AC-33D7D3007895}"/>
    <cellStyle name="Heading 4 2 4" xfId="41765" xr:uid="{C5CF7400-00D1-4D41-AB48-BAA13249ABCC}"/>
    <cellStyle name="Heading 4 20" xfId="4685" xr:uid="{5BAACCFB-12B7-47A2-BE59-4831EBACBC88}"/>
    <cellStyle name="Heading 4 21" xfId="4686" xr:uid="{2BDD4DE4-2282-4CC9-8702-55F605801297}"/>
    <cellStyle name="Heading 4 22" xfId="4687" xr:uid="{95BCC0E8-C897-4BDB-99F5-E1594935C2AF}"/>
    <cellStyle name="Heading 4 23" xfId="4688" xr:uid="{CD3D6D28-8E19-4960-A5C9-521C68D8C72B}"/>
    <cellStyle name="Heading 4 3" xfId="4689" xr:uid="{27556548-27A5-4BDE-9E63-4ED69E2D606C}"/>
    <cellStyle name="Heading 4 3 2" xfId="42043" xr:uid="{97D27CF4-B4D7-487A-A72E-61EC03C9CD47}"/>
    <cellStyle name="Heading 4 3 3" xfId="42044" xr:uid="{E29A8A0A-DD5C-4338-91EA-F7ED8A1D6A8F}"/>
    <cellStyle name="Heading 4 4" xfId="4690" xr:uid="{7EAC4D2B-0724-4731-B1F3-C79404A7B3DA}"/>
    <cellStyle name="Heading 4 5" xfId="4691" xr:uid="{279A11E9-E85E-4FEB-B2C0-1F858A1D3B01}"/>
    <cellStyle name="Heading 4 6" xfId="4692" xr:uid="{86F75112-5B58-42BB-A2FC-8E34FE3A7ACF}"/>
    <cellStyle name="Heading 4 7" xfId="4693" xr:uid="{3F431758-CB24-4A33-8639-19EEF3375B93}"/>
    <cellStyle name="Heading 4 8" xfId="4694" xr:uid="{0ACCE8DF-9061-4CE5-8ADC-3456B0E26950}"/>
    <cellStyle name="Heading 4 9" xfId="4695" xr:uid="{F7F4035C-C86E-43AD-BA2B-3C00C6634BD6}"/>
    <cellStyle name="Heading1" xfId="42146" xr:uid="{1F872547-1787-4B42-B450-7493673F1AF0}"/>
    <cellStyle name="Heading2" xfId="42147" xr:uid="{62F22CA7-7651-4B2F-9395-3F30D3D4EE1A}"/>
    <cellStyle name="HIGHLIGHT" xfId="42148" xr:uid="{888F724F-2802-4DFF-A56B-A82CC8FFD01B}"/>
    <cellStyle name="Hyperlink 2" xfId="4696" xr:uid="{2B9FE492-2E39-43BB-B806-DBFF9834DBD5}"/>
    <cellStyle name="Hyperlink 2 10" xfId="41493" xr:uid="{94D6EEA1-F063-46BD-A76B-1F65E5A40B64}"/>
    <cellStyle name="Hyperlink 2 2" xfId="4697" xr:uid="{F7E5D9FF-4AF6-4628-ABB4-407103320CB6}"/>
    <cellStyle name="Hyperlink 2 2 2" xfId="41523" xr:uid="{73176044-4E17-455D-8750-EB4A45B81B04}"/>
    <cellStyle name="Hyperlink 2 3" xfId="4698" xr:uid="{F508FDD0-0209-4E52-8996-1F5348EA477F}"/>
    <cellStyle name="Hyperlink 2 3 2" xfId="41524" xr:uid="{F717D820-1B72-44EE-B3D7-08C477E68C15}"/>
    <cellStyle name="Hyperlink 2 4" xfId="4699" xr:uid="{2E288934-179B-4574-8466-B9D5EA5B4349}"/>
    <cellStyle name="Hyperlink 2 5" xfId="4700" xr:uid="{545A0F2C-CFFE-4A9E-A15F-5A28464BDC81}"/>
    <cellStyle name="Hyperlink 2 6" xfId="4701" xr:uid="{061C6EF1-04E4-4C88-9C43-3864CEA3D9E2}"/>
    <cellStyle name="Hyperlink 2 7" xfId="4702" xr:uid="{DAC4B6E2-3258-4C36-AE0E-05A1E12922EA}"/>
    <cellStyle name="Hyperlink 2 8" xfId="4703" xr:uid="{8F8D5388-59BE-4397-9855-7CCC5A1BC945}"/>
    <cellStyle name="Hyperlink 2 9" xfId="4704" xr:uid="{11DFEF69-A27A-4465-91CF-7A2F1C10777B}"/>
    <cellStyle name="Hyperlink 3" xfId="4705" xr:uid="{F2B1FF87-5546-4459-86DF-E1D88562654E}"/>
    <cellStyle name="Hyperlink 3 2" xfId="41525" xr:uid="{AF48B634-F87D-4E5C-B99B-420FC3163A3F}"/>
    <cellStyle name="Hyperlink 3 3" xfId="41766" xr:uid="{C37DA8F6-4C3F-4C5A-8A61-C99DF243CE09}"/>
    <cellStyle name="Hyperlink 4" xfId="4706" xr:uid="{572ED869-195D-463C-BEBD-E14DFE90AB78}"/>
    <cellStyle name="Hyperlink 5" xfId="41526" xr:uid="{04EA90C8-BD04-4FEC-9B5A-E62F33E294C9}"/>
    <cellStyle name="Hyperlink 6" xfId="41483" xr:uid="{38410D8E-AB54-4330-8DC1-9C4B949FB490}"/>
    <cellStyle name="Hyperlink 9" xfId="4707" xr:uid="{AF236483-7792-4F1B-BB92-BF22F6279924}"/>
    <cellStyle name="Input" xfId="5" builtinId="20" customBuiltin="1"/>
    <cellStyle name="Input [yellow]" xfId="42149" xr:uid="{4DD4729D-4040-4BEC-A401-8CE315F87CE5}"/>
    <cellStyle name="Input 10" xfId="4708" xr:uid="{DA599F1F-E6C1-4E13-9AD2-37BCCD1A59E1}"/>
    <cellStyle name="Input 11" xfId="4709" xr:uid="{C5FD99F3-D3E5-4DA5-BAB4-07F678EC15F0}"/>
    <cellStyle name="Input 12" xfId="4710" xr:uid="{D483F558-1BCE-4DAC-A2E2-D7EDC59FCCAB}"/>
    <cellStyle name="Input 13" xfId="4711" xr:uid="{1F59C8B0-AC5E-41F4-A3A2-767F0CA222C4}"/>
    <cellStyle name="Input 14" xfId="4712" xr:uid="{2A1C5E13-952D-44C5-A003-3FF1E99B174E}"/>
    <cellStyle name="Input 15" xfId="4713" xr:uid="{9F987125-89AE-42FD-8403-C5DC81741083}"/>
    <cellStyle name="Input 16" xfId="4714" xr:uid="{A62F5A59-9E06-4C62-9309-7EFCFC9AFD4D}"/>
    <cellStyle name="Input 17" xfId="4715" xr:uid="{C66A1C19-354D-44AB-B1E5-99F93BE3ABC1}"/>
    <cellStyle name="Input 18" xfId="4716" xr:uid="{A2780B60-C2A4-4AF7-93B0-0A547A92B3B0}"/>
    <cellStyle name="Input 19" xfId="4717" xr:uid="{C3C1536D-0D41-4314-8BEC-DAAF8E119CDF}"/>
    <cellStyle name="Input 2" xfId="4718" xr:uid="{4C535FD6-4521-4C00-BE7F-9877E9C90AFF}"/>
    <cellStyle name="Input 2 2" xfId="4719" xr:uid="{A0507141-6129-4146-82EA-BDF47B706C8E}"/>
    <cellStyle name="Input 2 3" xfId="4720" xr:uid="{9C434219-5B5D-4779-AA2A-71EC038A5978}"/>
    <cellStyle name="Input 2 3 2" xfId="41767" xr:uid="{0C656131-F0BC-474C-8F1A-7D0E9FD624F1}"/>
    <cellStyle name="Input 2 4" xfId="41768" xr:uid="{5B7C2D54-ADEF-4B20-BC26-833A4EA5798F}"/>
    <cellStyle name="Input 20" xfId="4721" xr:uid="{E0EB4EA2-828B-43EF-86E2-02DF6DDE040A}"/>
    <cellStyle name="Input 21" xfId="4722" xr:uid="{42F723A5-3557-4F55-AAB0-E154BE9F0D19}"/>
    <cellStyle name="Input 22" xfId="4723" xr:uid="{92F786F5-BBF4-48A7-9F44-DBF4E905B353}"/>
    <cellStyle name="Input 23" xfId="4724" xr:uid="{D101AD99-8EBF-4F06-B037-7E9468BBB28F}"/>
    <cellStyle name="Input 3" xfId="4725" xr:uid="{D2DB1FAA-F03E-4CAD-B35F-8D469B66D6CC}"/>
    <cellStyle name="Input 3 2" xfId="4726" xr:uid="{9FA54709-A714-4D97-84E2-4296D9851415}"/>
    <cellStyle name="Input 3 3" xfId="4727" xr:uid="{51BAE6AC-1DFF-407E-9740-4E0048FF93C8}"/>
    <cellStyle name="Input 4" xfId="4728" xr:uid="{509C33E3-48D7-48A3-92FF-55FECA550344}"/>
    <cellStyle name="Input 5" xfId="4729" xr:uid="{11F57E0D-FBE7-4320-9844-3A53993C1F37}"/>
    <cellStyle name="Input 6" xfId="4730" xr:uid="{C72D351B-BCAE-4024-A189-C57A7E2B4CAD}"/>
    <cellStyle name="Input 7" xfId="4731" xr:uid="{1D7C849E-5AF3-47AD-8519-5EBFF6A8733A}"/>
    <cellStyle name="Input 8" xfId="4732" xr:uid="{E3D27B38-29F4-493C-B71E-B62CC27A4B35}"/>
    <cellStyle name="Input 9" xfId="4733" xr:uid="{A513ED4A-43BA-44A8-9183-B906E2887563}"/>
    <cellStyle name="Linked Cell" xfId="14" builtinId="24" customBuiltin="1"/>
    <cellStyle name="Linked Cell 10" xfId="4734" xr:uid="{E76C81FB-DE88-40CB-A77D-3DD42C1AC9AD}"/>
    <cellStyle name="Linked Cell 11" xfId="4735" xr:uid="{BF9407DF-EED9-4BEF-AF8D-21A4F2479D8F}"/>
    <cellStyle name="Linked Cell 12" xfId="4736" xr:uid="{DF905FAF-04A4-40BA-946D-99C4D3305608}"/>
    <cellStyle name="Linked Cell 13" xfId="4737" xr:uid="{CB0806B5-3FEB-43DA-8CFD-AD06FBBAADCD}"/>
    <cellStyle name="Linked Cell 14" xfId="4738" xr:uid="{0509FA0F-4369-4D81-B0D5-92B63475AC84}"/>
    <cellStyle name="Linked Cell 15" xfId="4739" xr:uid="{ACED1F20-EA94-454B-AED8-420D7FAA6A7E}"/>
    <cellStyle name="Linked Cell 16" xfId="4740" xr:uid="{229F907D-7A59-44C5-87FB-9D354BE05B79}"/>
    <cellStyle name="Linked Cell 17" xfId="4741" xr:uid="{E65C0DD8-26D7-4FD6-A526-A8A3EB2F2D9A}"/>
    <cellStyle name="Linked Cell 18" xfId="4742" xr:uid="{2EDE422A-C5A4-4F35-BB1F-BDF3B5BD6008}"/>
    <cellStyle name="Linked Cell 19" xfId="4743" xr:uid="{02176DEA-3860-4E45-BB0B-5D365601114D}"/>
    <cellStyle name="Linked Cell 2" xfId="4744" xr:uid="{9E5D134C-2E9E-48C2-8819-09194BF4EDE0}"/>
    <cellStyle name="Linked Cell 2 2" xfId="4745" xr:uid="{DC8A6E2C-FC95-4BE3-9F3A-0781DE927A5C}"/>
    <cellStyle name="Linked Cell 2 3" xfId="4746" xr:uid="{058A6B9A-4714-4E84-87A8-EE537BB52541}"/>
    <cellStyle name="Linked Cell 2 3 2" xfId="41769" xr:uid="{A044F2E9-2E17-4A03-AA1B-5EC9B61256E8}"/>
    <cellStyle name="Linked Cell 2 4" xfId="41770" xr:uid="{A6922DF7-A05D-45DE-A81B-FFFDD385D105}"/>
    <cellStyle name="Linked Cell 20" xfId="4747" xr:uid="{B2AEE23C-5ADE-42FA-9990-8DA4DCFAA014}"/>
    <cellStyle name="Linked Cell 21" xfId="4748" xr:uid="{172B00A1-BE67-49FE-9E7F-DCC56CAC5D42}"/>
    <cellStyle name="Linked Cell 22" xfId="4749" xr:uid="{F8ECFFA6-0173-45F1-9034-8A8F55070D3E}"/>
    <cellStyle name="Linked Cell 23" xfId="4750" xr:uid="{91645D35-62E5-46EA-B77F-11390DD6DA5B}"/>
    <cellStyle name="Linked Cell 3" xfId="4751" xr:uid="{544F7EBA-31D8-400D-B110-8EF793385460}"/>
    <cellStyle name="Linked Cell 3 2" xfId="42045" xr:uid="{48F9E274-FAE6-4C01-BADB-FBBFE554984B}"/>
    <cellStyle name="Linked Cell 3 3" xfId="42046" xr:uid="{92F80B1A-E5FE-4C55-A48E-666BB8DB5606}"/>
    <cellStyle name="Linked Cell 4" xfId="4752" xr:uid="{DFC96174-C434-47B7-9380-8AB48143E735}"/>
    <cellStyle name="Linked Cell 5" xfId="4753" xr:uid="{27086951-4B5A-48B3-8C37-6AC35DD59F03}"/>
    <cellStyle name="Linked Cell 6" xfId="4754" xr:uid="{40CFC39A-5329-4691-A8D7-0D2742E5C051}"/>
    <cellStyle name="Linked Cell 7" xfId="4755" xr:uid="{AC70C740-F708-4A09-B278-18E20BFC81BA}"/>
    <cellStyle name="Linked Cell 8" xfId="4756" xr:uid="{D606DC53-95DA-4F0E-82E0-B83EFE002C4B}"/>
    <cellStyle name="Linked Cell 9" xfId="4757" xr:uid="{430DF2E1-1702-4219-864B-197FE25FE347}"/>
    <cellStyle name="Multiple" xfId="4758" xr:uid="{23193B4F-7686-4A0E-9637-55FF6C81EED7}"/>
    <cellStyle name="N_Table1_Cell" xfId="42230" xr:uid="{FD1E5F55-2021-4D6A-B0A1-9B9AC5338536}"/>
    <cellStyle name="N_Table1_Header" xfId="42229" xr:uid="{25198377-4719-45CB-B0B9-4ABDFBB0F008}"/>
    <cellStyle name="N_Table2_Cell" xfId="42231" xr:uid="{85C09F55-4F8B-40D0-BD8F-FF61D3F6BEF5}"/>
    <cellStyle name="Neutral 10" xfId="4759" xr:uid="{6D11C89C-094A-4035-83EA-4873EC135704}"/>
    <cellStyle name="Neutral 11" xfId="4760" xr:uid="{EFAA36B0-9435-4055-A4F8-351DE98BCAA4}"/>
    <cellStyle name="Neutral 12" xfId="4761" xr:uid="{CCF30196-3D30-4087-9F66-59E6EE890DB3}"/>
    <cellStyle name="Neutral 13" xfId="4762" xr:uid="{943D048E-AD03-43AA-9E80-4CC3CCE5F1C0}"/>
    <cellStyle name="Neutral 14" xfId="4763" xr:uid="{C39519E5-5A4F-4769-B69C-F96CCF6BB98C}"/>
    <cellStyle name="Neutral 15" xfId="4764" xr:uid="{1EC8EE40-C719-4B48-A4FB-538C3A16A328}"/>
    <cellStyle name="Neutral 16" xfId="4765" xr:uid="{C2AF7B95-F15C-4358-9697-1E91BFF219A8}"/>
    <cellStyle name="Neutral 17" xfId="4766" xr:uid="{D9BCDD1C-1B7F-45ED-ABB4-18B82546B6C6}"/>
    <cellStyle name="Neutral 18" xfId="4767" xr:uid="{21B712E8-54E4-41F3-81C6-288C31764AF3}"/>
    <cellStyle name="Neutral 19" xfId="4768" xr:uid="{63C40678-9884-4FE5-9B72-A2479556D9B8}"/>
    <cellStyle name="Neutral 2" xfId="4769" xr:uid="{4D8B9C91-E58D-4FA2-9697-266D8F4E205B}"/>
    <cellStyle name="Neutral 2 2" xfId="4770" xr:uid="{53CF061A-033B-4530-881C-EBBE268E351F}"/>
    <cellStyle name="Neutral 2 3" xfId="4771" xr:uid="{40E31D2D-2722-47B0-BA3E-1979F73FA26E}"/>
    <cellStyle name="Neutral 2 3 2" xfId="41771" xr:uid="{E321918C-E42F-406F-BCDD-BE7C5E7D524C}"/>
    <cellStyle name="Neutral 2 4" xfId="41772" xr:uid="{E1FACA10-DECF-46A3-B159-16A5049F98F1}"/>
    <cellStyle name="Neutral 20" xfId="4772" xr:uid="{0462CDB1-9EC3-4BCD-BE43-CDA6DC266CE6}"/>
    <cellStyle name="Neutral 21" xfId="4773" xr:uid="{DFD9E79B-8D53-45A1-981F-C9CAD66F7862}"/>
    <cellStyle name="Neutral 22" xfId="4774" xr:uid="{FF3F9079-6483-4395-A520-1AFAF3D3468F}"/>
    <cellStyle name="Neutral 23" xfId="4775" xr:uid="{5915112C-DE98-4E85-98DA-418A226AE256}"/>
    <cellStyle name="Neutral 24" xfId="42263" xr:uid="{33BECF1A-8778-4F2E-8379-303B5F77A186}"/>
    <cellStyle name="Neutral 25" xfId="39" xr:uid="{AA97289B-FC65-476F-B2F9-BF687706AD2F}"/>
    <cellStyle name="Neutral 3" xfId="4776" xr:uid="{BC557CD7-50B6-4F8F-8519-03D582C5F3D7}"/>
    <cellStyle name="Neutral 3 2" xfId="42047" xr:uid="{83012DCA-5BEC-4590-97BB-A07FF8E91A7B}"/>
    <cellStyle name="Neutral 3 3" xfId="42048" xr:uid="{3B7FA609-97E6-4448-BF2B-FF8ECBFE6AB8}"/>
    <cellStyle name="Neutral 4" xfId="4777" xr:uid="{52867762-69D7-4521-89E1-C9F300EC9521}"/>
    <cellStyle name="Neutral 5" xfId="4778" xr:uid="{C0BFA2C1-CF27-493B-9618-F1133CFB6E28}"/>
    <cellStyle name="Neutral 6" xfId="4779" xr:uid="{C3FFFB49-DAB1-4534-A96D-E7AF05290247}"/>
    <cellStyle name="Neutral 7" xfId="4780" xr:uid="{6DD65C91-7DFA-44CE-80A1-0D2A4FE15A1B}"/>
    <cellStyle name="Neutral 8" xfId="4781" xr:uid="{D1BB8086-C337-4838-8742-1C58FFC522E3}"/>
    <cellStyle name="Neutral 9" xfId="4782" xr:uid="{6D61A2C3-9E0D-4137-B8F9-B376F22BA066}"/>
    <cellStyle name="no dec" xfId="42150" xr:uid="{68EECDAF-BB55-4916-A519-0D605A788229}"/>
    <cellStyle name="Normal" xfId="0" builtinId="0"/>
    <cellStyle name="Normal - Style1" xfId="42151" xr:uid="{FB1E56A7-18DD-4C67-8D7D-2629C92709D2}"/>
    <cellStyle name="Normal - Style2" xfId="42152" xr:uid="{88BFEAB2-90AD-4240-8D66-CEC294D4B381}"/>
    <cellStyle name="Normal - Style3" xfId="42153" xr:uid="{FD15156A-D50D-449E-BDBC-EFE4B0C962A7}"/>
    <cellStyle name="Normal - Style4" xfId="42154" xr:uid="{9A137D4B-F8F0-4344-B06C-6508195167E7}"/>
    <cellStyle name="Normal - Style5" xfId="42155" xr:uid="{B668AC74-3EAD-4FA5-AF0A-3C45A2F6CEAA}"/>
    <cellStyle name="Normal - Style6" xfId="42156" xr:uid="{732813CA-E415-46B5-A42A-2968A0DA5788}"/>
    <cellStyle name="Normal - Style7" xfId="42157" xr:uid="{EBFFD951-9C8A-493E-8805-7CB44DA4074F}"/>
    <cellStyle name="Normal - Style8" xfId="42158" xr:uid="{97BB47E2-699E-495D-9B3A-C9E363C0273F}"/>
    <cellStyle name="Normal 10" xfId="51" xr:uid="{2009F468-B135-45B8-8740-BF2748D47517}"/>
    <cellStyle name="Normal 10 2" xfId="4783" xr:uid="{BCD5893A-0E96-449F-A451-25C0D1A7F130}"/>
    <cellStyle name="Normal 10 2 2" xfId="41470" xr:uid="{69090F06-26D0-4EE1-A9BD-E4340A8EB761}"/>
    <cellStyle name="Normal 10 3" xfId="4784" xr:uid="{B3FE39F6-76EB-428E-8CFD-877DDA07D2CD}"/>
    <cellStyle name="Normal 10 3 2" xfId="41773" xr:uid="{958559F4-5E7E-4CB0-9C27-2426E5F103BF}"/>
    <cellStyle name="Normal 10 4" xfId="41527" xr:uid="{595504A6-3789-41B1-9DA3-917BE7832876}"/>
    <cellStyle name="Normal 10 5" xfId="41465" xr:uid="{9521CDC3-8C13-4155-A36A-426CA2A7843D}"/>
    <cellStyle name="Normal 100" xfId="41590" xr:uid="{1B9A6D73-6B58-48FD-AFC7-C8C3EE3107EB}"/>
    <cellStyle name="Normal 101" xfId="42244" xr:uid="{A1A79878-D13E-4C0A-9221-52F863E621C6}"/>
    <cellStyle name="Normal 102" xfId="42248" xr:uid="{8997BC3D-B44C-4E1A-ACC8-4E8EEBA44E67}"/>
    <cellStyle name="Normal 103" xfId="42252" xr:uid="{AF975D66-A6BA-4F2E-9478-1EF386B16BB4}"/>
    <cellStyle name="Normal 104" xfId="42256" xr:uid="{80C09876-585C-4A2C-8288-89CF9833DE84}"/>
    <cellStyle name="Normal 105" xfId="42289" xr:uid="{65983692-7F49-428F-86A1-0F57D3CF8B92}"/>
    <cellStyle name="Normal 106" xfId="42291" xr:uid="{4B8BCD1B-45AB-4657-B383-5813B71D0246}"/>
    <cellStyle name="Normal 107" xfId="42293" xr:uid="{DAD1229E-26C8-40D0-B887-311DB3B0864D}"/>
    <cellStyle name="Normal 11" xfId="4785" xr:uid="{1CC576EA-87C1-42B9-8506-F4D6049C1FEE}"/>
    <cellStyle name="Normal 11 2" xfId="41529" xr:uid="{DDD94647-460E-487C-9DB6-266E3937C275}"/>
    <cellStyle name="Normal 11 2 2" xfId="41530" xr:uid="{9973676F-1A43-4C23-B24B-4E2E7D910C8B}"/>
    <cellStyle name="Normal 11 2 3" xfId="41774" xr:uid="{5E5548FA-06D8-4136-9521-A1B18CA8E0BD}"/>
    <cellStyle name="Normal 11 3" xfId="41775" xr:uid="{A418AA9B-C1D4-47D6-B98E-B4BDA6A3A218}"/>
    <cellStyle name="Normal 11 4" xfId="41776" xr:uid="{CFF3A376-E197-45A0-A8B3-E01079CC44BA}"/>
    <cellStyle name="Normal 11 5" xfId="41528" xr:uid="{C8E2A505-46DE-4A8D-B56B-C5DD67341218}"/>
    <cellStyle name="Normal 12" xfId="4786" xr:uid="{C301773B-6441-424F-8312-A135213451A7}"/>
    <cellStyle name="Normal 12 2" xfId="41532" xr:uid="{F11A16D4-D142-4FD4-A3A7-5075ADF6AA1D}"/>
    <cellStyle name="Normal 12 2 2" xfId="41777" xr:uid="{D4E62239-0EAB-4DFD-99C3-F498A762959A}"/>
    <cellStyle name="Normal 12 3" xfId="41533" xr:uid="{D943FB77-621B-434A-8B2F-3442CF0DBA2E}"/>
    <cellStyle name="Normal 12 4" xfId="41778" xr:uid="{71BD64A2-F9F8-407B-A7BD-4EC95A177869}"/>
    <cellStyle name="Normal 12 5" xfId="41531" xr:uid="{0F189DF5-A2EB-462E-AF07-7A771C6C264E}"/>
    <cellStyle name="Normal 12 6" xfId="42159" xr:uid="{BFC1B681-8A6C-4967-8B3D-1EB5F22E802C}"/>
    <cellStyle name="Normal 13" xfId="4787" xr:uid="{DB993B00-89B0-4E86-8005-D1092EED090E}"/>
    <cellStyle name="Normal 13 2" xfId="4788" xr:uid="{BB0F64B4-8D61-4A30-AF3B-BBF3199C84CE}"/>
    <cellStyle name="Normal 13 2 2" xfId="41925" xr:uid="{8E1E2B1A-7BE7-4139-88C3-9C747B18F8D8}"/>
    <cellStyle name="Normal 13 2 3" xfId="41535" xr:uid="{D5E17507-7B61-4088-8BC9-7FEE0E141216}"/>
    <cellStyle name="Normal 13 3" xfId="4789" xr:uid="{C1E9E87F-189E-4677-BBA4-70166DED7A71}"/>
    <cellStyle name="Normal 13 4" xfId="41924" xr:uid="{ADEEDCA2-D132-47B6-BF4B-F1CD87EA360A}"/>
    <cellStyle name="Normal 13 5" xfId="41534" xr:uid="{73E28C32-D26B-411B-A5EC-C25DECE0274D}"/>
    <cellStyle name="Normal 14" xfId="4790" xr:uid="{09654136-AA29-4DCF-A3E6-2C6C9BDFFBA4}"/>
    <cellStyle name="Normal 14 2" xfId="41537" xr:uid="{4223AB52-8C1D-4865-9EC4-7073B89B033B}"/>
    <cellStyle name="Normal 14 2 2" xfId="41779" xr:uid="{098FF29F-D0CE-407F-BEA9-44BD28A883A0}"/>
    <cellStyle name="Normal 14 2 3" xfId="42049" xr:uid="{19012016-3BA6-426F-BDDA-53A23C9CA8A6}"/>
    <cellStyle name="Normal 14 3" xfId="41538" xr:uid="{C551F6FA-213C-445D-B0FF-820138A7FF89}"/>
    <cellStyle name="Normal 14 3 2" xfId="41780" xr:uid="{9FB03D4C-2A26-46FB-B2CF-8B997F94E170}"/>
    <cellStyle name="Normal 14 3 3" xfId="42050" xr:uid="{B54DF7AB-C362-46BD-984F-83B98B6D53FE}"/>
    <cellStyle name="Normal 14 4" xfId="41781" xr:uid="{515C9BBA-4B85-4B8E-BD1F-CD1302FD05D6}"/>
    <cellStyle name="Normal 14 5" xfId="41536" xr:uid="{9BCB9448-6ECB-4268-BFFD-72E570F71C09}"/>
    <cellStyle name="Normal 14 6" xfId="42160" xr:uid="{53C22DF8-12D1-485A-9F03-89EE55539FA0}"/>
    <cellStyle name="Normal 15" xfId="4791" xr:uid="{C8E6FC21-25D1-442B-8B03-84465E53F6C6}"/>
    <cellStyle name="Normal 15 2" xfId="41540" xr:uid="{9FA247D3-B78B-4AB3-A596-851ABE39314F}"/>
    <cellStyle name="Normal 15 2 2" xfId="41593" xr:uid="{7E8168D5-144F-4E8B-8CC8-75E5FB27C883}"/>
    <cellStyle name="Normal 15 3" xfId="41541" xr:uid="{EAB143BB-0971-4837-A30A-64DB906A79C6}"/>
    <cellStyle name="Normal 15 3 2" xfId="41782" xr:uid="{C6C06316-33A0-4F4C-80A7-4924E4ABF0F3}"/>
    <cellStyle name="Normal 15 3 3" xfId="42051" xr:uid="{3BE74126-4F43-4049-90C2-A8A555A2BA1F}"/>
    <cellStyle name="Normal 15 4" xfId="41783" xr:uid="{32A27802-3889-4F61-AD86-96F78A7B1AE6}"/>
    <cellStyle name="Normal 15 5" xfId="41539" xr:uid="{B278878F-47C6-4E40-991A-A72D05DC9172}"/>
    <cellStyle name="Normal 16" xfId="4792" xr:uid="{2617C9FB-751E-4646-B3E1-060F27EFA9C3}"/>
    <cellStyle name="Normal 16 2" xfId="4793" xr:uid="{8C98FEA5-E7B5-42C3-9D7D-67735EE36EF7}"/>
    <cellStyle name="Normal 16 2 2" xfId="41543" xr:uid="{51D92B5B-8B6A-4B0A-B062-ED4ADD85989D}"/>
    <cellStyle name="Normal 16 2 3" xfId="42161" xr:uid="{DE0FDFE0-181E-43E6-9DCC-41CD7A4BE43C}"/>
    <cellStyle name="Normal 16 3" xfId="4794" xr:uid="{61F39E46-2C68-47F8-91FD-095364FB6498}"/>
    <cellStyle name="Normal 16 3 2" xfId="50" xr:uid="{206058A0-CFD1-4041-BC3C-06B50571CA34}"/>
    <cellStyle name="Normal 16 3 3" xfId="41544" xr:uid="{C8A5B5E5-15E1-41A8-9E6E-2A09D44BDD1E}"/>
    <cellStyle name="Normal 16 4" xfId="41542" xr:uid="{D279B48B-1CDE-4055-9377-D611510C90DA}"/>
    <cellStyle name="Normal 17" xfId="4795" xr:uid="{FF8668B8-4D4E-4FF1-AA69-B15954BC4060}"/>
    <cellStyle name="Normal 17 2" xfId="41784" xr:uid="{1A069F2A-E164-4F67-8A1F-BAB75E5F29D9}"/>
    <cellStyle name="Normal 17 2 2" xfId="42052" xr:uid="{50227B0E-9B8D-4A44-A507-F5E14AF19B54}"/>
    <cellStyle name="Normal 17 3" xfId="41785" xr:uid="{79DFF7D5-A325-423D-837F-D6219600696A}"/>
    <cellStyle name="Normal 17 4" xfId="42162" xr:uid="{571AA26C-A0E4-428D-B255-0F7D786C41EE}"/>
    <cellStyle name="Normal 18" xfId="4796" xr:uid="{3F0D3E49-5E82-4F6B-98BE-9C009CBD93C4}"/>
    <cellStyle name="Normal 18 2" xfId="41786" xr:uid="{24F794D7-19AE-4D2D-B8C0-38AE1B83E7D3}"/>
    <cellStyle name="Normal 18 3" xfId="41787" xr:uid="{54907870-F4AC-4EEA-9DA8-754E68226CB1}"/>
    <cellStyle name="Normal 18 4" xfId="42163" xr:uid="{81B841A0-49B7-460D-A865-455B7904747C}"/>
    <cellStyle name="Normal 19" xfId="4797" xr:uid="{E6E498B7-E1C4-40D4-9639-882FA471BBDE}"/>
    <cellStyle name="Normal 19 2" xfId="41788" xr:uid="{5CBFFCCF-BE8D-4C94-843F-4A2A75286D32}"/>
    <cellStyle name="Normal 19 3" xfId="41789" xr:uid="{DB05954C-F195-43AD-AA4A-32C300073996}"/>
    <cellStyle name="Normal 19 4" xfId="42164" xr:uid="{62403A70-8312-4B0B-8AFD-7D9F1FF7502B}"/>
    <cellStyle name="Normal 2" xfId="4798" xr:uid="{3337EA08-2053-48CD-8AA5-E4C7D4D056BB}"/>
    <cellStyle name="Normal 2 10" xfId="4799" xr:uid="{EFFE6411-207D-4B21-85CB-D7A563536DB7}"/>
    <cellStyle name="Normal 2 10 10" xfId="4800" xr:uid="{3DF9DC85-6B60-41BC-BDB9-F7601AFD3454}"/>
    <cellStyle name="Normal 2 10 10 2" xfId="4801" xr:uid="{1F449FB4-DD61-4135-A37E-5783C7B8FF34}"/>
    <cellStyle name="Normal 2 10 10 2 2" xfId="4802" xr:uid="{5B275E39-37ED-4D5D-B70A-EA848E50D1D1}"/>
    <cellStyle name="Normal 2 10 10 2 3" xfId="4803" xr:uid="{DD76250B-FC00-4ABE-B6D0-75AA9AAA8E7F}"/>
    <cellStyle name="Normal 2 10 10 3" xfId="4804" xr:uid="{20E2F28B-9CB9-4A0C-B6E9-C63B3834F89C}"/>
    <cellStyle name="Normal 2 10 10 3 2" xfId="4805" xr:uid="{4B3AF86C-DC53-4B8A-8548-5929FE94EEFF}"/>
    <cellStyle name="Normal 2 10 10 3 3" xfId="4806" xr:uid="{E5DB204C-D9E2-4FEC-9D8F-9459C38D6810}"/>
    <cellStyle name="Normal 2 10 10 4" xfId="4807" xr:uid="{4779CBD3-2807-4C9D-AE2B-06C1D72F7B44}"/>
    <cellStyle name="Normal 2 10 10 5" xfId="4808" xr:uid="{82170153-2DE8-49D3-9364-2ADDC1DEDE7B}"/>
    <cellStyle name="Normal 2 10 11" xfId="4809" xr:uid="{FB29F508-9D3F-45A6-85D7-B85DAF1844B2}"/>
    <cellStyle name="Normal 2 10 11 2" xfId="4810" xr:uid="{50698A5A-0117-4712-AF6B-4BD912CC8ADD}"/>
    <cellStyle name="Normal 2 10 11 2 2" xfId="4811" xr:uid="{DBDEC143-280F-4DB7-ACD9-BCDDA3D22E38}"/>
    <cellStyle name="Normal 2 10 11 2 3" xfId="4812" xr:uid="{77CA028F-3668-4AC1-8560-D902D812A18D}"/>
    <cellStyle name="Normal 2 10 11 3" xfId="4813" xr:uid="{45C2609D-D4B4-47E0-AE2A-456331D307B9}"/>
    <cellStyle name="Normal 2 10 11 3 2" xfId="4814" xr:uid="{7105141D-8385-48B5-831B-E851AD4E893E}"/>
    <cellStyle name="Normal 2 10 11 3 3" xfId="4815" xr:uid="{F07E76D2-2FF0-4E71-A34D-7FF7CE61B36A}"/>
    <cellStyle name="Normal 2 10 11 4" xfId="4816" xr:uid="{6D901F46-533F-4D5A-9072-7F3EE31258DE}"/>
    <cellStyle name="Normal 2 10 11 5" xfId="4817" xr:uid="{938B1AFA-7039-4551-AEAC-B11EFE501553}"/>
    <cellStyle name="Normal 2 10 12" xfId="4818" xr:uid="{65A8AE1A-204D-4FEE-9AE8-97C98CEB5B9F}"/>
    <cellStyle name="Normal 2 10 12 2" xfId="4819" xr:uid="{6A7AF3A9-E2FB-4716-B09A-11F69583974A}"/>
    <cellStyle name="Normal 2 10 12 2 2" xfId="4820" xr:uid="{CFDFDA74-66FC-404B-9277-197F784C57A9}"/>
    <cellStyle name="Normal 2 10 12 2 3" xfId="4821" xr:uid="{D29308DE-D4BB-4440-8873-6E1033678CB2}"/>
    <cellStyle name="Normal 2 10 12 3" xfId="4822" xr:uid="{BB3C9F9C-93A3-4B1A-8185-990F18118ED2}"/>
    <cellStyle name="Normal 2 10 12 3 2" xfId="4823" xr:uid="{EB019DE4-AD20-4426-AFB3-9112923FE078}"/>
    <cellStyle name="Normal 2 10 12 3 3" xfId="4824" xr:uid="{030CBC95-7D38-4095-9D01-527AB07CE139}"/>
    <cellStyle name="Normal 2 10 12 4" xfId="4825" xr:uid="{B24045DB-EB4B-4B32-B295-5FE1321F5174}"/>
    <cellStyle name="Normal 2 10 12 5" xfId="4826" xr:uid="{86A92996-4416-4F3D-877B-35AB19C3C75E}"/>
    <cellStyle name="Normal 2 10 13" xfId="4827" xr:uid="{D1FF9FF5-24B3-49B0-8A25-5476FE645782}"/>
    <cellStyle name="Normal 2 10 13 2" xfId="4828" xr:uid="{D81CBBFE-59C0-484D-9AA6-4718F2655E89}"/>
    <cellStyle name="Normal 2 10 13 2 2" xfId="4829" xr:uid="{6DE39EEF-81AE-47AB-AD1C-52E5F3ACF9B8}"/>
    <cellStyle name="Normal 2 10 13 2 3" xfId="4830" xr:uid="{EB93BC1B-E266-4BD9-BF6E-2EEA23EF3761}"/>
    <cellStyle name="Normal 2 10 13 3" xfId="4831" xr:uid="{8E12F509-F0AC-4123-801F-A25E48336D77}"/>
    <cellStyle name="Normal 2 10 13 3 2" xfId="4832" xr:uid="{DE13FE77-3600-4189-919C-1C0211740124}"/>
    <cellStyle name="Normal 2 10 13 3 3" xfId="4833" xr:uid="{0B689AB9-6B04-4B12-A177-9AD6C14B08FA}"/>
    <cellStyle name="Normal 2 10 13 4" xfId="4834" xr:uid="{4D3E1EEE-F1F0-4050-B796-53CD5A75A563}"/>
    <cellStyle name="Normal 2 10 13 5" xfId="4835" xr:uid="{B3FBC1E2-59BE-4E88-9DA4-AE26884803D6}"/>
    <cellStyle name="Normal 2 10 14" xfId="4836" xr:uid="{B6922628-D28D-4C35-8ADF-6DF3BF32E27B}"/>
    <cellStyle name="Normal 2 10 14 2" xfId="4837" xr:uid="{F2FE83B6-BD4D-4399-BB94-150009980196}"/>
    <cellStyle name="Normal 2 10 14 2 2" xfId="4838" xr:uid="{BD99EA3D-FF64-4FF1-AE7B-18AC99B16AAB}"/>
    <cellStyle name="Normal 2 10 14 2 3" xfId="4839" xr:uid="{A4F062D6-472C-4593-915A-C19E26034838}"/>
    <cellStyle name="Normal 2 10 14 3" xfId="4840" xr:uid="{6BB801BE-35DB-44D0-8C0C-F9E96E9087FB}"/>
    <cellStyle name="Normal 2 10 14 3 2" xfId="4841" xr:uid="{FBB0305A-C4CD-4945-A69B-8D2245CDFA1B}"/>
    <cellStyle name="Normal 2 10 14 3 3" xfId="4842" xr:uid="{1CC3B5FF-EBB2-4F13-813B-1A087338F680}"/>
    <cellStyle name="Normal 2 10 14 4" xfId="4843" xr:uid="{28476551-2198-4021-936A-5EAB35D758EF}"/>
    <cellStyle name="Normal 2 10 14 5" xfId="4844" xr:uid="{5F2A40C3-7459-4E4C-9794-D4B52F93DBDA}"/>
    <cellStyle name="Normal 2 10 15" xfId="4845" xr:uid="{8D236F8D-BC68-49A8-AF57-EE890BCCC6D0}"/>
    <cellStyle name="Normal 2 10 15 2" xfId="4846" xr:uid="{0E6A3CBC-4B18-4EB5-BA50-90C01D14316F}"/>
    <cellStyle name="Normal 2 10 15 2 2" xfId="4847" xr:uid="{29D555B7-F92D-44F5-BC66-F1ADE1AE1282}"/>
    <cellStyle name="Normal 2 10 15 2 3" xfId="4848" xr:uid="{1268E2C0-EC07-43A2-B9D0-61A14E788D95}"/>
    <cellStyle name="Normal 2 10 15 3" xfId="4849" xr:uid="{115A4C0D-0D95-4649-A964-724B4D857554}"/>
    <cellStyle name="Normal 2 10 15 3 2" xfId="4850" xr:uid="{83830766-9846-45CC-A35F-87784826720F}"/>
    <cellStyle name="Normal 2 10 15 3 3" xfId="4851" xr:uid="{9DA09C0D-01ED-43DD-9A48-F3EE3DBD7B16}"/>
    <cellStyle name="Normal 2 10 15 4" xfId="4852" xr:uid="{633203F8-5EA0-4F60-AFCF-9C32FF28D16A}"/>
    <cellStyle name="Normal 2 10 15 5" xfId="4853" xr:uid="{10FA4826-30A3-407B-9E71-ED4482BB48CD}"/>
    <cellStyle name="Normal 2 10 16" xfId="4854" xr:uid="{7AA623F6-74FC-439C-91D2-1FD1FCFCF543}"/>
    <cellStyle name="Normal 2 10 16 2" xfId="4855" xr:uid="{EB915C0C-B9CF-4A4C-998A-49D4D597767E}"/>
    <cellStyle name="Normal 2 10 16 2 2" xfId="4856" xr:uid="{C1E0F2B0-C679-43EA-9FF8-8D8A91F920AE}"/>
    <cellStyle name="Normal 2 10 16 2 3" xfId="4857" xr:uid="{5EA887A0-4290-4B81-969F-4F7963F0EBB9}"/>
    <cellStyle name="Normal 2 10 16 3" xfId="4858" xr:uid="{43D58888-F2F0-4B18-9616-49C0387C2012}"/>
    <cellStyle name="Normal 2 10 16 3 2" xfId="4859" xr:uid="{9D7140AC-5087-41CA-BA64-6842FCEBB8C2}"/>
    <cellStyle name="Normal 2 10 16 3 3" xfId="4860" xr:uid="{1D683261-9F9D-429E-8F37-F665FA0FF770}"/>
    <cellStyle name="Normal 2 10 16 4" xfId="4861" xr:uid="{C26D91C7-15F8-495C-93CD-5544CF4211FB}"/>
    <cellStyle name="Normal 2 10 16 5" xfId="4862" xr:uid="{49260103-304D-48CB-9ECF-E7A8619D0314}"/>
    <cellStyle name="Normal 2 10 17" xfId="4863" xr:uid="{17C26049-F75D-42AA-8F79-88AEDD71D3D0}"/>
    <cellStyle name="Normal 2 10 17 2" xfId="4864" xr:uid="{63EFC153-CD50-4ACE-AB34-91E9C152CD14}"/>
    <cellStyle name="Normal 2 10 17 2 2" xfId="4865" xr:uid="{F56D0DFE-9DE4-48DF-BAD6-DA6ED8069F7E}"/>
    <cellStyle name="Normal 2 10 17 2 3" xfId="4866" xr:uid="{7C9A4F4F-F4D5-485B-8937-922CED393CE2}"/>
    <cellStyle name="Normal 2 10 17 3" xfId="4867" xr:uid="{150FB78D-8BBF-49C8-A75E-81CBB2A0B33F}"/>
    <cellStyle name="Normal 2 10 17 3 2" xfId="4868" xr:uid="{0AEA4A2C-9B17-4C66-9EBB-72117892D004}"/>
    <cellStyle name="Normal 2 10 17 3 3" xfId="4869" xr:uid="{41060EBD-AE7E-4702-A1FB-34DC08AAF391}"/>
    <cellStyle name="Normal 2 10 17 4" xfId="4870" xr:uid="{D0967CCC-10C0-467B-A42B-7602514B95C4}"/>
    <cellStyle name="Normal 2 10 17 5" xfId="4871" xr:uid="{1258756E-5768-4FA1-96BF-4545A866A330}"/>
    <cellStyle name="Normal 2 10 18" xfId="4872" xr:uid="{8712DB57-4D4A-43B4-A5E1-B7CF806066BD}"/>
    <cellStyle name="Normal 2 10 18 2" xfId="4873" xr:uid="{B5CAE5A7-77EC-4766-B17E-D5F12CBE78FD}"/>
    <cellStyle name="Normal 2 10 18 2 2" xfId="4874" xr:uid="{83515540-90CF-4ABD-BAA8-0FB11F81E496}"/>
    <cellStyle name="Normal 2 10 18 2 3" xfId="4875" xr:uid="{0802802A-2052-4335-AF34-383367B2AA90}"/>
    <cellStyle name="Normal 2 10 18 3" xfId="4876" xr:uid="{93C711B2-C733-4376-A358-7B604E10CBCC}"/>
    <cellStyle name="Normal 2 10 18 3 2" xfId="4877" xr:uid="{ECC45253-F39F-4D86-A6D2-CB2FF0690281}"/>
    <cellStyle name="Normal 2 10 18 3 3" xfId="4878" xr:uid="{732FEC3F-58AA-4190-864A-C363B0320FAF}"/>
    <cellStyle name="Normal 2 10 18 4" xfId="4879" xr:uid="{173540AE-0648-48A6-8B6A-48E4F5E475EF}"/>
    <cellStyle name="Normal 2 10 18 5" xfId="4880" xr:uid="{A1C6C13B-8BA2-4E76-8CDE-058972D85540}"/>
    <cellStyle name="Normal 2 10 19" xfId="4881" xr:uid="{F34F76F8-186A-4A69-BE1E-869728B3BA17}"/>
    <cellStyle name="Normal 2 10 19 2" xfId="4882" xr:uid="{A8C61F81-E58A-4A8D-A0B7-D4CAE36DCE68}"/>
    <cellStyle name="Normal 2 10 19 2 2" xfId="4883" xr:uid="{688DE568-9F53-40BA-86BE-028095B1366C}"/>
    <cellStyle name="Normal 2 10 19 2 3" xfId="4884" xr:uid="{859828E9-A4CF-449C-8243-E4DF11FA7285}"/>
    <cellStyle name="Normal 2 10 19 3" xfId="4885" xr:uid="{64C92995-9817-4DB8-9F9C-CA52C095D86B}"/>
    <cellStyle name="Normal 2 10 19 3 2" xfId="4886" xr:uid="{0E60E7F0-101D-4071-8FA9-7EC61FC64D1C}"/>
    <cellStyle name="Normal 2 10 19 3 3" xfId="4887" xr:uid="{86796A17-035B-4BC5-B829-EBC6BC0A2B55}"/>
    <cellStyle name="Normal 2 10 19 4" xfId="4888" xr:uid="{BFD23AD3-AB1C-4697-9561-B4765E40206E}"/>
    <cellStyle name="Normal 2 10 19 5" xfId="4889" xr:uid="{FDE556EA-B147-4B86-BB92-112751ACB1FA}"/>
    <cellStyle name="Normal 2 10 2" xfId="4890" xr:uid="{9A949917-4360-4875-AF4F-84DFC73C4829}"/>
    <cellStyle name="Normal 2 10 2 2" xfId="4891" xr:uid="{815FCCAB-827F-4D76-8AA3-AB79F603892B}"/>
    <cellStyle name="Normal 2 10 2 2 2" xfId="4892" xr:uid="{FA5FE13F-83F2-4702-8BA5-C146569A3642}"/>
    <cellStyle name="Normal 2 10 2 2 3" xfId="4893" xr:uid="{37E2C544-CA2D-446E-A0F8-0DC2C573613E}"/>
    <cellStyle name="Normal 2 10 2 3" xfId="4894" xr:uid="{2DA017A3-3C8E-4132-9A44-7A50B76160C6}"/>
    <cellStyle name="Normal 2 10 2 3 2" xfId="4895" xr:uid="{A8CEEC24-69A6-4A93-B289-F8FA5AE836B8}"/>
    <cellStyle name="Normal 2 10 2 3 3" xfId="4896" xr:uid="{B3EA4342-605C-462E-923D-AF8AE3D989FD}"/>
    <cellStyle name="Normal 2 10 2 4" xfId="4897" xr:uid="{38537E50-5560-40C5-B2C6-34F0EC392BC5}"/>
    <cellStyle name="Normal 2 10 2 5" xfId="4898" xr:uid="{40C4CE52-811E-4F4C-B334-D49C885AB090}"/>
    <cellStyle name="Normal 2 10 20" xfId="4899" xr:uid="{9AA4E70E-19AE-4B9F-ADAA-BA772427BEE6}"/>
    <cellStyle name="Normal 2 10 20 2" xfId="4900" xr:uid="{DEA63A07-BFB1-447D-AC3B-E6A1B0A2D7BB}"/>
    <cellStyle name="Normal 2 10 20 2 2" xfId="4901" xr:uid="{3B7401EF-3E78-4B77-94DC-0A344EAD1A4D}"/>
    <cellStyle name="Normal 2 10 20 2 3" xfId="4902" xr:uid="{6057E774-B45C-4AB9-B377-322EB88E1DDD}"/>
    <cellStyle name="Normal 2 10 20 3" xfId="4903" xr:uid="{0EE15CDF-DB25-4FEA-BE92-FDEEDFB62382}"/>
    <cellStyle name="Normal 2 10 20 3 2" xfId="4904" xr:uid="{F7EDAE55-05CC-436F-ADD2-7A5C4C9CC4AC}"/>
    <cellStyle name="Normal 2 10 20 3 3" xfId="4905" xr:uid="{397AEFD9-3983-4EAD-85CE-1A65DB492ECA}"/>
    <cellStyle name="Normal 2 10 20 4" xfId="4906" xr:uid="{B5DA637D-8B96-454F-86F1-B15AB32F0588}"/>
    <cellStyle name="Normal 2 10 20 5" xfId="4907" xr:uid="{DFF41BE1-AFA4-4048-B607-853347735E2B}"/>
    <cellStyle name="Normal 2 10 21" xfId="4908" xr:uid="{A82D374E-7AA2-4590-B059-F548C575072E}"/>
    <cellStyle name="Normal 2 10 21 2" xfId="4909" xr:uid="{911EB149-2AEC-4B33-9671-BD09136A8DEE}"/>
    <cellStyle name="Normal 2 10 21 2 2" xfId="4910" xr:uid="{C36E0E19-282C-4D35-9953-82AB3E43DB06}"/>
    <cellStyle name="Normal 2 10 21 2 3" xfId="4911" xr:uid="{79B58CDE-9A10-4AC3-9B60-F80500D6B6C7}"/>
    <cellStyle name="Normal 2 10 21 3" xfId="4912" xr:uid="{DCBC4DD7-1CC6-4129-BC1E-1A9E8490CD69}"/>
    <cellStyle name="Normal 2 10 21 3 2" xfId="4913" xr:uid="{515ACF77-2E3E-4B60-A0B7-9E8703A58462}"/>
    <cellStyle name="Normal 2 10 21 3 3" xfId="4914" xr:uid="{9DAB9FE5-B92F-4B1D-B019-FCCF13AABB6A}"/>
    <cellStyle name="Normal 2 10 21 4" xfId="4915" xr:uid="{435B3C64-BFA5-42EC-A71B-433822663BA0}"/>
    <cellStyle name="Normal 2 10 21 5" xfId="4916" xr:uid="{BF7F61A1-60DE-41D0-A53C-17CAF693778B}"/>
    <cellStyle name="Normal 2 10 22" xfId="4917" xr:uid="{FD6BA30E-3AA4-4BE7-9685-0C2D386F42A5}"/>
    <cellStyle name="Normal 2 10 22 2" xfId="4918" xr:uid="{FC805439-3B6B-4629-8EF4-418B00F9FFD0}"/>
    <cellStyle name="Normal 2 10 22 2 2" xfId="4919" xr:uid="{58EF316A-71BB-4005-A43A-D97B5AC008BF}"/>
    <cellStyle name="Normal 2 10 22 2 3" xfId="4920" xr:uid="{52D81A92-4973-4B19-BDB4-8FC29FF3D7CE}"/>
    <cellStyle name="Normal 2 10 22 3" xfId="4921" xr:uid="{D6933C19-4741-4CC8-903F-EBA6F660790E}"/>
    <cellStyle name="Normal 2 10 22 3 2" xfId="4922" xr:uid="{75FF5A8F-E89D-4E30-A3B1-E275F44B2ED6}"/>
    <cellStyle name="Normal 2 10 22 3 3" xfId="4923" xr:uid="{242A5502-03FF-49D9-96FD-E586E1857C7B}"/>
    <cellStyle name="Normal 2 10 22 4" xfId="4924" xr:uid="{291D8ADC-8E18-4AFE-BAEB-6D1EDF324F9B}"/>
    <cellStyle name="Normal 2 10 22 5" xfId="4925" xr:uid="{F618AFF7-361A-47CB-8901-A20974C361E9}"/>
    <cellStyle name="Normal 2 10 23" xfId="4926" xr:uid="{9114CEE2-8701-4A88-BD14-183E5122664A}"/>
    <cellStyle name="Normal 2 10 23 2" xfId="4927" xr:uid="{B56FED43-D596-4541-80A3-825ED181DFDC}"/>
    <cellStyle name="Normal 2 10 23 2 2" xfId="4928" xr:uid="{03B88C80-2FCD-4E83-8988-BADFF9B6B1B8}"/>
    <cellStyle name="Normal 2 10 23 2 3" xfId="4929" xr:uid="{EEA44C45-47E4-49DA-800B-E3C31218EE27}"/>
    <cellStyle name="Normal 2 10 23 3" xfId="4930" xr:uid="{C31635F7-4AFB-4FFC-AB8E-833F62BC31D1}"/>
    <cellStyle name="Normal 2 10 23 3 2" xfId="4931" xr:uid="{189F276C-3E70-417E-84E9-54E0442007D1}"/>
    <cellStyle name="Normal 2 10 23 3 3" xfId="4932" xr:uid="{6D59D54D-94BE-41F4-8D1E-066C6CB3258B}"/>
    <cellStyle name="Normal 2 10 23 4" xfId="4933" xr:uid="{3229D739-3463-4239-80F2-B4D2BA42B169}"/>
    <cellStyle name="Normal 2 10 23 5" xfId="4934" xr:uid="{FA669A4F-5C98-4D47-9778-51B5ED0F4158}"/>
    <cellStyle name="Normal 2 10 24" xfId="4935" xr:uid="{22F39DBD-BFFA-42DE-8E28-4ACECE3A5010}"/>
    <cellStyle name="Normal 2 10 24 2" xfId="4936" xr:uid="{A111AFA2-9F01-439F-B0BA-6C3C5DABBE4A}"/>
    <cellStyle name="Normal 2 10 24 3" xfId="4937" xr:uid="{B85A1C6B-B2E9-483A-880F-C2145635E20E}"/>
    <cellStyle name="Normal 2 10 25" xfId="4938" xr:uid="{580CCE16-2CBF-42E9-B3B4-C795B8E4A42A}"/>
    <cellStyle name="Normal 2 10 25 2" xfId="4939" xr:uid="{F6EE675B-256B-4985-8D56-6F5779E4B9C5}"/>
    <cellStyle name="Normal 2 10 25 3" xfId="4940" xr:uid="{EFE04C82-79F4-4C3E-AE27-D495898EA4E6}"/>
    <cellStyle name="Normal 2 10 26" xfId="4941" xr:uid="{7DB27D98-F17E-4AE3-9FDB-1FFA7EC235AA}"/>
    <cellStyle name="Normal 2 10 27" xfId="4942" xr:uid="{D837ACB4-5E09-4D1E-96FD-28154EC5EA41}"/>
    <cellStyle name="Normal 2 10 3" xfId="4943" xr:uid="{F47D8682-CD60-471C-9595-569736D60C93}"/>
    <cellStyle name="Normal 2 10 3 2" xfId="4944" xr:uid="{239F98FA-566D-43CB-B328-08E5A891171A}"/>
    <cellStyle name="Normal 2 10 3 2 2" xfId="4945" xr:uid="{108A2824-8555-44D3-AF04-F8330BF25D8C}"/>
    <cellStyle name="Normal 2 10 3 2 3" xfId="4946" xr:uid="{C6081678-4B0D-4AD4-A263-64474BE5F10B}"/>
    <cellStyle name="Normal 2 10 3 3" xfId="4947" xr:uid="{C8394043-0B8B-47B5-B95C-EAD271E371C6}"/>
    <cellStyle name="Normal 2 10 3 3 2" xfId="4948" xr:uid="{3793C70D-009B-4B2B-8113-0B30F9F58562}"/>
    <cellStyle name="Normal 2 10 3 3 3" xfId="4949" xr:uid="{0B70A4E0-AF55-499E-A791-BCED4055D031}"/>
    <cellStyle name="Normal 2 10 3 4" xfId="4950" xr:uid="{FD3903A2-CC70-4D6D-B621-F0DAF0C319B7}"/>
    <cellStyle name="Normal 2 10 3 5" xfId="4951" xr:uid="{43482A04-FC61-4177-AF60-2DA5579D9C87}"/>
    <cellStyle name="Normal 2 10 4" xfId="4952" xr:uid="{89F6C75C-9AD0-4F5C-AFAA-466087EA284D}"/>
    <cellStyle name="Normal 2 10 4 2" xfId="4953" xr:uid="{6885CFDE-7A64-4D2D-84C4-2965C46591C3}"/>
    <cellStyle name="Normal 2 10 4 2 2" xfId="4954" xr:uid="{77C594CD-F31C-4492-994B-7B3DF5497DE0}"/>
    <cellStyle name="Normal 2 10 4 2 3" xfId="4955" xr:uid="{ECE2146F-3F5D-449A-A107-06B9F57CFAD7}"/>
    <cellStyle name="Normal 2 10 4 3" xfId="4956" xr:uid="{6551ACBE-9CF1-4A70-B064-BE0113DFB368}"/>
    <cellStyle name="Normal 2 10 4 3 2" xfId="4957" xr:uid="{5D1DF5F6-AD44-4DA7-9C00-FFE574994C7A}"/>
    <cellStyle name="Normal 2 10 4 3 3" xfId="4958" xr:uid="{F3402E6F-7F52-4D24-B546-AC280BCEF713}"/>
    <cellStyle name="Normal 2 10 4 4" xfId="4959" xr:uid="{9F0A8899-26D0-4E12-8DC4-B0830876934F}"/>
    <cellStyle name="Normal 2 10 4 5" xfId="4960" xr:uid="{5545317D-FFD0-46D0-8137-2D3A92C5E17A}"/>
    <cellStyle name="Normal 2 10 5" xfId="4961" xr:uid="{B96777CB-11AD-4223-B14B-2EC97459C0A1}"/>
    <cellStyle name="Normal 2 10 5 2" xfId="4962" xr:uid="{CB220C97-CB21-4530-86B2-E1FBD94E2E9C}"/>
    <cellStyle name="Normal 2 10 5 2 2" xfId="4963" xr:uid="{2AF8A48B-5E1E-43CA-802C-1EABE0A15B09}"/>
    <cellStyle name="Normal 2 10 5 2 3" xfId="4964" xr:uid="{81B34025-0233-4401-8A7B-340D18EA72DF}"/>
    <cellStyle name="Normal 2 10 5 3" xfId="4965" xr:uid="{76719FD7-9B66-4EE0-B42D-7160EAA16FEC}"/>
    <cellStyle name="Normal 2 10 5 3 2" xfId="4966" xr:uid="{D8E5BF63-8AFE-4FE5-A13F-577D395D7BF3}"/>
    <cellStyle name="Normal 2 10 5 3 3" xfId="4967" xr:uid="{39F58234-6CE2-49FA-9627-5D587C2147E5}"/>
    <cellStyle name="Normal 2 10 5 4" xfId="4968" xr:uid="{75A75235-600C-43D0-9CB4-45BEFA8393F8}"/>
    <cellStyle name="Normal 2 10 5 5" xfId="4969" xr:uid="{27676BDF-8329-4CB8-A3DE-93A32171E5B5}"/>
    <cellStyle name="Normal 2 10 6" xfId="4970" xr:uid="{68F336E5-1A9A-4AAC-B8F5-CC7173FC07E0}"/>
    <cellStyle name="Normal 2 10 6 2" xfId="4971" xr:uid="{248C5964-0DA9-4D8C-BD67-8860981A3FC4}"/>
    <cellStyle name="Normal 2 10 6 2 2" xfId="4972" xr:uid="{B1354AC6-21F3-494A-BC09-70E300D721B1}"/>
    <cellStyle name="Normal 2 10 6 2 3" xfId="4973" xr:uid="{44FE0B35-0E44-4F94-856D-558AB1B33C5B}"/>
    <cellStyle name="Normal 2 10 6 3" xfId="4974" xr:uid="{6241D193-AF0C-45F5-B4A9-DB0625296630}"/>
    <cellStyle name="Normal 2 10 6 3 2" xfId="4975" xr:uid="{84A5CBE7-2FBE-4832-B647-058163A8D522}"/>
    <cellStyle name="Normal 2 10 6 3 3" xfId="4976" xr:uid="{CE18DE78-D2B2-4900-8CB3-24CDEFFBE334}"/>
    <cellStyle name="Normal 2 10 6 4" xfId="4977" xr:uid="{410D2A93-239F-484B-844A-4BD91750BD2E}"/>
    <cellStyle name="Normal 2 10 6 5" xfId="4978" xr:uid="{03FD0966-F263-4E69-8FE2-EBB15B3869C8}"/>
    <cellStyle name="Normal 2 10 7" xfId="4979" xr:uid="{8675B884-68E5-483C-B933-842B1D805538}"/>
    <cellStyle name="Normal 2 10 7 2" xfId="4980" xr:uid="{DF2DA344-8D0A-4BF8-B748-1E99589C539A}"/>
    <cellStyle name="Normal 2 10 7 2 2" xfId="4981" xr:uid="{CDB51541-85AE-4BF3-B109-1480B7734379}"/>
    <cellStyle name="Normal 2 10 7 2 3" xfId="4982" xr:uid="{7D05EAF2-2EF9-49B8-A0EF-BE581005EEAF}"/>
    <cellStyle name="Normal 2 10 7 3" xfId="4983" xr:uid="{DA666A5A-160A-4703-B89D-BD487EDBD3B4}"/>
    <cellStyle name="Normal 2 10 7 3 2" xfId="4984" xr:uid="{F17698CC-3DE4-4875-BABF-B37EB2E7947D}"/>
    <cellStyle name="Normal 2 10 7 3 3" xfId="4985" xr:uid="{E5B88B4F-6007-44AF-8766-E0176420A1CE}"/>
    <cellStyle name="Normal 2 10 7 4" xfId="4986" xr:uid="{F2C66E8B-BEEB-4CB1-ADFF-DEBD032524AA}"/>
    <cellStyle name="Normal 2 10 7 5" xfId="4987" xr:uid="{C8FE1C65-C206-4990-A077-9ABCA6358153}"/>
    <cellStyle name="Normal 2 10 8" xfId="4988" xr:uid="{F7D638DB-1036-4B5B-8A41-BBF4C43D31FB}"/>
    <cellStyle name="Normal 2 10 8 2" xfId="4989" xr:uid="{78C953DC-EA6A-4F6B-83F0-22F325526194}"/>
    <cellStyle name="Normal 2 10 8 2 2" xfId="4990" xr:uid="{94CE3283-491C-4B4C-872A-66443C665947}"/>
    <cellStyle name="Normal 2 10 8 2 3" xfId="4991" xr:uid="{8BDF25D6-59CB-49F4-B4F4-43CAAF9FFC6D}"/>
    <cellStyle name="Normal 2 10 8 3" xfId="4992" xr:uid="{6CDCA7DD-A39B-49F8-A8DA-5CA4092F6BCD}"/>
    <cellStyle name="Normal 2 10 8 3 2" xfId="4993" xr:uid="{E9185459-232C-4430-972E-BFB52703C479}"/>
    <cellStyle name="Normal 2 10 8 3 3" xfId="4994" xr:uid="{49597099-5932-4D18-AE44-B526D943F123}"/>
    <cellStyle name="Normal 2 10 8 4" xfId="4995" xr:uid="{68089432-CFF0-4534-9DDA-3A884C8584EB}"/>
    <cellStyle name="Normal 2 10 8 5" xfId="4996" xr:uid="{0F2F3C6E-01F6-4368-86AA-E6CF657D9E09}"/>
    <cellStyle name="Normal 2 10 9" xfId="4997" xr:uid="{889EE2F1-BF44-459C-B1E0-E1FE4F3EF055}"/>
    <cellStyle name="Normal 2 10 9 2" xfId="4998" xr:uid="{183F9C40-B3F0-4995-8C95-648AB9950A44}"/>
    <cellStyle name="Normal 2 10 9 2 2" xfId="4999" xr:uid="{475D104B-ACA8-4478-9CCF-BBA87F533A7D}"/>
    <cellStyle name="Normal 2 10 9 2 3" xfId="5000" xr:uid="{C1DD51DB-61C0-4447-A4FA-A0EA14388B35}"/>
    <cellStyle name="Normal 2 10 9 3" xfId="5001" xr:uid="{CE1DB148-0D94-487A-B8FB-322BC3B14D8A}"/>
    <cellStyle name="Normal 2 10 9 3 2" xfId="5002" xr:uid="{FCE8AAC5-7CAB-4DCA-A410-BFFCBF783503}"/>
    <cellStyle name="Normal 2 10 9 3 3" xfId="5003" xr:uid="{DC6D3DEE-06CD-40FD-9CFF-8A166CE6E5F7}"/>
    <cellStyle name="Normal 2 10 9 4" xfId="5004" xr:uid="{2B18F238-2D9F-4D9F-810F-19E956598C7C}"/>
    <cellStyle name="Normal 2 10 9 5" xfId="5005" xr:uid="{B999FC7E-2C5E-4A6A-921F-49878E0D25F7}"/>
    <cellStyle name="Normal 2 100" xfId="5006" xr:uid="{84FBA416-356C-47B1-8977-5812543B36A1}"/>
    <cellStyle name="Normal 2 100 2" xfId="5007" xr:uid="{2579C399-F5C1-4103-9CB2-C3538F9152AC}"/>
    <cellStyle name="Normal 2 100 2 2" xfId="5008" xr:uid="{87A9F856-A7EF-4EE3-877E-9892CF0BB73A}"/>
    <cellStyle name="Normal 2 100 2 3" xfId="5009" xr:uid="{B53AF3F5-9D35-42AF-B503-5093A7162BDA}"/>
    <cellStyle name="Normal 2 100 3" xfId="5010" xr:uid="{66391856-5B73-4C8A-8F99-10F007C4F434}"/>
    <cellStyle name="Normal 2 100 3 2" xfId="5011" xr:uid="{E5161115-2811-470B-A0CF-4AC742824D16}"/>
    <cellStyle name="Normal 2 100 3 3" xfId="5012" xr:uid="{683145EC-C402-4379-ADDA-D3D48F6A1A0C}"/>
    <cellStyle name="Normal 2 100 4" xfId="5013" xr:uid="{4241B157-DE5B-4FF1-B326-09169BE21900}"/>
    <cellStyle name="Normal 2 100 5" xfId="5014" xr:uid="{2332F8AA-F7A2-43D4-8002-95C4C6538084}"/>
    <cellStyle name="Normal 2 100 6" xfId="41468" xr:uid="{0F3849A5-642D-4013-8876-49A4E5FA8344}"/>
    <cellStyle name="Normal 2 101" xfId="5015" xr:uid="{54F3D18E-A2F0-42D2-8C0D-377414EF84CA}"/>
    <cellStyle name="Normal 2 101 2" xfId="5016" xr:uid="{8538B030-06E4-49A4-8AF2-51F63172C608}"/>
    <cellStyle name="Normal 2 101 2 2" xfId="5017" xr:uid="{7FF962AE-99B3-442D-A89D-5131D57F7AE4}"/>
    <cellStyle name="Normal 2 101 2 3" xfId="5018" xr:uid="{110DB476-4690-4373-A3CF-3319801F5749}"/>
    <cellStyle name="Normal 2 101 3" xfId="5019" xr:uid="{AA821263-7374-44D4-A4D9-D58CBABE1D5F}"/>
    <cellStyle name="Normal 2 101 3 2" xfId="5020" xr:uid="{75A6ACD8-2ED2-4676-B7E7-8FAB8D1FA5B8}"/>
    <cellStyle name="Normal 2 101 3 3" xfId="5021" xr:uid="{ECED501A-A5E9-46C2-8F54-D9415523D22C}"/>
    <cellStyle name="Normal 2 101 4" xfId="5022" xr:uid="{7E4AEEAC-A69A-4712-B8DC-EB34487AFF25}"/>
    <cellStyle name="Normal 2 101 5" xfId="5023" xr:uid="{EFAB3A5E-151D-4A60-B94D-28CB241C70C2}"/>
    <cellStyle name="Normal 2 102" xfId="5024" xr:uid="{AC47A645-6CF5-4382-A9DD-C5A61F3B6ECE}"/>
    <cellStyle name="Normal 2 102 2" xfId="5025" xr:uid="{C4EB27BB-7F0B-4079-87F7-D5C4A3DB1522}"/>
    <cellStyle name="Normal 2 102 2 2" xfId="5026" xr:uid="{F0A44271-E4D4-4EAD-AE12-234BAE4917EC}"/>
    <cellStyle name="Normal 2 102 2 3" xfId="5027" xr:uid="{368CAB4C-6F8D-44CA-AA8B-C4BFEDD12E71}"/>
    <cellStyle name="Normal 2 102 3" xfId="5028" xr:uid="{C604E98F-647D-455E-A644-3443A23EEDEA}"/>
    <cellStyle name="Normal 2 102 3 2" xfId="5029" xr:uid="{79EFEF52-7BCB-4A54-AD30-A636852209F6}"/>
    <cellStyle name="Normal 2 102 3 3" xfId="5030" xr:uid="{64D19810-BBFD-4DCA-9BE3-C493023813FD}"/>
    <cellStyle name="Normal 2 102 4" xfId="5031" xr:uid="{D7870A71-598A-4698-8A21-5A11C10C93F2}"/>
    <cellStyle name="Normal 2 102 5" xfId="5032" xr:uid="{5F25D215-E72C-48BB-B737-6DF6EE5CEEC6}"/>
    <cellStyle name="Normal 2 103" xfId="5033" xr:uid="{49A08B64-5E5A-4138-B2A7-C6EEF2666551}"/>
    <cellStyle name="Normal 2 103 2" xfId="5034" xr:uid="{7B7D4C01-5D1E-4FA6-88EF-733142CB2B08}"/>
    <cellStyle name="Normal 2 103 2 2" xfId="5035" xr:uid="{1D2145F4-1D4C-4981-AA4F-B2A7B22495C0}"/>
    <cellStyle name="Normal 2 103 2 3" xfId="5036" xr:uid="{D16B00BD-2686-4C4B-BC77-86407080CCDF}"/>
    <cellStyle name="Normal 2 103 3" xfId="5037" xr:uid="{E6BAD863-145F-477B-8FF0-1BC7F78E857C}"/>
    <cellStyle name="Normal 2 103 3 2" xfId="5038" xr:uid="{006E7AB0-29FD-4E4A-83C8-85A545CCABD1}"/>
    <cellStyle name="Normal 2 103 3 3" xfId="5039" xr:uid="{A0038FCB-1C56-4216-AB18-A981DFE821E9}"/>
    <cellStyle name="Normal 2 103 4" xfId="5040" xr:uid="{3D7AAD0E-24D2-49FB-8148-CF00CF086A68}"/>
    <cellStyle name="Normal 2 103 5" xfId="5041" xr:uid="{5F872710-965B-499C-A2AE-9060E3D267FA}"/>
    <cellStyle name="Normal 2 104" xfId="5042" xr:uid="{55F7D4B1-9776-49FA-96E7-863FEEE5A17B}"/>
    <cellStyle name="Normal 2 104 2" xfId="5043" xr:uid="{47AD4448-1BC3-4576-92A0-F05B0FEE9288}"/>
    <cellStyle name="Normal 2 104 2 2" xfId="5044" xr:uid="{20A2E7DE-DBAE-4412-8981-4F229612F1C6}"/>
    <cellStyle name="Normal 2 104 2 3" xfId="5045" xr:uid="{7F82B666-78D7-4CD1-A4C0-0F33C1E4DF1A}"/>
    <cellStyle name="Normal 2 104 3" xfId="5046" xr:uid="{67FB91BA-A5B2-42DA-9516-9C5E0075B563}"/>
    <cellStyle name="Normal 2 104 3 2" xfId="5047" xr:uid="{9B8A872E-66F6-4437-B771-4673D899F429}"/>
    <cellStyle name="Normal 2 104 3 3" xfId="5048" xr:uid="{09E3B70E-E90C-4ECD-BF8A-C28F43542F78}"/>
    <cellStyle name="Normal 2 104 4" xfId="5049" xr:uid="{B25B97AB-40FB-4F37-B965-4EBC97684F66}"/>
    <cellStyle name="Normal 2 104 5" xfId="5050" xr:uid="{45204F13-145D-4EFF-9D07-4D183CB782A3}"/>
    <cellStyle name="Normal 2 105" xfId="5051" xr:uid="{EC1B4B99-23C9-4763-9AB8-8DE7B800E141}"/>
    <cellStyle name="Normal 2 105 2" xfId="5052" xr:uid="{5D4A4784-043D-453E-8DB2-FCA50256F884}"/>
    <cellStyle name="Normal 2 105 2 2" xfId="5053" xr:uid="{11638D3B-47C5-44C5-90E2-38DBD034D978}"/>
    <cellStyle name="Normal 2 105 2 3" xfId="5054" xr:uid="{CC238BE7-6206-4E8B-B29E-D3E3FD1346B1}"/>
    <cellStyle name="Normal 2 105 3" xfId="5055" xr:uid="{52176259-768F-416D-8611-96BA2D3D4327}"/>
    <cellStyle name="Normal 2 105 3 2" xfId="5056" xr:uid="{F4351D4F-9E0C-44E1-B7AD-8BCEA75E1364}"/>
    <cellStyle name="Normal 2 105 3 3" xfId="5057" xr:uid="{35EB71CC-D36F-4C1A-A8C6-61C30E3F9096}"/>
    <cellStyle name="Normal 2 105 4" xfId="5058" xr:uid="{32F9035F-0C3E-425C-B674-B2546FA627C8}"/>
    <cellStyle name="Normal 2 105 5" xfId="5059" xr:uid="{5FECF588-0ECA-4D96-A208-C810BE7FBD16}"/>
    <cellStyle name="Normal 2 106" xfId="5060" xr:uid="{7428D794-2D36-43D1-89D0-9B8817A7AA85}"/>
    <cellStyle name="Normal 2 106 2" xfId="5061" xr:uid="{F8FF9CB9-5C31-4762-90C9-B6FD4C22E3B9}"/>
    <cellStyle name="Normal 2 106 2 2" xfId="5062" xr:uid="{4A700E82-6670-4095-A9BE-9E489D1350B1}"/>
    <cellStyle name="Normal 2 106 2 3" xfId="5063" xr:uid="{8CDD79B4-EAAC-4C17-AA51-782781F85C51}"/>
    <cellStyle name="Normal 2 106 3" xfId="5064" xr:uid="{6321EB97-A84C-4367-9B0E-D2A9F2BEC662}"/>
    <cellStyle name="Normal 2 106 3 2" xfId="5065" xr:uid="{08E1E4A7-AD98-4259-82D8-31D66201EFED}"/>
    <cellStyle name="Normal 2 106 3 3" xfId="5066" xr:uid="{68A0F968-89AC-4271-8A6E-7F36EEEE06EF}"/>
    <cellStyle name="Normal 2 106 4" xfId="5067" xr:uid="{5C264BF8-B2BA-495E-BFDF-F0C840073CA8}"/>
    <cellStyle name="Normal 2 106 5" xfId="5068" xr:uid="{53F13057-C74A-4496-9218-79F3D6C84360}"/>
    <cellStyle name="Normal 2 107" xfId="5069" xr:uid="{70244596-9231-4197-A73F-E544409EC1E9}"/>
    <cellStyle name="Normal 2 107 2" xfId="5070" xr:uid="{0E0A8903-850E-417C-8C5E-61BBE42101F9}"/>
    <cellStyle name="Normal 2 107 2 2" xfId="5071" xr:uid="{28466D86-53B8-4F10-B3B3-812365F3079A}"/>
    <cellStyle name="Normal 2 107 2 3" xfId="5072" xr:uid="{03C40B78-ABD6-4E6E-A7B0-37E2968CEA9B}"/>
    <cellStyle name="Normal 2 107 3" xfId="5073" xr:uid="{71E4E131-28AC-425A-8FB2-92709D670D90}"/>
    <cellStyle name="Normal 2 107 3 2" xfId="5074" xr:uid="{44BE056A-3039-4243-83BD-5F7CA8D35B21}"/>
    <cellStyle name="Normal 2 107 3 3" xfId="5075" xr:uid="{F1731B99-4421-45B3-A961-72327356E742}"/>
    <cellStyle name="Normal 2 107 4" xfId="5076" xr:uid="{10ABEDD9-0CC6-45C9-9729-581B407DF84B}"/>
    <cellStyle name="Normal 2 107 5" xfId="5077" xr:uid="{A698EAD9-3BF1-47C5-B2E6-EEF3EE7A9747}"/>
    <cellStyle name="Normal 2 108" xfId="5078" xr:uid="{70D51DF0-4A30-499F-8CA3-48FBB6143C33}"/>
    <cellStyle name="Normal 2 108 2" xfId="5079" xr:uid="{C763BD32-66ED-4C2F-81C6-53318F6B1831}"/>
    <cellStyle name="Normal 2 108 2 2" xfId="5080" xr:uid="{CF8708B8-ABFF-4F53-BE08-3A58AF1FE909}"/>
    <cellStyle name="Normal 2 108 2 3" xfId="5081" xr:uid="{EF80163F-24FE-476A-81C3-BBD5BCDE2097}"/>
    <cellStyle name="Normal 2 108 3" xfId="5082" xr:uid="{EC42E713-08F5-482A-A9F4-345CCA6F2656}"/>
    <cellStyle name="Normal 2 108 3 2" xfId="5083" xr:uid="{C807915F-881E-413A-978B-18A73956D92A}"/>
    <cellStyle name="Normal 2 108 3 3" xfId="5084" xr:uid="{2F517D6B-2368-49CA-A9DA-2C8C28ADB7FF}"/>
    <cellStyle name="Normal 2 108 4" xfId="5085" xr:uid="{04E31401-5700-452D-ADAE-83AD6D653833}"/>
    <cellStyle name="Normal 2 108 5" xfId="5086" xr:uid="{4FDEC9E2-31DA-4DF2-82A1-340E38D5C962}"/>
    <cellStyle name="Normal 2 109" xfId="5087" xr:uid="{6CDBA5FB-1C45-422C-B451-72A5BDC46656}"/>
    <cellStyle name="Normal 2 109 2" xfId="5088" xr:uid="{BD809573-FC2B-4264-80C9-E3E72E7E5386}"/>
    <cellStyle name="Normal 2 109 2 2" xfId="5089" xr:uid="{EFD59F5B-D8C9-4986-B694-DEA1F6A16E76}"/>
    <cellStyle name="Normal 2 109 2 3" xfId="5090" xr:uid="{9D3F623A-F2ED-4716-B15C-D4EB95182396}"/>
    <cellStyle name="Normal 2 109 3" xfId="5091" xr:uid="{73DE26CC-A17E-445A-AF0D-00C324A07BCC}"/>
    <cellStyle name="Normal 2 109 3 2" xfId="5092" xr:uid="{FDECE74F-2BD2-483A-8648-FC1EAA332D5C}"/>
    <cellStyle name="Normal 2 109 3 3" xfId="5093" xr:uid="{2FAE0961-9A4D-4D49-9975-296336BD65AF}"/>
    <cellStyle name="Normal 2 109 4" xfId="5094" xr:uid="{29EBA026-7D58-4C03-B5C2-8C8921DA68D4}"/>
    <cellStyle name="Normal 2 109 5" xfId="5095" xr:uid="{5E97A1ED-3C87-4574-8EBE-A9688AA22F07}"/>
    <cellStyle name="Normal 2 11" xfId="5096" xr:uid="{4161C4FE-A154-4AAF-93E8-83A78B20FEE7}"/>
    <cellStyle name="Normal 2 11 10" xfId="5097" xr:uid="{5457C7E1-FFDC-4A65-8863-C0C5BC500499}"/>
    <cellStyle name="Normal 2 11 10 2" xfId="5098" xr:uid="{85F86CC6-EF54-43F0-AB7F-43178E1D6B89}"/>
    <cellStyle name="Normal 2 11 10 2 2" xfId="5099" xr:uid="{A324FF0B-B952-40E1-87FF-FAD86D6DFF1C}"/>
    <cellStyle name="Normal 2 11 10 2 3" xfId="5100" xr:uid="{25B10F9A-DD91-46FE-B5F1-04697C274E94}"/>
    <cellStyle name="Normal 2 11 10 3" xfId="5101" xr:uid="{4DA59991-5388-43E4-8732-DD0033BF1026}"/>
    <cellStyle name="Normal 2 11 10 3 2" xfId="5102" xr:uid="{2243A7FD-B8E3-4F6A-98C6-1685CB2124C1}"/>
    <cellStyle name="Normal 2 11 10 3 3" xfId="5103" xr:uid="{7F4D4E9D-C357-4819-A24F-330CA71C9B8E}"/>
    <cellStyle name="Normal 2 11 10 4" xfId="5104" xr:uid="{E1DF5FA0-B4EB-41E8-A7E4-E6BAF19C7161}"/>
    <cellStyle name="Normal 2 11 10 5" xfId="5105" xr:uid="{B738E648-616C-42BD-B75B-38F5447C5F10}"/>
    <cellStyle name="Normal 2 11 11" xfId="5106" xr:uid="{3CED2AFC-1853-41ED-B52E-119009EB85FA}"/>
    <cellStyle name="Normal 2 11 11 2" xfId="5107" xr:uid="{67C2B852-D05B-438C-AC3E-E8DBB8AF83E0}"/>
    <cellStyle name="Normal 2 11 11 2 2" xfId="5108" xr:uid="{0C74FD30-BABF-436B-80E7-197673D6E60D}"/>
    <cellStyle name="Normal 2 11 11 2 3" xfId="5109" xr:uid="{128AB787-952F-4C94-8CDE-8943EB5A68D2}"/>
    <cellStyle name="Normal 2 11 11 3" xfId="5110" xr:uid="{2F7AA86A-0A72-45D9-ADB8-33B3D51889F5}"/>
    <cellStyle name="Normal 2 11 11 3 2" xfId="5111" xr:uid="{59AF4A91-6CD0-42AE-9321-CAC2556FF3B0}"/>
    <cellStyle name="Normal 2 11 11 3 3" xfId="5112" xr:uid="{7EB44255-F1AD-4300-B32C-941BDC1FCD67}"/>
    <cellStyle name="Normal 2 11 11 4" xfId="5113" xr:uid="{906FCEBB-C664-441B-A918-97DBFAB5C24B}"/>
    <cellStyle name="Normal 2 11 11 5" xfId="5114" xr:uid="{A6C2B2B0-20F5-436F-97D0-E3EF5CF32EDE}"/>
    <cellStyle name="Normal 2 11 12" xfId="5115" xr:uid="{D301A0B3-E992-4C80-9E21-04701E6D33EC}"/>
    <cellStyle name="Normal 2 11 12 2" xfId="5116" xr:uid="{0B8A7225-E472-48C4-B44B-8447423EA1E4}"/>
    <cellStyle name="Normal 2 11 12 2 2" xfId="5117" xr:uid="{154B570D-8504-4A9E-B291-B2C5ED18E436}"/>
    <cellStyle name="Normal 2 11 12 2 3" xfId="5118" xr:uid="{2CB5E7E8-36DC-4D78-B594-7B3C393E588E}"/>
    <cellStyle name="Normal 2 11 12 3" xfId="5119" xr:uid="{A35B0C7D-09F2-4D79-8237-C2B2DF21A4C3}"/>
    <cellStyle name="Normal 2 11 12 3 2" xfId="5120" xr:uid="{71E0235D-732B-4DC2-8151-25D5FEF3C5DA}"/>
    <cellStyle name="Normal 2 11 12 3 3" xfId="5121" xr:uid="{8DCF8328-B82C-4F37-9BC0-C75EF48A54E7}"/>
    <cellStyle name="Normal 2 11 12 4" xfId="5122" xr:uid="{2937FDB0-F1DD-4591-91AD-7B6B806919F5}"/>
    <cellStyle name="Normal 2 11 12 5" xfId="5123" xr:uid="{8E40A835-040F-42DD-A8FF-728AF364CFBC}"/>
    <cellStyle name="Normal 2 11 13" xfId="5124" xr:uid="{2458B90D-57FE-406E-881D-1C520D1B3E7E}"/>
    <cellStyle name="Normal 2 11 13 2" xfId="5125" xr:uid="{A6B82C91-D7E5-418C-AC6A-6A4E688761AE}"/>
    <cellStyle name="Normal 2 11 13 2 2" xfId="5126" xr:uid="{4571A09E-5C19-48CF-9442-C28FEAF41265}"/>
    <cellStyle name="Normal 2 11 13 2 3" xfId="5127" xr:uid="{C761A1DA-3075-4929-A971-11A7D855FEBD}"/>
    <cellStyle name="Normal 2 11 13 3" xfId="5128" xr:uid="{956B56AF-91F4-4FED-95E7-4448CFFC6B79}"/>
    <cellStyle name="Normal 2 11 13 3 2" xfId="5129" xr:uid="{9D2A033F-3B27-420F-9093-2E56C6A874D8}"/>
    <cellStyle name="Normal 2 11 13 3 3" xfId="5130" xr:uid="{B4F9D744-5229-4E0A-AFEC-A3561962AD6B}"/>
    <cellStyle name="Normal 2 11 13 4" xfId="5131" xr:uid="{D78BDB3D-B5D0-403E-8D46-7262215A243C}"/>
    <cellStyle name="Normal 2 11 13 5" xfId="5132" xr:uid="{E5C00AC5-2856-419C-B69A-FEF39F3F4FE3}"/>
    <cellStyle name="Normal 2 11 14" xfId="5133" xr:uid="{4D3CDC55-BEAD-40F1-982A-E2F1FF395D12}"/>
    <cellStyle name="Normal 2 11 14 2" xfId="5134" xr:uid="{5D77907A-F766-469A-B645-CE84EF62AFFB}"/>
    <cellStyle name="Normal 2 11 14 2 2" xfId="5135" xr:uid="{E743D798-0C70-4B26-8B2F-4E37B10AC105}"/>
    <cellStyle name="Normal 2 11 14 2 3" xfId="5136" xr:uid="{A9EE1467-4268-4775-B478-0D27127DD26F}"/>
    <cellStyle name="Normal 2 11 14 3" xfId="5137" xr:uid="{BAB1360E-3A24-4973-B345-E945DE5EEC9F}"/>
    <cellStyle name="Normal 2 11 14 3 2" xfId="5138" xr:uid="{3DAB8696-437B-4B7F-9834-DF5B92B64CE3}"/>
    <cellStyle name="Normal 2 11 14 3 3" xfId="5139" xr:uid="{7C7E6C8A-4834-4A88-8A73-52B80AA4A91B}"/>
    <cellStyle name="Normal 2 11 14 4" xfId="5140" xr:uid="{9B6AA9DD-E9A0-4FBD-92DC-A0D5C7F2DCC2}"/>
    <cellStyle name="Normal 2 11 14 5" xfId="5141" xr:uid="{3BEDC2B0-309C-458C-BA03-1ECC3BA1930F}"/>
    <cellStyle name="Normal 2 11 15" xfId="5142" xr:uid="{49EA680E-6BB4-4C48-8CD5-EFFA1F778382}"/>
    <cellStyle name="Normal 2 11 15 2" xfId="5143" xr:uid="{01526A25-5882-48C1-8CE2-04992A33F0C7}"/>
    <cellStyle name="Normal 2 11 15 2 2" xfId="5144" xr:uid="{06F49363-C139-4FEE-82F3-D8ACA24B2F11}"/>
    <cellStyle name="Normal 2 11 15 2 3" xfId="5145" xr:uid="{7B973B45-255F-4359-94B2-49A6B7A46B68}"/>
    <cellStyle name="Normal 2 11 15 3" xfId="5146" xr:uid="{D62E422D-D4B0-407C-8DBB-449916548250}"/>
    <cellStyle name="Normal 2 11 15 3 2" xfId="5147" xr:uid="{750E72F1-DFA4-48BC-A4E0-F19D7B0D2362}"/>
    <cellStyle name="Normal 2 11 15 3 3" xfId="5148" xr:uid="{98709806-1264-46F3-902B-7CE854CBCD94}"/>
    <cellStyle name="Normal 2 11 15 4" xfId="5149" xr:uid="{CD569C15-A4AE-4351-AD5D-C0E1C6CB5D7E}"/>
    <cellStyle name="Normal 2 11 15 5" xfId="5150" xr:uid="{89849788-57EE-4E6A-ACDB-4EDBABBEA4EA}"/>
    <cellStyle name="Normal 2 11 16" xfId="5151" xr:uid="{9D378F91-55E4-4BC3-B9B4-0515A224A02E}"/>
    <cellStyle name="Normal 2 11 16 2" xfId="5152" xr:uid="{7FCEC3FF-CF71-42B8-8431-66275FB03264}"/>
    <cellStyle name="Normal 2 11 16 2 2" xfId="5153" xr:uid="{477BE1BA-01D5-4FCF-8BA8-36ECD73F9E34}"/>
    <cellStyle name="Normal 2 11 16 2 3" xfId="5154" xr:uid="{B01101AD-FE7B-429B-85B5-4F2A507ED102}"/>
    <cellStyle name="Normal 2 11 16 3" xfId="5155" xr:uid="{CBD4BF2C-6CC5-4B5A-9869-779ACCB46505}"/>
    <cellStyle name="Normal 2 11 16 3 2" xfId="5156" xr:uid="{52EFC1C4-5733-4900-B1AA-069CF0644424}"/>
    <cellStyle name="Normal 2 11 16 3 3" xfId="5157" xr:uid="{897BDF08-4D0E-45C5-AF5E-5660A988D457}"/>
    <cellStyle name="Normal 2 11 16 4" xfId="5158" xr:uid="{149AD8CB-7DBB-43B0-BE6A-559560595E25}"/>
    <cellStyle name="Normal 2 11 16 5" xfId="5159" xr:uid="{2D1B4127-55CD-47B1-8D7D-54C715D58B59}"/>
    <cellStyle name="Normal 2 11 17" xfId="5160" xr:uid="{1BCB212D-D959-4DBA-835F-DFDC7EE2B22A}"/>
    <cellStyle name="Normal 2 11 17 2" xfId="5161" xr:uid="{025F97B2-263B-4E7F-B8AC-E48465CD9A6F}"/>
    <cellStyle name="Normal 2 11 17 2 2" xfId="5162" xr:uid="{F1F273C7-5985-4C94-B257-B84B09369C5B}"/>
    <cellStyle name="Normal 2 11 17 2 3" xfId="5163" xr:uid="{76724480-8A39-4732-82AE-E6DAA4FA365D}"/>
    <cellStyle name="Normal 2 11 17 3" xfId="5164" xr:uid="{E7A70EB3-6449-4976-AD6D-CD3D4A230886}"/>
    <cellStyle name="Normal 2 11 17 3 2" xfId="5165" xr:uid="{D138E10E-BF68-4281-8CBC-925AC0D16B11}"/>
    <cellStyle name="Normal 2 11 17 3 3" xfId="5166" xr:uid="{02320B05-0C29-4CA9-A125-EEFBB7D9E198}"/>
    <cellStyle name="Normal 2 11 17 4" xfId="5167" xr:uid="{E04F4473-F39A-4E10-A086-69A0A3DC63C7}"/>
    <cellStyle name="Normal 2 11 17 5" xfId="5168" xr:uid="{DE6A84E8-9DBD-4E49-85B0-63C6D16D4B72}"/>
    <cellStyle name="Normal 2 11 18" xfId="5169" xr:uid="{6C0CB120-DE21-4E82-ACDF-66627888673D}"/>
    <cellStyle name="Normal 2 11 18 2" xfId="5170" xr:uid="{42AF2539-FF3B-4C1E-B4B3-2A53CC943FF0}"/>
    <cellStyle name="Normal 2 11 18 2 2" xfId="5171" xr:uid="{D9DBDF1C-29AB-480E-8020-B53E082ED472}"/>
    <cellStyle name="Normal 2 11 18 2 3" xfId="5172" xr:uid="{6BA4E208-ED57-4C03-AFAE-0802DEF616B1}"/>
    <cellStyle name="Normal 2 11 18 3" xfId="5173" xr:uid="{80775413-3966-48C8-BEF2-378E75D2F356}"/>
    <cellStyle name="Normal 2 11 18 3 2" xfId="5174" xr:uid="{FAA9F3E7-EC62-4E56-A248-ED7C4ACD8321}"/>
    <cellStyle name="Normal 2 11 18 3 3" xfId="5175" xr:uid="{FA44E502-EF06-4656-BA9A-EC7CCADA4790}"/>
    <cellStyle name="Normal 2 11 18 4" xfId="5176" xr:uid="{C7D37DED-A471-4D64-B895-295BB06570D9}"/>
    <cellStyle name="Normal 2 11 18 5" xfId="5177" xr:uid="{D240C4E5-8A4F-433F-9449-DF6BA937FF5D}"/>
    <cellStyle name="Normal 2 11 19" xfId="5178" xr:uid="{C1130D79-BE14-45A2-998B-1062279B6D03}"/>
    <cellStyle name="Normal 2 11 19 2" xfId="5179" xr:uid="{8913A59E-F3AE-40D7-814C-D464ED02FD80}"/>
    <cellStyle name="Normal 2 11 19 2 2" xfId="5180" xr:uid="{ED2984D7-1682-4FED-AC4C-A19D91DA1276}"/>
    <cellStyle name="Normal 2 11 19 2 3" xfId="5181" xr:uid="{A331F94E-4C23-48BB-B43D-C76E252A503F}"/>
    <cellStyle name="Normal 2 11 19 3" xfId="5182" xr:uid="{7589EC7F-BE89-47A0-B3B4-84697BFA369B}"/>
    <cellStyle name="Normal 2 11 19 3 2" xfId="5183" xr:uid="{596D9F9E-F25C-4271-9567-4C629F5A7697}"/>
    <cellStyle name="Normal 2 11 19 3 3" xfId="5184" xr:uid="{DD01FE99-D27B-461E-AEF6-D7B3638181E6}"/>
    <cellStyle name="Normal 2 11 19 4" xfId="5185" xr:uid="{8790CDDB-2F15-4FA6-89D3-4A518F99293B}"/>
    <cellStyle name="Normal 2 11 19 5" xfId="5186" xr:uid="{45D4CB95-FE77-43A8-B39A-F8B98FBC7534}"/>
    <cellStyle name="Normal 2 11 2" xfId="5187" xr:uid="{C456D5C9-CFEA-4D80-9F99-86CF014BBA7E}"/>
    <cellStyle name="Normal 2 11 2 2" xfId="5188" xr:uid="{536EEC15-9463-40CD-9CD5-3A399BE071D2}"/>
    <cellStyle name="Normal 2 11 2 2 2" xfId="5189" xr:uid="{7FABCCFA-2CF4-42D7-8EB1-4965698F8085}"/>
    <cellStyle name="Normal 2 11 2 2 3" xfId="5190" xr:uid="{CA29DEC2-A312-4342-851D-5CD5B2FE65CD}"/>
    <cellStyle name="Normal 2 11 2 3" xfId="5191" xr:uid="{46FB3D87-8042-44FC-B294-EA6D1EA2D9C3}"/>
    <cellStyle name="Normal 2 11 2 3 2" xfId="5192" xr:uid="{C20F09CC-B548-4E93-B941-62E3D6E1FE5A}"/>
    <cellStyle name="Normal 2 11 2 3 3" xfId="5193" xr:uid="{FF41DE2B-3CB4-401C-814D-AE6A29C27864}"/>
    <cellStyle name="Normal 2 11 2 4" xfId="5194" xr:uid="{C98DFD4D-4E1D-4A37-89AE-C75CE231A014}"/>
    <cellStyle name="Normal 2 11 2 5" xfId="5195" xr:uid="{12093DF4-EF2A-46B1-9E55-49EA5CEEA220}"/>
    <cellStyle name="Normal 2 11 20" xfId="5196" xr:uid="{E81AAFEF-704D-4EC2-AC8F-C7303C67AC8F}"/>
    <cellStyle name="Normal 2 11 20 2" xfId="5197" xr:uid="{33D89541-CE72-4D3D-A28E-D038B30E35C4}"/>
    <cellStyle name="Normal 2 11 20 2 2" xfId="5198" xr:uid="{0030D2F3-D6CC-48C9-B3E8-C8EE42A2BACF}"/>
    <cellStyle name="Normal 2 11 20 2 3" xfId="5199" xr:uid="{85752B17-ADEE-4362-B670-07B1237B56A2}"/>
    <cellStyle name="Normal 2 11 20 3" xfId="5200" xr:uid="{4E9BDFAA-4FB9-4BD6-83C3-37FC5FA294C7}"/>
    <cellStyle name="Normal 2 11 20 3 2" xfId="5201" xr:uid="{5D050F6A-725B-44D8-80D4-BC3048B2CA8D}"/>
    <cellStyle name="Normal 2 11 20 3 3" xfId="5202" xr:uid="{56749E8D-71D1-4304-AC80-641DC4B3BAED}"/>
    <cellStyle name="Normal 2 11 20 4" xfId="5203" xr:uid="{C968544D-E6B7-4211-818B-6E62E337B0EF}"/>
    <cellStyle name="Normal 2 11 20 5" xfId="5204" xr:uid="{50F48F3B-B950-475A-B03A-6B42B3277AF8}"/>
    <cellStyle name="Normal 2 11 21" xfId="5205" xr:uid="{673C2DBF-B8B9-4BFE-BED7-8200C039146A}"/>
    <cellStyle name="Normal 2 11 21 2" xfId="5206" xr:uid="{C44F0571-76C8-486E-BDB0-CB9AA0439A5E}"/>
    <cellStyle name="Normal 2 11 21 2 2" xfId="5207" xr:uid="{D520D9FE-2600-4949-A8B1-58B4D33E5B60}"/>
    <cellStyle name="Normal 2 11 21 2 3" xfId="5208" xr:uid="{109980E2-0DD4-42B2-AD5F-15791152AF17}"/>
    <cellStyle name="Normal 2 11 21 3" xfId="5209" xr:uid="{DB02505C-B8F6-4519-AE62-5DB7E39F4999}"/>
    <cellStyle name="Normal 2 11 21 3 2" xfId="5210" xr:uid="{5A5BE922-83CC-449C-8479-F18D0786D396}"/>
    <cellStyle name="Normal 2 11 21 3 3" xfId="5211" xr:uid="{EBF8EA97-171E-4E04-AE3B-F22E0B7FCF41}"/>
    <cellStyle name="Normal 2 11 21 4" xfId="5212" xr:uid="{1082D1E0-01B3-4078-B36D-F0BD7B9E0DA9}"/>
    <cellStyle name="Normal 2 11 21 5" xfId="5213" xr:uid="{4184063D-187F-4340-B2B6-FD0D1A948A51}"/>
    <cellStyle name="Normal 2 11 22" xfId="5214" xr:uid="{384E391B-9504-457A-B4F8-7AB61F3E841E}"/>
    <cellStyle name="Normal 2 11 22 2" xfId="5215" xr:uid="{DF5B05FE-38DA-44C3-A300-D0EE399AE0E6}"/>
    <cellStyle name="Normal 2 11 22 2 2" xfId="5216" xr:uid="{F5B6484E-F1A9-40BB-B79C-1A119284AFC9}"/>
    <cellStyle name="Normal 2 11 22 2 3" xfId="5217" xr:uid="{3489EFFD-3C79-4457-8565-50EC61D3255B}"/>
    <cellStyle name="Normal 2 11 22 3" xfId="5218" xr:uid="{8A81AA2C-C53E-4E01-BDEA-9FD1CB40BAAE}"/>
    <cellStyle name="Normal 2 11 22 3 2" xfId="5219" xr:uid="{89199A34-1D3A-4185-828D-1006B9258DAF}"/>
    <cellStyle name="Normal 2 11 22 3 3" xfId="5220" xr:uid="{0A0F9006-8BFB-475B-9EC3-AD988FEEA70E}"/>
    <cellStyle name="Normal 2 11 22 4" xfId="5221" xr:uid="{747C3B07-430D-4C2C-BCF7-1A8768BF4099}"/>
    <cellStyle name="Normal 2 11 22 5" xfId="5222" xr:uid="{7B437A0A-3B49-473B-ADA4-4A3A00140107}"/>
    <cellStyle name="Normal 2 11 23" xfId="5223" xr:uid="{1CCCE7E2-D326-4D4D-BEA9-C8AAFDBEC17C}"/>
    <cellStyle name="Normal 2 11 23 2" xfId="5224" xr:uid="{0BC07CC1-E52D-4D08-BD25-536BBB106422}"/>
    <cellStyle name="Normal 2 11 23 2 2" xfId="5225" xr:uid="{58428F1D-7FB1-4B81-AC88-7AAB8DE85841}"/>
    <cellStyle name="Normal 2 11 23 2 3" xfId="5226" xr:uid="{71AA2230-53E8-45D5-B129-2C5E5B025C38}"/>
    <cellStyle name="Normal 2 11 23 3" xfId="5227" xr:uid="{E2BC51F2-436C-4D42-B832-2DCFB309A555}"/>
    <cellStyle name="Normal 2 11 23 3 2" xfId="5228" xr:uid="{7CA2942D-D87A-46A4-BD29-3E02CB8A6712}"/>
    <cellStyle name="Normal 2 11 23 3 3" xfId="5229" xr:uid="{739EEAE8-8745-45FC-A8AA-136C39061858}"/>
    <cellStyle name="Normal 2 11 23 4" xfId="5230" xr:uid="{CD243061-0E1C-4877-BB5E-92061BCED5EF}"/>
    <cellStyle name="Normal 2 11 23 5" xfId="5231" xr:uid="{1692A8B1-F968-4801-BF59-81DBAA77EFE1}"/>
    <cellStyle name="Normal 2 11 24" xfId="5232" xr:uid="{63FD8FEC-00D7-48B0-90D6-F6FA1EBB3569}"/>
    <cellStyle name="Normal 2 11 24 2" xfId="5233" xr:uid="{B8393CB0-84B3-4CE1-8C99-343359E558CB}"/>
    <cellStyle name="Normal 2 11 24 3" xfId="5234" xr:uid="{9EC15EFF-DB9D-4C40-A08B-42B2AEE29381}"/>
    <cellStyle name="Normal 2 11 25" xfId="5235" xr:uid="{F3C64AFD-75E5-4167-86D4-90D0E965A2F2}"/>
    <cellStyle name="Normal 2 11 25 2" xfId="5236" xr:uid="{8C31A930-85B0-4020-BB45-0C7B40F82431}"/>
    <cellStyle name="Normal 2 11 25 3" xfId="5237" xr:uid="{F222D43D-92C4-48D1-942C-0AC50E70A21F}"/>
    <cellStyle name="Normal 2 11 26" xfId="5238" xr:uid="{49B20E00-B70E-42E4-86EC-AA6C4982D3F5}"/>
    <cellStyle name="Normal 2 11 27" xfId="5239" xr:uid="{8323177E-D0F5-4D29-962D-C92BEF16A4CF}"/>
    <cellStyle name="Normal 2 11 3" xfId="5240" xr:uid="{CE8EF376-413E-41ED-A9FB-AB376740A61E}"/>
    <cellStyle name="Normal 2 11 3 2" xfId="5241" xr:uid="{03326D6E-ED1D-4431-9880-8E17E447724F}"/>
    <cellStyle name="Normal 2 11 3 2 2" xfId="5242" xr:uid="{37457E0F-B888-4647-943E-81BF4E6E3004}"/>
    <cellStyle name="Normal 2 11 3 2 3" xfId="5243" xr:uid="{3A984A73-8E52-499B-B8D7-34E6694D2524}"/>
    <cellStyle name="Normal 2 11 3 3" xfId="5244" xr:uid="{9678E77B-98BD-4CDC-BAB9-513E85D829A0}"/>
    <cellStyle name="Normal 2 11 3 3 2" xfId="5245" xr:uid="{C8988FC2-80C3-483F-9269-F2ABD2D5A20C}"/>
    <cellStyle name="Normal 2 11 3 3 3" xfId="5246" xr:uid="{6ADB3F26-5A27-4631-856C-BD4629EE39FF}"/>
    <cellStyle name="Normal 2 11 3 4" xfId="5247" xr:uid="{01BAF372-7192-4CBC-B1D2-8B959E3BA693}"/>
    <cellStyle name="Normal 2 11 3 5" xfId="5248" xr:uid="{D9A0D8A0-EBDA-4245-BABE-097D26668348}"/>
    <cellStyle name="Normal 2 11 4" xfId="5249" xr:uid="{753095CF-229C-4BAB-85C1-0E6A90366CCE}"/>
    <cellStyle name="Normal 2 11 4 2" xfId="5250" xr:uid="{92178544-C560-45A5-87E5-3D43CC867668}"/>
    <cellStyle name="Normal 2 11 4 2 2" xfId="5251" xr:uid="{F14F7095-9FFD-4798-9B8C-D7EE26ED1615}"/>
    <cellStyle name="Normal 2 11 4 2 3" xfId="5252" xr:uid="{78DA026A-92CD-400B-BE77-7BF3D4B14A51}"/>
    <cellStyle name="Normal 2 11 4 3" xfId="5253" xr:uid="{0EF86455-3445-4530-960E-7E1CF3B153B4}"/>
    <cellStyle name="Normal 2 11 4 3 2" xfId="5254" xr:uid="{1C3EB1E1-DC20-4D0B-AEA6-59AD0272B17C}"/>
    <cellStyle name="Normal 2 11 4 3 3" xfId="5255" xr:uid="{A39AF456-EB07-48F9-82F2-2007A814D02D}"/>
    <cellStyle name="Normal 2 11 4 4" xfId="5256" xr:uid="{456470D9-E190-410A-8F48-666D9324F087}"/>
    <cellStyle name="Normal 2 11 4 5" xfId="5257" xr:uid="{5A6B06FD-3269-4C5A-A3E6-CA20F95FCA31}"/>
    <cellStyle name="Normal 2 11 5" xfId="5258" xr:uid="{BE30D400-8FC9-4D48-AA2A-FAB246DCEC09}"/>
    <cellStyle name="Normal 2 11 5 2" xfId="5259" xr:uid="{C514B731-B228-4DED-8750-43C29BAD8F1C}"/>
    <cellStyle name="Normal 2 11 5 2 2" xfId="5260" xr:uid="{FAFB52BF-EF58-483B-B5B8-4E652A5FD408}"/>
    <cellStyle name="Normal 2 11 5 2 3" xfId="5261" xr:uid="{45D064AC-1990-40C1-B353-C134C40D023F}"/>
    <cellStyle name="Normal 2 11 5 3" xfId="5262" xr:uid="{5FB6E737-3A19-4729-A37A-6CE97C435B5A}"/>
    <cellStyle name="Normal 2 11 5 3 2" xfId="5263" xr:uid="{AB69E6EF-43F9-4055-9101-48C40A5A752A}"/>
    <cellStyle name="Normal 2 11 5 3 3" xfId="5264" xr:uid="{BF4D9FCF-4722-4C15-A883-0C5DF6EF704A}"/>
    <cellStyle name="Normal 2 11 5 4" xfId="5265" xr:uid="{0C8DFBD1-9F92-4E77-A331-88A66700CC72}"/>
    <cellStyle name="Normal 2 11 5 5" xfId="5266" xr:uid="{72903331-9E7C-4985-8ED8-5F21B9E0B201}"/>
    <cellStyle name="Normal 2 11 6" xfId="5267" xr:uid="{D79E90E7-3CC5-4005-85DC-38B67FD82C7A}"/>
    <cellStyle name="Normal 2 11 6 2" xfId="5268" xr:uid="{EB812DC3-C521-42D2-8310-095F9A03CB1C}"/>
    <cellStyle name="Normal 2 11 6 2 2" xfId="5269" xr:uid="{2D4A99DC-B9FC-440C-91D8-E3F609917AFF}"/>
    <cellStyle name="Normal 2 11 6 2 3" xfId="5270" xr:uid="{10AB0B09-B589-4564-B00A-258925C45900}"/>
    <cellStyle name="Normal 2 11 6 3" xfId="5271" xr:uid="{F42FF499-1FBF-4C22-BEC5-DEEB65BAB7FB}"/>
    <cellStyle name="Normal 2 11 6 3 2" xfId="5272" xr:uid="{FEEC04FF-16AC-48BA-AEA7-8BBEC7D2545D}"/>
    <cellStyle name="Normal 2 11 6 3 3" xfId="5273" xr:uid="{385A7A8A-EAB3-4E45-9AF1-E370D98C974B}"/>
    <cellStyle name="Normal 2 11 6 4" xfId="5274" xr:uid="{B886F926-6AC9-4F9B-9305-A5B29EC064E9}"/>
    <cellStyle name="Normal 2 11 6 5" xfId="5275" xr:uid="{FB596366-F85B-41A2-B4ED-7C7C9BB433E1}"/>
    <cellStyle name="Normal 2 11 7" xfId="5276" xr:uid="{959AE2F3-CE4A-4F38-A373-105CA1EAA7C6}"/>
    <cellStyle name="Normal 2 11 7 2" xfId="5277" xr:uid="{51C6881A-30D0-4B79-BDF2-682B344AFC46}"/>
    <cellStyle name="Normal 2 11 7 2 2" xfId="5278" xr:uid="{B85334C9-691C-4AEC-951E-15F4C364D5EC}"/>
    <cellStyle name="Normal 2 11 7 2 3" xfId="5279" xr:uid="{7EE70D67-2995-4017-95C8-61095DDDF31E}"/>
    <cellStyle name="Normal 2 11 7 3" xfId="5280" xr:uid="{CA0A6079-532E-43A4-8C9A-F70AA0BE87EC}"/>
    <cellStyle name="Normal 2 11 7 3 2" xfId="5281" xr:uid="{7A04551D-B04B-40AC-9DDD-05E5AA780FB5}"/>
    <cellStyle name="Normal 2 11 7 3 3" xfId="5282" xr:uid="{DECDBF52-D4C6-4450-AB6D-E666D24C0048}"/>
    <cellStyle name="Normal 2 11 7 4" xfId="5283" xr:uid="{97E1552E-0589-4C50-B93E-35F9D2EA3705}"/>
    <cellStyle name="Normal 2 11 7 5" xfId="5284" xr:uid="{CC81101E-D4C4-4FF7-A7EE-C9D51C8C4CE5}"/>
    <cellStyle name="Normal 2 11 8" xfId="5285" xr:uid="{B7A9F96A-BF92-478D-9EA3-A26348DA5122}"/>
    <cellStyle name="Normal 2 11 8 2" xfId="5286" xr:uid="{E9118644-C50F-4035-8B0D-EF7B15088AD6}"/>
    <cellStyle name="Normal 2 11 8 2 2" xfId="5287" xr:uid="{0FD7F974-89A9-4D8C-8CAA-06F5F7A0DE0D}"/>
    <cellStyle name="Normal 2 11 8 2 3" xfId="5288" xr:uid="{4F88B111-21FD-4894-9E10-91EDB3284CA5}"/>
    <cellStyle name="Normal 2 11 8 3" xfId="5289" xr:uid="{54F1C1FE-B840-46A8-8F2D-7CB8B6E14A40}"/>
    <cellStyle name="Normal 2 11 8 3 2" xfId="5290" xr:uid="{B144A50B-8F65-4CA3-994C-18035E4DA885}"/>
    <cellStyle name="Normal 2 11 8 3 3" xfId="5291" xr:uid="{7BE4EBFA-D1DD-4BF4-89FE-055419E37D88}"/>
    <cellStyle name="Normal 2 11 8 4" xfId="5292" xr:uid="{20D12A65-209A-43A5-97C5-BA4B415BC86C}"/>
    <cellStyle name="Normal 2 11 8 5" xfId="5293" xr:uid="{3B2BCC44-CEC0-4A6D-B34E-18B0C76E83FD}"/>
    <cellStyle name="Normal 2 11 9" xfId="5294" xr:uid="{40651B63-0843-4C3F-842C-6387DCDCFBD9}"/>
    <cellStyle name="Normal 2 11 9 2" xfId="5295" xr:uid="{1C286E31-13F6-40EF-8E3E-A8097BB40EDB}"/>
    <cellStyle name="Normal 2 11 9 2 2" xfId="5296" xr:uid="{AD432930-4581-49F9-A15B-57706AB9CF41}"/>
    <cellStyle name="Normal 2 11 9 2 3" xfId="5297" xr:uid="{5EC842EA-E5C3-4FE9-9185-520E26E00584}"/>
    <cellStyle name="Normal 2 11 9 3" xfId="5298" xr:uid="{FE811D4D-2ACB-4D04-91C3-9DCD0D5374A9}"/>
    <cellStyle name="Normal 2 11 9 3 2" xfId="5299" xr:uid="{D42BA4E2-65B5-464E-916F-F3F1B061A4AF}"/>
    <cellStyle name="Normal 2 11 9 3 3" xfId="5300" xr:uid="{672B6CB6-1C1B-4A5B-B190-E806325D5F72}"/>
    <cellStyle name="Normal 2 11 9 4" xfId="5301" xr:uid="{C8B4E494-4C02-44FB-A633-50D7A90AD55B}"/>
    <cellStyle name="Normal 2 11 9 5" xfId="5302" xr:uid="{314F397F-9EC1-41BA-8CF0-A6741CA28819}"/>
    <cellStyle name="Normal 2 110" xfId="5303" xr:uid="{48F7BE46-7366-46C2-AC4C-38F157F23B5A}"/>
    <cellStyle name="Normal 2 110 2" xfId="5304" xr:uid="{A419829D-67F7-4234-9D0A-709A8325D317}"/>
    <cellStyle name="Normal 2 110 2 2" xfId="5305" xr:uid="{14A6D118-684E-427C-818D-CB28920DB98D}"/>
    <cellStyle name="Normal 2 110 2 3" xfId="5306" xr:uid="{A7125C0A-C250-4886-8013-A16D7758386D}"/>
    <cellStyle name="Normal 2 110 3" xfId="5307" xr:uid="{52632EB9-2264-4456-89C3-D3E9324D3288}"/>
    <cellStyle name="Normal 2 110 3 2" xfId="5308" xr:uid="{52934710-CBCF-436D-991A-10111A400293}"/>
    <cellStyle name="Normal 2 110 3 3" xfId="5309" xr:uid="{41ADC9F7-5054-4D00-9F3D-4AD0E8946953}"/>
    <cellStyle name="Normal 2 110 4" xfId="5310" xr:uid="{2053BE51-84EF-428C-B74B-64AE9EB3BD15}"/>
    <cellStyle name="Normal 2 110 5" xfId="5311" xr:uid="{7566826D-24D3-43A7-9F43-83D66A0E3E18}"/>
    <cellStyle name="Normal 2 111" xfId="5312" xr:uid="{D5B32FB7-AB83-42A7-A92B-D939128C988A}"/>
    <cellStyle name="Normal 2 111 2" xfId="5313" xr:uid="{9063B7DE-DFF2-442E-B0A4-9A35ED8A0A78}"/>
    <cellStyle name="Normal 2 111 2 2" xfId="5314" xr:uid="{A2D7D965-030A-41E5-8D34-EFA524CF0C10}"/>
    <cellStyle name="Normal 2 111 2 3" xfId="5315" xr:uid="{3AC49F94-7AE8-40A6-9682-007ABC4BC211}"/>
    <cellStyle name="Normal 2 111 3" xfId="5316" xr:uid="{87C122A6-9AC1-46D2-AFE2-77D2F295D0A8}"/>
    <cellStyle name="Normal 2 111 3 2" xfId="5317" xr:uid="{C4D473A2-E234-4C47-8733-1046689DFE5F}"/>
    <cellStyle name="Normal 2 111 3 3" xfId="5318" xr:uid="{366AC23D-5A4C-41A3-84DF-F14663CFF1F4}"/>
    <cellStyle name="Normal 2 111 4" xfId="5319" xr:uid="{93365ABA-E2E0-4994-8D43-E818069CC62B}"/>
    <cellStyle name="Normal 2 111 5" xfId="5320" xr:uid="{2C50B21A-F9DB-491A-B4A5-C6353D3FD789}"/>
    <cellStyle name="Normal 2 112" xfId="5321" xr:uid="{1BEAEC88-CB8C-4CE3-AF25-2A7E9C6AC5EB}"/>
    <cellStyle name="Normal 2 112 2" xfId="5322" xr:uid="{7D324918-F90A-4A72-B846-18ED059D37F6}"/>
    <cellStyle name="Normal 2 112 2 2" xfId="5323" xr:uid="{48C94272-79AE-4555-906A-562C26B6A494}"/>
    <cellStyle name="Normal 2 112 2 3" xfId="5324" xr:uid="{9423458C-4670-42E2-B048-25908B297964}"/>
    <cellStyle name="Normal 2 112 3" xfId="5325" xr:uid="{D618F8AD-C7CA-4328-A653-B96E49085F43}"/>
    <cellStyle name="Normal 2 112 3 2" xfId="5326" xr:uid="{8F96734E-8CE6-4C13-A044-B00D4A1BA784}"/>
    <cellStyle name="Normal 2 112 3 3" xfId="5327" xr:uid="{FB471767-4540-48D3-A76F-4E8376F6FC53}"/>
    <cellStyle name="Normal 2 112 4" xfId="5328" xr:uid="{38C61E47-D2BE-46DB-934C-36470FA7B8E1}"/>
    <cellStyle name="Normal 2 112 5" xfId="5329" xr:uid="{9F7670B2-AD84-4DD3-8AA2-8D4F956CB545}"/>
    <cellStyle name="Normal 2 113" xfId="5330" xr:uid="{00929744-AB6C-4667-AD39-A5C85E0E27DD}"/>
    <cellStyle name="Normal 2 113 2" xfId="5331" xr:uid="{15B352DD-F8BA-447F-8033-0E13D1496D1E}"/>
    <cellStyle name="Normal 2 113 2 2" xfId="5332" xr:uid="{98C10C0E-152F-492D-90A1-80360339929C}"/>
    <cellStyle name="Normal 2 113 2 3" xfId="5333" xr:uid="{DE350DDA-E746-45E6-B427-FE39858489C2}"/>
    <cellStyle name="Normal 2 113 3" xfId="5334" xr:uid="{6F7B07CA-7150-4EAC-A322-BD6347F48988}"/>
    <cellStyle name="Normal 2 113 3 2" xfId="5335" xr:uid="{60CC0FD1-86C2-48F5-A058-5763F26F7C3F}"/>
    <cellStyle name="Normal 2 113 3 3" xfId="5336" xr:uid="{D7180446-0113-4555-A3E1-433BE084FA51}"/>
    <cellStyle name="Normal 2 113 4" xfId="5337" xr:uid="{818D9AEC-D30A-4591-B22B-9B8259E4C4E9}"/>
    <cellStyle name="Normal 2 113 5" xfId="5338" xr:uid="{6BA09003-27C8-41FF-8275-F02B3B9FA346}"/>
    <cellStyle name="Normal 2 114" xfId="5339" xr:uid="{A65B303F-100D-482A-8FD6-FC2BF59F79F0}"/>
    <cellStyle name="Normal 2 114 2" xfId="5340" xr:uid="{0056A51C-20BF-43BC-AA13-E5AD68F179AB}"/>
    <cellStyle name="Normal 2 114 2 2" xfId="5341" xr:uid="{D03673B0-AB4D-4FD7-B1B6-22D28FBC507C}"/>
    <cellStyle name="Normal 2 114 2 3" xfId="5342" xr:uid="{ED326CAF-F1C4-49F6-A61D-25488D1397F5}"/>
    <cellStyle name="Normal 2 114 3" xfId="5343" xr:uid="{6D187E5A-A8A0-4D7A-9C65-81CE28AF59B8}"/>
    <cellStyle name="Normal 2 114 3 2" xfId="5344" xr:uid="{E836FC02-26E1-4D14-94E7-8E2799F34102}"/>
    <cellStyle name="Normal 2 114 3 3" xfId="5345" xr:uid="{37244850-2E86-4F9B-A389-00C2B82A1F92}"/>
    <cellStyle name="Normal 2 114 4" xfId="5346" xr:uid="{A57ADEBD-7BB0-4728-AE93-762FAD810295}"/>
    <cellStyle name="Normal 2 114 5" xfId="5347" xr:uid="{6BA136E8-1295-4A14-9F94-88EA6EDAB378}"/>
    <cellStyle name="Normal 2 115" xfId="5348" xr:uid="{3DB95918-22F0-4268-A1F4-0C9782FEDE30}"/>
    <cellStyle name="Normal 2 115 2" xfId="5349" xr:uid="{1C43D2EC-D201-4C4C-BFB5-7DD559239612}"/>
    <cellStyle name="Normal 2 115 2 2" xfId="5350" xr:uid="{3E0E5947-4371-4B2D-9209-D2EBA1A687CA}"/>
    <cellStyle name="Normal 2 115 2 3" xfId="5351" xr:uid="{7E1F6997-BF4F-42C1-A750-1308BC066775}"/>
    <cellStyle name="Normal 2 115 3" xfId="5352" xr:uid="{17FBFC38-9F07-4C65-8787-128FAA77A43B}"/>
    <cellStyle name="Normal 2 115 3 2" xfId="5353" xr:uid="{8BCA33E5-29BD-4875-84C4-87599FB0E8D6}"/>
    <cellStyle name="Normal 2 115 3 3" xfId="5354" xr:uid="{95DE65F7-4C6D-489D-BCF5-7FC016830733}"/>
    <cellStyle name="Normal 2 115 4" xfId="5355" xr:uid="{AE8BDEED-70F7-48CC-B734-CE3BE6F398C5}"/>
    <cellStyle name="Normal 2 115 5" xfId="5356" xr:uid="{6F31C988-096A-4EBA-BE63-0F80D7616982}"/>
    <cellStyle name="Normal 2 116" xfId="5357" xr:uid="{1020E6D4-6E5B-4090-8FD7-0AA2C420652E}"/>
    <cellStyle name="Normal 2 116 2" xfId="5358" xr:uid="{2399A3ED-5B75-4B59-BC3B-4B7244FC7A44}"/>
    <cellStyle name="Normal 2 116 2 2" xfId="5359" xr:uid="{5E1A6E12-D128-4B72-A6A3-364B92AC60D4}"/>
    <cellStyle name="Normal 2 116 2 3" xfId="5360" xr:uid="{87B58501-BCEB-4273-AB6E-D29F93A69FF7}"/>
    <cellStyle name="Normal 2 116 3" xfId="5361" xr:uid="{674F635D-4FCF-4AAF-B11E-BE5521DC1602}"/>
    <cellStyle name="Normal 2 116 3 2" xfId="5362" xr:uid="{B75CD920-3FFE-4486-BA92-DEAE2684F301}"/>
    <cellStyle name="Normal 2 116 3 3" xfId="5363" xr:uid="{FD49576A-4CBB-4628-A168-311176A4FEB2}"/>
    <cellStyle name="Normal 2 116 4" xfId="5364" xr:uid="{84BF1940-7D31-453F-A2AC-ED091F57814C}"/>
    <cellStyle name="Normal 2 116 5" xfId="5365" xr:uid="{8106D3D5-9FDF-4AE5-BC0B-2E2D45AE518E}"/>
    <cellStyle name="Normal 2 117" xfId="5366" xr:uid="{205B9E97-57C7-4E98-8FF7-9F4349BBA3E8}"/>
    <cellStyle name="Normal 2 117 2" xfId="5367" xr:uid="{BC87620D-15B0-4E24-9494-05759C0FE433}"/>
    <cellStyle name="Normal 2 117 2 2" xfId="5368" xr:uid="{7EF33A6A-D131-421D-8266-D6B446FE77CD}"/>
    <cellStyle name="Normal 2 117 2 3" xfId="5369" xr:uid="{1FFCE94F-58E0-46B4-95AF-CFA9A642C612}"/>
    <cellStyle name="Normal 2 117 3" xfId="5370" xr:uid="{89B1943D-5DB5-4813-8B57-685ACF343802}"/>
    <cellStyle name="Normal 2 117 3 2" xfId="5371" xr:uid="{81D3CC04-EC36-4F81-AF3B-27EDFB9D872F}"/>
    <cellStyle name="Normal 2 117 3 3" xfId="5372" xr:uid="{907E7CDD-8DE5-4C71-8CD7-0857AE29104F}"/>
    <cellStyle name="Normal 2 117 4" xfId="5373" xr:uid="{ADB58616-D106-4DD6-BB92-55BB2A73CA7D}"/>
    <cellStyle name="Normal 2 117 5" xfId="5374" xr:uid="{D29D9894-5670-496B-A409-1E09753AFF1C}"/>
    <cellStyle name="Normal 2 118" xfId="5375" xr:uid="{727317A8-59E7-4F53-B428-C244531AA33E}"/>
    <cellStyle name="Normal 2 118 2" xfId="5376" xr:uid="{90FD39ED-30F7-4ADF-A29C-336083D96BBC}"/>
    <cellStyle name="Normal 2 118 2 2" xfId="5377" xr:uid="{94490419-8321-4C69-AC41-4B2F478032DC}"/>
    <cellStyle name="Normal 2 118 2 3" xfId="5378" xr:uid="{AD08E7EA-3724-4E39-A362-E423D8AB720E}"/>
    <cellStyle name="Normal 2 118 3" xfId="5379" xr:uid="{71D4F508-A17C-4858-8477-8918B393CE41}"/>
    <cellStyle name="Normal 2 118 3 2" xfId="5380" xr:uid="{C518AC97-E8D6-4D78-82B2-642F7921404E}"/>
    <cellStyle name="Normal 2 118 3 3" xfId="5381" xr:uid="{A889566B-A051-4A5C-BDEF-1D7D1E783D9C}"/>
    <cellStyle name="Normal 2 118 4" xfId="5382" xr:uid="{53F58173-959F-440B-875B-2A4575C7B476}"/>
    <cellStyle name="Normal 2 118 5" xfId="5383" xr:uid="{8BEEB60C-E624-4387-BDF8-5BC47E8768E7}"/>
    <cellStyle name="Normal 2 119" xfId="5384" xr:uid="{B7814D9F-4AA0-4BA5-83DE-CB7A21A00611}"/>
    <cellStyle name="Normal 2 119 2" xfId="5385" xr:uid="{03F398A0-BAB5-49AA-B84E-2C62AF6B3B10}"/>
    <cellStyle name="Normal 2 119 2 2" xfId="5386" xr:uid="{CC0C8210-BC15-470B-9439-806384729A0C}"/>
    <cellStyle name="Normal 2 119 2 3" xfId="5387" xr:uid="{59A796F1-70F1-4B2F-9BF6-AC3DD2C83F9C}"/>
    <cellStyle name="Normal 2 119 3" xfId="5388" xr:uid="{80AE30FC-38AE-4A95-9DF2-15AAFE606EC8}"/>
    <cellStyle name="Normal 2 119 3 2" xfId="5389" xr:uid="{E54A5660-7303-404D-8112-45DF060B9371}"/>
    <cellStyle name="Normal 2 119 3 3" xfId="5390" xr:uid="{BD6CE5B4-6BEE-4408-82CD-4140291FEC01}"/>
    <cellStyle name="Normal 2 119 4" xfId="5391" xr:uid="{179A29A1-E52F-4709-B27C-79C8097F536C}"/>
    <cellStyle name="Normal 2 119 5" xfId="5392" xr:uid="{F17F94BB-D4B8-4892-B968-46DF5ABBF3ED}"/>
    <cellStyle name="Normal 2 12" xfId="5393" xr:uid="{D22BA9B9-649D-417B-B280-02F6EA188FC9}"/>
    <cellStyle name="Normal 2 12 10" xfId="5394" xr:uid="{840438E1-D959-43F8-9E8B-235C499C570F}"/>
    <cellStyle name="Normal 2 12 10 2" xfId="5395" xr:uid="{6DF8A921-0805-4A58-844D-1A5514B9FBFB}"/>
    <cellStyle name="Normal 2 12 10 2 2" xfId="5396" xr:uid="{EDB06122-F137-4C8F-A11C-5BA807F95FAA}"/>
    <cellStyle name="Normal 2 12 10 2 3" xfId="5397" xr:uid="{9F134222-9CD0-4FBF-8FCB-6A2ED7A8D455}"/>
    <cellStyle name="Normal 2 12 10 3" xfId="5398" xr:uid="{9EB9A121-7FFD-44B4-9942-C4E6D7628AE7}"/>
    <cellStyle name="Normal 2 12 10 3 2" xfId="5399" xr:uid="{B422B7D1-5D03-4511-892F-425336CC0A2C}"/>
    <cellStyle name="Normal 2 12 10 3 3" xfId="5400" xr:uid="{42BF0D98-14CB-480B-9EDC-13106A1A36F9}"/>
    <cellStyle name="Normal 2 12 10 4" xfId="5401" xr:uid="{ED573BDD-E562-49B3-B3BE-8219DA756053}"/>
    <cellStyle name="Normal 2 12 10 5" xfId="5402" xr:uid="{27F884BB-1C27-4BD4-A767-03B425FD54D6}"/>
    <cellStyle name="Normal 2 12 11" xfId="5403" xr:uid="{FFA23E19-5220-4049-81E8-322F85376334}"/>
    <cellStyle name="Normal 2 12 11 2" xfId="5404" xr:uid="{C81A48C8-096E-4E6B-8BD9-048FD5DB76CB}"/>
    <cellStyle name="Normal 2 12 11 2 2" xfId="5405" xr:uid="{2C6A33EE-EBE3-4807-8349-0D61AA46CE54}"/>
    <cellStyle name="Normal 2 12 11 2 3" xfId="5406" xr:uid="{10511DAD-9F04-4097-9417-D621E87AD8DA}"/>
    <cellStyle name="Normal 2 12 11 3" xfId="5407" xr:uid="{EAAB9B07-D9C0-480F-873C-71F90965F6E2}"/>
    <cellStyle name="Normal 2 12 11 3 2" xfId="5408" xr:uid="{653F1490-7758-405A-AE46-CA1888721A21}"/>
    <cellStyle name="Normal 2 12 11 3 3" xfId="5409" xr:uid="{10BC6C4E-78CA-4E63-BBA3-3021FB824EFA}"/>
    <cellStyle name="Normal 2 12 11 4" xfId="5410" xr:uid="{1EF49D0D-A8F7-4DAA-882B-3361663A55DE}"/>
    <cellStyle name="Normal 2 12 11 5" xfId="5411" xr:uid="{E8B69080-3E90-45DD-BD01-AF32BB16E31B}"/>
    <cellStyle name="Normal 2 12 12" xfId="5412" xr:uid="{4B5F6770-E53D-4136-92E7-9D2894F527F9}"/>
    <cellStyle name="Normal 2 12 12 2" xfId="5413" xr:uid="{BFFDFFE3-005F-4FF8-8D72-12107F416249}"/>
    <cellStyle name="Normal 2 12 12 2 2" xfId="5414" xr:uid="{9EE71AB2-034D-436A-B164-781AF3C897D6}"/>
    <cellStyle name="Normal 2 12 12 2 3" xfId="5415" xr:uid="{A23457AE-52FE-469B-8C99-27E2BA47268F}"/>
    <cellStyle name="Normal 2 12 12 3" xfId="5416" xr:uid="{7122AEE1-A950-4D34-AF48-CFE07245D191}"/>
    <cellStyle name="Normal 2 12 12 3 2" xfId="5417" xr:uid="{51D9CF19-6C04-44FE-8DA4-AA92A96083CA}"/>
    <cellStyle name="Normal 2 12 12 3 3" xfId="5418" xr:uid="{F5A6E6F7-5939-4C9C-8405-0BCDCB788BCA}"/>
    <cellStyle name="Normal 2 12 12 4" xfId="5419" xr:uid="{27096043-26CE-4DB8-86CB-EA2A8BDCB3E4}"/>
    <cellStyle name="Normal 2 12 12 5" xfId="5420" xr:uid="{80E12258-55FD-46D7-8AA8-628458C7364F}"/>
    <cellStyle name="Normal 2 12 13" xfId="5421" xr:uid="{0726D19E-6B74-4E3C-97DF-75B1F700F985}"/>
    <cellStyle name="Normal 2 12 13 2" xfId="5422" xr:uid="{EE3C4F1E-BEF7-4245-BBA5-70AF80D42D0D}"/>
    <cellStyle name="Normal 2 12 13 2 2" xfId="5423" xr:uid="{49DC5796-EB8C-4CD6-911A-53F3A5723D30}"/>
    <cellStyle name="Normal 2 12 13 2 3" xfId="5424" xr:uid="{DF6160C8-28F1-4486-9EA0-FED79B16116A}"/>
    <cellStyle name="Normal 2 12 13 3" xfId="5425" xr:uid="{2A272747-04B2-49C1-9BC7-D01A6889A665}"/>
    <cellStyle name="Normal 2 12 13 3 2" xfId="5426" xr:uid="{C8D261E7-BD76-4E6C-9733-09B3D722E4E7}"/>
    <cellStyle name="Normal 2 12 13 3 3" xfId="5427" xr:uid="{C77B2266-7366-4772-ABC4-95FF9F5A4E06}"/>
    <cellStyle name="Normal 2 12 13 4" xfId="5428" xr:uid="{CE06B0C5-9A13-448D-9CA8-E4169B1C2EF3}"/>
    <cellStyle name="Normal 2 12 13 5" xfId="5429" xr:uid="{D1F80082-ECBA-456B-B649-FF6D9ED4DF62}"/>
    <cellStyle name="Normal 2 12 14" xfId="5430" xr:uid="{9ACBDAAB-AE2C-41CB-90C9-25F5A600022C}"/>
    <cellStyle name="Normal 2 12 14 2" xfId="5431" xr:uid="{7D5C7AD5-8733-4D87-9A17-1D843E42FA84}"/>
    <cellStyle name="Normal 2 12 14 2 2" xfId="5432" xr:uid="{08DFB8DA-38EF-401A-8C6C-83CAB493F15C}"/>
    <cellStyle name="Normal 2 12 14 2 3" xfId="5433" xr:uid="{2123ED07-FCC6-4AA4-9167-79E67FB06F7D}"/>
    <cellStyle name="Normal 2 12 14 3" xfId="5434" xr:uid="{F78E46B9-EF40-413F-8CEC-ACBCCF809672}"/>
    <cellStyle name="Normal 2 12 14 3 2" xfId="5435" xr:uid="{1C91DBE4-F287-4572-84B9-24CA8AB62AFF}"/>
    <cellStyle name="Normal 2 12 14 3 3" xfId="5436" xr:uid="{AF51592B-8973-4228-B027-297EEB097DAB}"/>
    <cellStyle name="Normal 2 12 14 4" xfId="5437" xr:uid="{211E1846-B736-4227-8838-DFBEA4371145}"/>
    <cellStyle name="Normal 2 12 14 5" xfId="5438" xr:uid="{E6991CF6-D212-4404-A2E1-CAC8EA9B4C48}"/>
    <cellStyle name="Normal 2 12 15" xfId="5439" xr:uid="{A87DB6B1-5566-49EA-A283-B9627DFAEEE4}"/>
    <cellStyle name="Normal 2 12 15 2" xfId="5440" xr:uid="{89CAA983-8067-4532-B313-5F405707CB8F}"/>
    <cellStyle name="Normal 2 12 15 2 2" xfId="5441" xr:uid="{933B45DD-4E30-4F80-A76A-763A34007749}"/>
    <cellStyle name="Normal 2 12 15 2 3" xfId="5442" xr:uid="{4754DDDB-AA48-4717-9A4C-77E9610D7BBE}"/>
    <cellStyle name="Normal 2 12 15 3" xfId="5443" xr:uid="{579AF95E-0894-428C-8064-DCC60A42EF59}"/>
    <cellStyle name="Normal 2 12 15 3 2" xfId="5444" xr:uid="{D8AF2C12-E26D-468B-8D8D-88AA1853CC83}"/>
    <cellStyle name="Normal 2 12 15 3 3" xfId="5445" xr:uid="{E8EDAB0A-AE55-47F6-B9A2-82C1C98D92BD}"/>
    <cellStyle name="Normal 2 12 15 4" xfId="5446" xr:uid="{B71A8270-4F7B-46F4-9E27-F27FFDD83357}"/>
    <cellStyle name="Normal 2 12 15 5" xfId="5447" xr:uid="{B0945362-C88F-4129-A932-E86F535C8001}"/>
    <cellStyle name="Normal 2 12 16" xfId="5448" xr:uid="{DE242867-AAE6-405B-9FEF-0225851B8B93}"/>
    <cellStyle name="Normal 2 12 16 2" xfId="5449" xr:uid="{7AEE0789-6982-4A8D-8802-2CE45110E8F0}"/>
    <cellStyle name="Normal 2 12 16 2 2" xfId="5450" xr:uid="{51AC449E-8F38-4744-BC82-F37F0E3E9ABF}"/>
    <cellStyle name="Normal 2 12 16 2 3" xfId="5451" xr:uid="{06420905-37C6-4438-8BF9-A1FD39EB7D6E}"/>
    <cellStyle name="Normal 2 12 16 3" xfId="5452" xr:uid="{A442FA9F-35C3-4019-9F7F-AEE0B43A16B7}"/>
    <cellStyle name="Normal 2 12 16 3 2" xfId="5453" xr:uid="{9F34DA5A-8765-4FD3-B0B0-DB0B81C414C8}"/>
    <cellStyle name="Normal 2 12 16 3 3" xfId="5454" xr:uid="{41086412-4216-4971-914B-9AFDF2489A98}"/>
    <cellStyle name="Normal 2 12 16 4" xfId="5455" xr:uid="{5F2CF2DE-B4F0-4948-BDB6-F23E549E0A6B}"/>
    <cellStyle name="Normal 2 12 16 5" xfId="5456" xr:uid="{4F9AFCCA-D74E-497A-9397-5F40D5343C98}"/>
    <cellStyle name="Normal 2 12 17" xfId="5457" xr:uid="{62FFD062-276C-4254-BCF2-102CAEB84E22}"/>
    <cellStyle name="Normal 2 12 17 2" xfId="5458" xr:uid="{4FF2B0A3-ACF2-4630-8FAD-F8B48A100807}"/>
    <cellStyle name="Normal 2 12 17 2 2" xfId="5459" xr:uid="{3792D54B-6AC0-4E6A-B321-F5C26A798A82}"/>
    <cellStyle name="Normal 2 12 17 2 3" xfId="5460" xr:uid="{FCD5E9EC-3F22-4C2D-A615-33204E38C9E9}"/>
    <cellStyle name="Normal 2 12 17 3" xfId="5461" xr:uid="{60EBA8E8-7436-436F-ABB1-23B456E3DD9A}"/>
    <cellStyle name="Normal 2 12 17 3 2" xfId="5462" xr:uid="{088F6818-00BA-415E-BE82-3ECFAC77D4E7}"/>
    <cellStyle name="Normal 2 12 17 3 3" xfId="5463" xr:uid="{D108DECE-853D-42B8-A22D-88A197BDD678}"/>
    <cellStyle name="Normal 2 12 17 4" xfId="5464" xr:uid="{F8B6D30C-F5E0-493A-8755-E78EB488627F}"/>
    <cellStyle name="Normal 2 12 17 5" xfId="5465" xr:uid="{35C1D916-2E49-4B37-B38B-E6ADF5571E87}"/>
    <cellStyle name="Normal 2 12 18" xfId="5466" xr:uid="{BC783777-79AB-4422-A9E4-4BD775624211}"/>
    <cellStyle name="Normal 2 12 18 2" xfId="5467" xr:uid="{2ADF4EB5-4482-4178-AE60-22AE768980B0}"/>
    <cellStyle name="Normal 2 12 18 2 2" xfId="5468" xr:uid="{C0B24B47-3C40-405A-9476-2692EA41BF7A}"/>
    <cellStyle name="Normal 2 12 18 2 3" xfId="5469" xr:uid="{54EF16C3-1BD1-4051-B21F-520AFA3BD368}"/>
    <cellStyle name="Normal 2 12 18 3" xfId="5470" xr:uid="{381BBCB1-1E7B-4F9E-9BDC-8080F913EF5B}"/>
    <cellStyle name="Normal 2 12 18 3 2" xfId="5471" xr:uid="{BCA64575-81CC-4C36-AC7D-E758498EE511}"/>
    <cellStyle name="Normal 2 12 18 3 3" xfId="5472" xr:uid="{30B464E6-D04A-4616-9005-FA5ED5D570DF}"/>
    <cellStyle name="Normal 2 12 18 4" xfId="5473" xr:uid="{24D48DC7-A60A-4759-A1B6-5BC093B31393}"/>
    <cellStyle name="Normal 2 12 18 5" xfId="5474" xr:uid="{6F9617D1-C7F6-4C74-B71E-ED7D770DDB8F}"/>
    <cellStyle name="Normal 2 12 19" xfId="5475" xr:uid="{FE7D57C5-1C3D-49C4-896C-B91BEC400D6E}"/>
    <cellStyle name="Normal 2 12 19 2" xfId="5476" xr:uid="{4F3CB7EE-64FD-448D-B4BE-D7D0B1157B44}"/>
    <cellStyle name="Normal 2 12 19 2 2" xfId="5477" xr:uid="{DD4EFD6B-C000-4767-9114-9EBE64A7F135}"/>
    <cellStyle name="Normal 2 12 19 2 3" xfId="5478" xr:uid="{83DB44A7-F30A-4F02-B0A3-888287EA868E}"/>
    <cellStyle name="Normal 2 12 19 3" xfId="5479" xr:uid="{B9278A74-56E5-4B7E-8D9D-64692EE2B83C}"/>
    <cellStyle name="Normal 2 12 19 3 2" xfId="5480" xr:uid="{86AFF910-5F05-44B6-A926-79B16776033F}"/>
    <cellStyle name="Normal 2 12 19 3 3" xfId="5481" xr:uid="{A3285FC8-516C-48D8-B8E9-CC79F43CF2A2}"/>
    <cellStyle name="Normal 2 12 19 4" xfId="5482" xr:uid="{F10E7C95-BA69-4A9F-91F1-3358E25EEB4E}"/>
    <cellStyle name="Normal 2 12 19 5" xfId="5483" xr:uid="{EC104A67-434C-4D91-BFFB-F120663942D3}"/>
    <cellStyle name="Normal 2 12 2" xfId="5484" xr:uid="{64A18896-A957-4223-BE16-A76C31A631AF}"/>
    <cellStyle name="Normal 2 12 2 2" xfId="5485" xr:uid="{0FBA4928-871A-4564-8482-9B85F08BA4D6}"/>
    <cellStyle name="Normal 2 12 2 2 2" xfId="5486" xr:uid="{13B5E42A-C122-4FA2-8B99-8CE97029699B}"/>
    <cellStyle name="Normal 2 12 2 2 3" xfId="5487" xr:uid="{44EFE17B-FFF5-4733-9DAA-827BF8EE0A3A}"/>
    <cellStyle name="Normal 2 12 2 3" xfId="5488" xr:uid="{97CCA45D-3987-47CC-853F-81EEFEEF14A0}"/>
    <cellStyle name="Normal 2 12 2 3 2" xfId="5489" xr:uid="{C12758D6-66D1-4286-B1AB-ACF4D703DBAF}"/>
    <cellStyle name="Normal 2 12 2 3 3" xfId="5490" xr:uid="{F88C8057-39A8-4B33-90CE-CBD08E766181}"/>
    <cellStyle name="Normal 2 12 2 4" xfId="5491" xr:uid="{B66A2289-C525-425F-9E8F-E5ADBAD24E5F}"/>
    <cellStyle name="Normal 2 12 2 5" xfId="5492" xr:uid="{07B56BF1-9CBE-4759-8307-63C41C892E82}"/>
    <cellStyle name="Normal 2 12 20" xfId="5493" xr:uid="{23DDA057-DB2D-4FE7-9B93-8875D025F486}"/>
    <cellStyle name="Normal 2 12 20 2" xfId="5494" xr:uid="{DEEC2181-7D44-4A49-9868-4604F88B08E1}"/>
    <cellStyle name="Normal 2 12 20 2 2" xfId="5495" xr:uid="{66EADD60-CCBF-436A-BDBE-4BD8068991E1}"/>
    <cellStyle name="Normal 2 12 20 2 3" xfId="5496" xr:uid="{6C05BB75-B614-4E5F-9681-825EE2012F44}"/>
    <cellStyle name="Normal 2 12 20 3" xfId="5497" xr:uid="{8236A9B0-C63D-4DF3-BE27-7C77F7B6D13C}"/>
    <cellStyle name="Normal 2 12 20 3 2" xfId="5498" xr:uid="{EC7A3698-4DDB-4AC9-BCAF-E9E5D1C8989A}"/>
    <cellStyle name="Normal 2 12 20 3 3" xfId="5499" xr:uid="{56D112BA-CA9E-45DB-8680-E9C5A32F7122}"/>
    <cellStyle name="Normal 2 12 20 4" xfId="5500" xr:uid="{86916544-2E7B-46B9-A91F-03B102BFEF6E}"/>
    <cellStyle name="Normal 2 12 20 5" xfId="5501" xr:uid="{EB3AA772-A20F-4B96-BE39-4B167237457C}"/>
    <cellStyle name="Normal 2 12 21" xfId="5502" xr:uid="{5EFDC853-0019-4A52-B5A7-9E39221AC50D}"/>
    <cellStyle name="Normal 2 12 21 2" xfId="5503" xr:uid="{12EE0B9A-7C0F-4A5D-9AE7-D0A1C04FC8B0}"/>
    <cellStyle name="Normal 2 12 21 2 2" xfId="5504" xr:uid="{BDE4DE5B-7976-4FB0-93E4-73DC9459B48C}"/>
    <cellStyle name="Normal 2 12 21 2 3" xfId="5505" xr:uid="{02B98D7C-8B9B-4751-BF61-67C3E2305790}"/>
    <cellStyle name="Normal 2 12 21 3" xfId="5506" xr:uid="{C63474C1-13E2-4D8B-8466-968B0D8FC812}"/>
    <cellStyle name="Normal 2 12 21 3 2" xfId="5507" xr:uid="{AE1D0F47-3387-4CF6-8BBA-3E04C05C4CE5}"/>
    <cellStyle name="Normal 2 12 21 3 3" xfId="5508" xr:uid="{95DF17FB-7941-44D9-B024-9B49ADE82707}"/>
    <cellStyle name="Normal 2 12 21 4" xfId="5509" xr:uid="{52232654-4310-45B7-8157-AA8EE2C162BB}"/>
    <cellStyle name="Normal 2 12 21 5" xfId="5510" xr:uid="{ADDB172F-BD84-4199-9B28-D57CC9C4DF34}"/>
    <cellStyle name="Normal 2 12 22" xfId="5511" xr:uid="{556451C4-9AC4-4970-B929-EE3ACA92EA6C}"/>
    <cellStyle name="Normal 2 12 22 2" xfId="5512" xr:uid="{F6EC13B9-E4FD-4213-875F-95266F2848CF}"/>
    <cellStyle name="Normal 2 12 22 2 2" xfId="5513" xr:uid="{7B1F6BD3-3E73-4477-BDFB-D1CB59217393}"/>
    <cellStyle name="Normal 2 12 22 2 3" xfId="5514" xr:uid="{300C12F1-4DB4-4105-BC27-94DAB73000F9}"/>
    <cellStyle name="Normal 2 12 22 3" xfId="5515" xr:uid="{59F5A32C-4EB5-449D-AE13-A7206EB07B52}"/>
    <cellStyle name="Normal 2 12 22 3 2" xfId="5516" xr:uid="{3067A758-35F6-4A88-B48A-1881EADD3A07}"/>
    <cellStyle name="Normal 2 12 22 3 3" xfId="5517" xr:uid="{500F1452-FCD9-4273-A383-461D515501BE}"/>
    <cellStyle name="Normal 2 12 22 4" xfId="5518" xr:uid="{1163F02E-4815-45A2-8970-02A4B71FFFBB}"/>
    <cellStyle name="Normal 2 12 22 5" xfId="5519" xr:uid="{EE542789-E75F-4DA6-8308-7D4613B40763}"/>
    <cellStyle name="Normal 2 12 23" xfId="5520" xr:uid="{E00C7585-DE4B-4E3C-96DC-49224D85C138}"/>
    <cellStyle name="Normal 2 12 23 2" xfId="5521" xr:uid="{09FC80A6-C24F-4733-8299-1EFF4307C89C}"/>
    <cellStyle name="Normal 2 12 23 2 2" xfId="5522" xr:uid="{0702E3D5-6359-48A9-AE78-76C254124DA9}"/>
    <cellStyle name="Normal 2 12 23 2 3" xfId="5523" xr:uid="{6A3FA8B7-CD2E-4052-8EEE-8AD7E74F7CD8}"/>
    <cellStyle name="Normal 2 12 23 3" xfId="5524" xr:uid="{57F7218F-8957-4157-9D50-3EADCD5B7710}"/>
    <cellStyle name="Normal 2 12 23 3 2" xfId="5525" xr:uid="{7DD40B46-DD75-49F4-8142-D678059A99DD}"/>
    <cellStyle name="Normal 2 12 23 3 3" xfId="5526" xr:uid="{23B9AA37-690B-4F24-BADB-2BFA6312B4BF}"/>
    <cellStyle name="Normal 2 12 23 4" xfId="5527" xr:uid="{684FCDC9-2E63-4671-8FB0-CEEACCAB303A}"/>
    <cellStyle name="Normal 2 12 23 5" xfId="5528" xr:uid="{1C5BA79C-1734-4BB2-8270-D3045A64A6AF}"/>
    <cellStyle name="Normal 2 12 24" xfId="5529" xr:uid="{C9EDD42C-1F32-46EE-9B42-2DC9C00A3CFF}"/>
    <cellStyle name="Normal 2 12 24 2" xfId="5530" xr:uid="{D828EE5A-9818-493D-A9A7-1659A85C6300}"/>
    <cellStyle name="Normal 2 12 24 3" xfId="5531" xr:uid="{CD2A8FFC-0948-40B7-A164-D42DDC7775A2}"/>
    <cellStyle name="Normal 2 12 25" xfId="5532" xr:uid="{ED2AD46D-3F2A-4F43-9873-09B8FE37ED3F}"/>
    <cellStyle name="Normal 2 12 25 2" xfId="5533" xr:uid="{7A068929-342A-4FB9-A5BA-7F2CF5FA15DE}"/>
    <cellStyle name="Normal 2 12 25 3" xfId="5534" xr:uid="{D91651C3-E8DB-42F9-9F28-64A617E4978C}"/>
    <cellStyle name="Normal 2 12 26" xfId="5535" xr:uid="{38116852-EA52-4191-B8CF-744FA9798F11}"/>
    <cellStyle name="Normal 2 12 27" xfId="5536" xr:uid="{79D45254-C6B6-4247-AD6F-929F5A855119}"/>
    <cellStyle name="Normal 2 12 3" xfId="5537" xr:uid="{513DB9E3-1326-4594-AB77-DF24CE42609E}"/>
    <cellStyle name="Normal 2 12 3 2" xfId="5538" xr:uid="{263D2E67-EF2B-410E-A9D3-045387019641}"/>
    <cellStyle name="Normal 2 12 3 2 2" xfId="5539" xr:uid="{9B189A99-1C53-4F84-8D39-2A00852B5FDB}"/>
    <cellStyle name="Normal 2 12 3 2 3" xfId="5540" xr:uid="{5E02243D-CED8-4774-B7DF-EA3E8FDEEA6A}"/>
    <cellStyle name="Normal 2 12 3 3" xfId="5541" xr:uid="{CFBFD049-BD63-4DA0-90BF-124DDC1E4E77}"/>
    <cellStyle name="Normal 2 12 3 3 2" xfId="5542" xr:uid="{AA4FA6B9-8643-407D-8A2C-1906EB071756}"/>
    <cellStyle name="Normal 2 12 3 3 3" xfId="5543" xr:uid="{8871AC15-7BAE-4260-A6B2-DAED8881CC93}"/>
    <cellStyle name="Normal 2 12 3 4" xfId="5544" xr:uid="{B9CD828B-0FA5-4F36-9D9A-8248CE4AC281}"/>
    <cellStyle name="Normal 2 12 3 5" xfId="5545" xr:uid="{BDE64142-09DE-446F-911E-2BCD12389F9B}"/>
    <cellStyle name="Normal 2 12 4" xfId="5546" xr:uid="{1BFFE411-A392-4AE3-A24C-8A5AB327086B}"/>
    <cellStyle name="Normal 2 12 4 2" xfId="5547" xr:uid="{930C0DAE-F5EA-4593-835F-B9EA74E5E103}"/>
    <cellStyle name="Normal 2 12 4 2 2" xfId="5548" xr:uid="{B5CDEB09-C3D7-4D06-B772-422665914E8A}"/>
    <cellStyle name="Normal 2 12 4 2 3" xfId="5549" xr:uid="{D61AF5BB-B083-45EA-B3D1-E346A75EAB22}"/>
    <cellStyle name="Normal 2 12 4 3" xfId="5550" xr:uid="{2C7433B7-1BD0-4D5A-A366-F2F48D10FBD8}"/>
    <cellStyle name="Normal 2 12 4 3 2" xfId="5551" xr:uid="{5D09CE80-B155-4BF8-BC55-9D97D374C4EF}"/>
    <cellStyle name="Normal 2 12 4 3 3" xfId="5552" xr:uid="{C99F39FA-E6A4-4527-B167-632FC299CA56}"/>
    <cellStyle name="Normal 2 12 4 4" xfId="5553" xr:uid="{E1E4C0EF-1939-4524-9080-07BEF261B5F3}"/>
    <cellStyle name="Normal 2 12 4 5" xfId="5554" xr:uid="{8E404F89-8E68-407C-B749-53935057FFF7}"/>
    <cellStyle name="Normal 2 12 5" xfId="5555" xr:uid="{4354E969-DC06-46EE-A5EB-8F2CA7B18AAD}"/>
    <cellStyle name="Normal 2 12 5 2" xfId="5556" xr:uid="{FF7C327F-E70A-419A-A7E7-1F90E5BF0198}"/>
    <cellStyle name="Normal 2 12 5 2 2" xfId="5557" xr:uid="{3EC1F9F8-81DF-4ECD-B89A-597BDACF53D4}"/>
    <cellStyle name="Normal 2 12 5 2 3" xfId="5558" xr:uid="{D51DB84E-F836-4466-81EB-C74D53616942}"/>
    <cellStyle name="Normal 2 12 5 3" xfId="5559" xr:uid="{6A25D627-2CAA-48B2-AED1-2F6A0D07DBF5}"/>
    <cellStyle name="Normal 2 12 5 3 2" xfId="5560" xr:uid="{C60DB7EB-968A-404A-BE9D-4C723C52FADF}"/>
    <cellStyle name="Normal 2 12 5 3 3" xfId="5561" xr:uid="{C934F01B-F861-4EC4-A95C-44BA0D7F9866}"/>
    <cellStyle name="Normal 2 12 5 4" xfId="5562" xr:uid="{60B3E45E-9CB1-41A6-900C-1AE7F4D35016}"/>
    <cellStyle name="Normal 2 12 5 5" xfId="5563" xr:uid="{EDA77AB9-7CF4-412A-8A1A-92702AB11260}"/>
    <cellStyle name="Normal 2 12 6" xfId="5564" xr:uid="{10968464-0D4A-44B7-91EA-5673B10A01E3}"/>
    <cellStyle name="Normal 2 12 6 2" xfId="5565" xr:uid="{F0AF07B5-5958-4A4B-9BE4-EB913A338B74}"/>
    <cellStyle name="Normal 2 12 6 2 2" xfId="5566" xr:uid="{E3CD2C60-AD19-411A-B57A-758882272CE9}"/>
    <cellStyle name="Normal 2 12 6 2 3" xfId="5567" xr:uid="{30D6B0F2-5D4A-46BD-8E9A-C8A3DEDD2EC9}"/>
    <cellStyle name="Normal 2 12 6 3" xfId="5568" xr:uid="{72168580-4C98-48D4-B6E7-E7ED72ECE3F4}"/>
    <cellStyle name="Normal 2 12 6 3 2" xfId="5569" xr:uid="{AF689EED-6C79-4857-8221-B64046304815}"/>
    <cellStyle name="Normal 2 12 6 3 3" xfId="5570" xr:uid="{9EB9A6BA-DFFB-40E1-8640-FB6B88516351}"/>
    <cellStyle name="Normal 2 12 6 4" xfId="5571" xr:uid="{9C68CC38-DECB-46BF-AD17-49B6F4061486}"/>
    <cellStyle name="Normal 2 12 6 5" xfId="5572" xr:uid="{ECAE7255-1370-448E-A981-F2D80EAD5FB8}"/>
    <cellStyle name="Normal 2 12 7" xfId="5573" xr:uid="{AA8654B9-AE40-45CC-805B-12DCC47F3A45}"/>
    <cellStyle name="Normal 2 12 7 2" xfId="5574" xr:uid="{3B05869F-1A92-4E08-A08D-4935AFACD7B5}"/>
    <cellStyle name="Normal 2 12 7 2 2" xfId="5575" xr:uid="{0C115F6C-881B-4B84-9ADE-0B9D1B31DE66}"/>
    <cellStyle name="Normal 2 12 7 2 3" xfId="5576" xr:uid="{A5646563-6035-48D3-A9AA-B553DFA883FD}"/>
    <cellStyle name="Normal 2 12 7 3" xfId="5577" xr:uid="{3131DCF4-7AC7-4AAE-B88A-B32C6B54D127}"/>
    <cellStyle name="Normal 2 12 7 3 2" xfId="5578" xr:uid="{FB3FC57B-B035-483E-B382-C53FB3031BDB}"/>
    <cellStyle name="Normal 2 12 7 3 3" xfId="5579" xr:uid="{8DC0DB18-8602-440F-AC44-6CCC91148693}"/>
    <cellStyle name="Normal 2 12 7 4" xfId="5580" xr:uid="{0FBF6D5B-3C8E-4980-B260-A6C0D003B4D1}"/>
    <cellStyle name="Normal 2 12 7 5" xfId="5581" xr:uid="{09B4EC1A-2123-4E21-B360-169132F79EAF}"/>
    <cellStyle name="Normal 2 12 8" xfId="5582" xr:uid="{94852B4F-716B-4934-9E22-0AA4F17B981D}"/>
    <cellStyle name="Normal 2 12 8 2" xfId="5583" xr:uid="{420F0E7D-DF81-4945-A59C-BCA187554940}"/>
    <cellStyle name="Normal 2 12 8 2 2" xfId="5584" xr:uid="{DD5C543C-6C88-4741-92EB-C586392F6E3E}"/>
    <cellStyle name="Normal 2 12 8 2 3" xfId="5585" xr:uid="{2A7F9B3A-85BD-47BD-8B87-E94E0D1CD830}"/>
    <cellStyle name="Normal 2 12 8 3" xfId="5586" xr:uid="{3A0DECB7-77A9-47E6-B45D-2116E84C1759}"/>
    <cellStyle name="Normal 2 12 8 3 2" xfId="5587" xr:uid="{BFB911D7-0B98-4D29-99EC-3D05BB187936}"/>
    <cellStyle name="Normal 2 12 8 3 3" xfId="5588" xr:uid="{D0B4B92C-F7F8-455D-AB8A-BED14B948262}"/>
    <cellStyle name="Normal 2 12 8 4" xfId="5589" xr:uid="{B3BBFFFC-C7AE-4C02-A035-A701551F3589}"/>
    <cellStyle name="Normal 2 12 8 5" xfId="5590" xr:uid="{736770C5-42C2-47ED-9937-9D26EC7DF1F3}"/>
    <cellStyle name="Normal 2 12 9" xfId="5591" xr:uid="{060D5669-9AE2-43E2-B254-EF2DDE58AB46}"/>
    <cellStyle name="Normal 2 12 9 2" xfId="5592" xr:uid="{052DA26B-CFC7-4CFD-A907-38D01265082D}"/>
    <cellStyle name="Normal 2 12 9 2 2" xfId="5593" xr:uid="{B3D7676A-DF64-45F5-ABBA-A107C90FD3C2}"/>
    <cellStyle name="Normal 2 12 9 2 3" xfId="5594" xr:uid="{8A211B3D-653B-4DC3-B485-B0DB0A46BE23}"/>
    <cellStyle name="Normal 2 12 9 3" xfId="5595" xr:uid="{D9F40C27-8D7B-4EF2-AED6-86A308C06A63}"/>
    <cellStyle name="Normal 2 12 9 3 2" xfId="5596" xr:uid="{7C2373BB-2A2D-4C23-80EF-8C94FD268E8B}"/>
    <cellStyle name="Normal 2 12 9 3 3" xfId="5597" xr:uid="{44814685-71D0-4A86-8993-65C4F8CE01FB}"/>
    <cellStyle name="Normal 2 12 9 4" xfId="5598" xr:uid="{521252C3-12C7-4010-9FFE-4C07ED210D56}"/>
    <cellStyle name="Normal 2 12 9 5" xfId="5599" xr:uid="{677049B7-73A3-4683-B4B5-FDE1A2DCCF88}"/>
    <cellStyle name="Normal 2 120" xfId="5600" xr:uid="{4ABE3A99-F4FB-48FB-B499-CE13D8463EA4}"/>
    <cellStyle name="Normal 2 120 2" xfId="5601" xr:uid="{85A57AF7-19A0-4380-AE1B-A02FD8B000B2}"/>
    <cellStyle name="Normal 2 120 2 2" xfId="5602" xr:uid="{8D929342-D8B5-4917-A85D-9AA3DE95F877}"/>
    <cellStyle name="Normal 2 120 2 3" xfId="5603" xr:uid="{60F76B82-0488-427A-BF63-D68E95B14CE2}"/>
    <cellStyle name="Normal 2 120 3" xfId="5604" xr:uid="{99257B20-464C-4D8F-8AAE-3CF0ED054083}"/>
    <cellStyle name="Normal 2 120 3 2" xfId="5605" xr:uid="{01D4A7F7-E1B9-4238-ABD5-40D9CDE60D97}"/>
    <cellStyle name="Normal 2 120 3 3" xfId="5606" xr:uid="{0411F96E-2EB5-4887-8716-5561EF6994E2}"/>
    <cellStyle name="Normal 2 120 4" xfId="5607" xr:uid="{02F031FC-971F-4BA0-9E0A-551F8CA30A79}"/>
    <cellStyle name="Normal 2 120 5" xfId="5608" xr:uid="{655D93D9-F457-4554-84D4-C5AC376FE339}"/>
    <cellStyle name="Normal 2 121" xfId="5609" xr:uid="{1DDF9386-2A27-41EA-BF08-57C1C0307759}"/>
    <cellStyle name="Normal 2 121 2" xfId="5610" xr:uid="{5F23D4D8-32BC-4C97-BFD6-78DC4D41F1C2}"/>
    <cellStyle name="Normal 2 121 2 2" xfId="5611" xr:uid="{A9136BCA-B335-4881-AA71-D5626B183F2E}"/>
    <cellStyle name="Normal 2 121 2 3" xfId="5612" xr:uid="{EF9F5D3B-9408-4588-833C-2D0793E724F2}"/>
    <cellStyle name="Normal 2 121 3" xfId="5613" xr:uid="{E362E560-30CC-4257-9604-1647A1F0893B}"/>
    <cellStyle name="Normal 2 121 3 2" xfId="5614" xr:uid="{D8426BB9-B0B6-4390-9317-BED4C6AAF28A}"/>
    <cellStyle name="Normal 2 121 3 3" xfId="5615" xr:uid="{5E9D5438-4A2D-4FE9-932E-0C179B4D6FEA}"/>
    <cellStyle name="Normal 2 121 4" xfId="5616" xr:uid="{B55BBC89-43D6-4C9A-8026-94CAD3E8A25F}"/>
    <cellStyle name="Normal 2 121 5" xfId="5617" xr:uid="{CD36659E-C147-4228-8184-AA3A1AA2AB8A}"/>
    <cellStyle name="Normal 2 122" xfId="5618" xr:uid="{34DC9111-3E96-4EC5-A69C-6C3EBCCE35EB}"/>
    <cellStyle name="Normal 2 122 2" xfId="5619" xr:uid="{F9FF1DA9-C383-4310-925A-5EEC86BC1997}"/>
    <cellStyle name="Normal 2 122 2 2" xfId="5620" xr:uid="{307DC793-2A9A-41CC-91F4-8493BB865BBC}"/>
    <cellStyle name="Normal 2 122 2 3" xfId="5621" xr:uid="{1ADDF215-E3D8-46A0-BEF5-990D0B45A7C2}"/>
    <cellStyle name="Normal 2 122 3" xfId="5622" xr:uid="{C8E8CDFF-D58D-476F-B537-1458FA3984ED}"/>
    <cellStyle name="Normal 2 122 3 2" xfId="5623" xr:uid="{6B5EFA6F-54E7-4E2E-87DE-6621998A5610}"/>
    <cellStyle name="Normal 2 122 3 3" xfId="5624" xr:uid="{0790715F-B2BF-4EF1-AE28-E5DD5EFBCAC5}"/>
    <cellStyle name="Normal 2 122 4" xfId="5625" xr:uid="{D730B0D9-2F26-4262-B166-7BA0D3334941}"/>
    <cellStyle name="Normal 2 122 5" xfId="5626" xr:uid="{C310967B-B4FD-4134-ABF1-81715B3DF38C}"/>
    <cellStyle name="Normal 2 123" xfId="5627" xr:uid="{6D5D2098-41D0-4B2A-91EC-3338466ED689}"/>
    <cellStyle name="Normal 2 123 2" xfId="5628" xr:uid="{F01BBAAC-6457-4569-95A7-14B755BCD64C}"/>
    <cellStyle name="Normal 2 123 2 2" xfId="5629" xr:uid="{597B0739-48BE-41A9-BED9-2CF53FB95D42}"/>
    <cellStyle name="Normal 2 123 2 3" xfId="5630" xr:uid="{5113DEEC-7D2F-4312-AE2A-AECDBA8A1356}"/>
    <cellStyle name="Normal 2 123 3" xfId="5631" xr:uid="{F2A52E64-DC8C-448E-BCC2-E6E0C6772A51}"/>
    <cellStyle name="Normal 2 123 3 2" xfId="5632" xr:uid="{7DE465B8-54B4-44C6-9AF9-C1D8B9AED3E0}"/>
    <cellStyle name="Normal 2 123 3 3" xfId="5633" xr:uid="{1F751081-8BDD-4B90-A706-C9AC4149D526}"/>
    <cellStyle name="Normal 2 123 4" xfId="5634" xr:uid="{969FE829-6D7B-4481-A566-5215DD7C6C5D}"/>
    <cellStyle name="Normal 2 123 5" xfId="5635" xr:uid="{EF1C7FD5-19BB-4B88-8117-99225C4863C2}"/>
    <cellStyle name="Normal 2 124" xfId="5636" xr:uid="{100ADFBC-5AEB-4D27-B0EA-7AD4B01FBF23}"/>
    <cellStyle name="Normal 2 124 2" xfId="5637" xr:uid="{1FF4A34A-F17C-4E33-B2ED-821C714D3B9B}"/>
    <cellStyle name="Normal 2 124 2 2" xfId="5638" xr:uid="{54967729-1004-4D3F-B5AB-73D7E4162186}"/>
    <cellStyle name="Normal 2 124 2 3" xfId="5639" xr:uid="{2CE4B775-E72A-4C4A-98EB-CF5624CA94B7}"/>
    <cellStyle name="Normal 2 124 3" xfId="5640" xr:uid="{F94DF297-CBF7-4822-8AF4-05CE4B865790}"/>
    <cellStyle name="Normal 2 124 3 2" xfId="5641" xr:uid="{A4C9BAA4-D625-4E37-86DB-FA2D505B0D6B}"/>
    <cellStyle name="Normal 2 124 3 3" xfId="5642" xr:uid="{A640445E-9FE8-47FE-867D-3E5C1BF6577D}"/>
    <cellStyle name="Normal 2 124 4" xfId="5643" xr:uid="{0D9E8A0E-37C2-4C64-875B-1DB8105D6E47}"/>
    <cellStyle name="Normal 2 124 5" xfId="5644" xr:uid="{651156AF-1F76-4EAD-83F4-DB91D0E0857D}"/>
    <cellStyle name="Normal 2 125" xfId="5645" xr:uid="{021EDAAA-BE95-4D36-B0B2-05ABEE5BDD5E}"/>
    <cellStyle name="Normal 2 125 2" xfId="5646" xr:uid="{D41C6CE4-D433-4BAD-A24D-A6709233A902}"/>
    <cellStyle name="Normal 2 125 2 2" xfId="5647" xr:uid="{AA159744-307F-426D-9E70-23CED5B89A4D}"/>
    <cellStyle name="Normal 2 125 2 3" xfId="5648" xr:uid="{42023967-4CF5-4932-BB9C-201CFC98AF23}"/>
    <cellStyle name="Normal 2 125 3" xfId="5649" xr:uid="{FBBB12A6-7D80-4265-A03C-CBDBD3CB98D1}"/>
    <cellStyle name="Normal 2 125 3 2" xfId="5650" xr:uid="{08B8117F-5763-4535-80FE-67576267369B}"/>
    <cellStyle name="Normal 2 125 3 3" xfId="5651" xr:uid="{53592E27-762A-4BE5-8533-14F9A5A87CB5}"/>
    <cellStyle name="Normal 2 125 4" xfId="5652" xr:uid="{8952FE7B-4930-4A57-A61E-49C591337674}"/>
    <cellStyle name="Normal 2 125 5" xfId="5653" xr:uid="{C48028BE-0709-4E80-A53F-EA179A20F2DE}"/>
    <cellStyle name="Normal 2 126" xfId="5654" xr:uid="{1B095D15-1A77-41FE-BF97-8A7BB7754BB0}"/>
    <cellStyle name="Normal 2 126 2" xfId="5655" xr:uid="{7A259AB3-E29F-4812-8C67-D3C34A3DB82F}"/>
    <cellStyle name="Normal 2 126 2 2" xfId="5656" xr:uid="{C795D786-41CE-4073-AB5D-6F4DD3E30AD6}"/>
    <cellStyle name="Normal 2 126 2 3" xfId="5657" xr:uid="{6C4D6D5E-BFBA-417F-8359-4E67F68C8BB4}"/>
    <cellStyle name="Normal 2 126 3" xfId="5658" xr:uid="{788E3042-F28F-42E9-92B9-1C4915877FFA}"/>
    <cellStyle name="Normal 2 126 3 2" xfId="5659" xr:uid="{8B87ED4A-3EFF-4BB7-9BC5-9C1741C4E637}"/>
    <cellStyle name="Normal 2 126 3 3" xfId="5660" xr:uid="{58F7AD5F-0D60-40BA-98F3-184C0054DB86}"/>
    <cellStyle name="Normal 2 126 4" xfId="5661" xr:uid="{B2D26B18-B4AA-4BD1-BA9F-A04CC1FB43E2}"/>
    <cellStyle name="Normal 2 126 5" xfId="5662" xr:uid="{7792C95E-6C50-4538-B9FA-87C5B370699F}"/>
    <cellStyle name="Normal 2 127" xfId="5663" xr:uid="{6C40660B-BD7C-45C0-A11E-ED1801A81437}"/>
    <cellStyle name="Normal 2 127 2" xfId="5664" xr:uid="{7304B6BC-A479-4654-8ABB-F4BE9FF47619}"/>
    <cellStyle name="Normal 2 127 2 2" xfId="5665" xr:uid="{AE6A7F0C-CB7A-437F-9FB5-EA6BFBDAFF3A}"/>
    <cellStyle name="Normal 2 127 2 3" xfId="5666" xr:uid="{C9AFA252-D3BB-458E-B015-E3B7354D9BF2}"/>
    <cellStyle name="Normal 2 127 3" xfId="5667" xr:uid="{034E89FB-471A-48C9-9585-299E03CF6113}"/>
    <cellStyle name="Normal 2 127 3 2" xfId="5668" xr:uid="{5BCF7BCC-94BE-4392-86B2-ABC9CC329AAB}"/>
    <cellStyle name="Normal 2 127 3 3" xfId="5669" xr:uid="{C4D08F42-346A-4802-B8A1-45C9FB65D62F}"/>
    <cellStyle name="Normal 2 127 4" xfId="5670" xr:uid="{746B0E44-AA2B-4404-B003-9EB1E82D926A}"/>
    <cellStyle name="Normal 2 127 5" xfId="5671" xr:uid="{63A8D86B-9B1A-41F1-B1EF-7D42061F44A1}"/>
    <cellStyle name="Normal 2 128" xfId="5672" xr:uid="{64627261-36AC-4C0D-B7C1-0FAE9DBD226A}"/>
    <cellStyle name="Normal 2 128 2" xfId="5673" xr:uid="{E8927055-9E31-4C16-B36A-5054EE478FEA}"/>
    <cellStyle name="Normal 2 128 2 2" xfId="5674" xr:uid="{E29066B8-3A6E-414E-B5DB-7BB0693AC8D3}"/>
    <cellStyle name="Normal 2 128 2 3" xfId="5675" xr:uid="{064ED867-EC10-4E36-8475-C2D71543BEC7}"/>
    <cellStyle name="Normal 2 128 3" xfId="5676" xr:uid="{451B0BBD-3CC2-4BBC-B8B9-FA38C8EF72D1}"/>
    <cellStyle name="Normal 2 128 3 2" xfId="5677" xr:uid="{B58B725F-62F5-49B4-BEFB-BB2E85CC1249}"/>
    <cellStyle name="Normal 2 128 3 3" xfId="5678" xr:uid="{BF847CC6-5100-4C41-BBD3-D5B0ECD5616B}"/>
    <cellStyle name="Normal 2 128 4" xfId="5679" xr:uid="{D4D9EBB0-E734-41C3-A848-6D5FC4C0D0D5}"/>
    <cellStyle name="Normal 2 128 5" xfId="5680" xr:uid="{76151B16-F2B1-49D4-92E9-F61302616D2C}"/>
    <cellStyle name="Normal 2 129" xfId="5681" xr:uid="{7321A0D0-993A-46F5-AF9B-0C465F8EE6D4}"/>
    <cellStyle name="Normal 2 129 2" xfId="5682" xr:uid="{B9A6E747-E359-42E6-B74A-8ED8C65C903B}"/>
    <cellStyle name="Normal 2 129 2 2" xfId="5683" xr:uid="{1B2A6E8A-2A81-40FB-9D5C-52F2E416001A}"/>
    <cellStyle name="Normal 2 129 2 3" xfId="5684" xr:uid="{6F36A106-7F2F-499C-A182-D57FDA49540C}"/>
    <cellStyle name="Normal 2 129 3" xfId="5685" xr:uid="{C7FF15CE-0711-45E6-9AD2-ED58B2AE4FAB}"/>
    <cellStyle name="Normal 2 129 3 2" xfId="5686" xr:uid="{3C1310DE-0025-400D-8BA7-D85F56CBC84B}"/>
    <cellStyle name="Normal 2 129 3 3" xfId="5687" xr:uid="{6DC02F44-F0C1-4554-8BD8-024536A018EC}"/>
    <cellStyle name="Normal 2 129 4" xfId="5688" xr:uid="{4CA23230-82B8-4AE7-A65D-6DCCAAD7FF40}"/>
    <cellStyle name="Normal 2 129 5" xfId="5689" xr:uid="{D51CB3F0-26F3-43D4-814E-EA61CA7F6221}"/>
    <cellStyle name="Normal 2 13" xfId="5690" xr:uid="{D438D548-43CC-4D19-AB1A-7A8B2F2E7C85}"/>
    <cellStyle name="Normal 2 13 10" xfId="5691" xr:uid="{1C04EB24-032D-43EB-B383-2A6FA4739E23}"/>
    <cellStyle name="Normal 2 13 10 2" xfId="5692" xr:uid="{95306D90-429F-42E9-80A0-8E5400D8A373}"/>
    <cellStyle name="Normal 2 13 10 2 2" xfId="5693" xr:uid="{C8AC53C9-0AA0-48A7-8CA7-0B87D85B2136}"/>
    <cellStyle name="Normal 2 13 10 2 3" xfId="5694" xr:uid="{8B7B64AD-6033-4984-990E-0E63D963798A}"/>
    <cellStyle name="Normal 2 13 10 3" xfId="5695" xr:uid="{15871998-73B8-47CC-940D-D3F455DFDFFF}"/>
    <cellStyle name="Normal 2 13 10 3 2" xfId="5696" xr:uid="{F9E44B02-F705-488A-B128-F3EBEB42B682}"/>
    <cellStyle name="Normal 2 13 10 3 3" xfId="5697" xr:uid="{5C46C256-5860-4DF0-ACD6-10177BA409EE}"/>
    <cellStyle name="Normal 2 13 10 4" xfId="5698" xr:uid="{DAD0F7C4-600C-4B20-873D-55EB3AD70C87}"/>
    <cellStyle name="Normal 2 13 10 5" xfId="5699" xr:uid="{BE3B8883-FD3B-4895-8D47-A0C648C768C3}"/>
    <cellStyle name="Normal 2 13 11" xfId="5700" xr:uid="{2E6C3BF3-088A-4A00-94B1-1712F077A67B}"/>
    <cellStyle name="Normal 2 13 11 2" xfId="5701" xr:uid="{9DB8B981-C8BC-4FEB-A5F7-E7A80D82CCD7}"/>
    <cellStyle name="Normal 2 13 11 2 2" xfId="5702" xr:uid="{64409408-B76B-4267-B6E1-F2E759862FB3}"/>
    <cellStyle name="Normal 2 13 11 2 3" xfId="5703" xr:uid="{95832F93-FB78-4055-BA78-317C9D2E403F}"/>
    <cellStyle name="Normal 2 13 11 3" xfId="5704" xr:uid="{A639DFDE-8364-4294-B2CA-31DA56FB89FC}"/>
    <cellStyle name="Normal 2 13 11 3 2" xfId="5705" xr:uid="{85450606-9BCE-4AAE-A839-3026FC364C94}"/>
    <cellStyle name="Normal 2 13 11 3 3" xfId="5706" xr:uid="{0E909590-5CCB-40AF-8A88-74198A6FEA7A}"/>
    <cellStyle name="Normal 2 13 11 4" xfId="5707" xr:uid="{274E2909-E78C-436A-9416-CD767B29630B}"/>
    <cellStyle name="Normal 2 13 11 5" xfId="5708" xr:uid="{CB3EAC41-B219-4DDB-BC34-A7FD9104B6D6}"/>
    <cellStyle name="Normal 2 13 12" xfId="5709" xr:uid="{9EDD8C16-2568-42EF-9AA1-E612CFDADA1B}"/>
    <cellStyle name="Normal 2 13 12 2" xfId="5710" xr:uid="{EFD3B242-8DBE-4523-8B06-7DAE1A32E4C1}"/>
    <cellStyle name="Normal 2 13 12 2 2" xfId="5711" xr:uid="{5F1B5A1F-1615-44C0-BD18-D1511EEBA2D8}"/>
    <cellStyle name="Normal 2 13 12 2 3" xfId="5712" xr:uid="{D8936F21-750E-4C32-A0FB-FA4C03356421}"/>
    <cellStyle name="Normal 2 13 12 3" xfId="5713" xr:uid="{AC29E43E-22C4-48E8-937E-5AAC5D61CF33}"/>
    <cellStyle name="Normal 2 13 12 3 2" xfId="5714" xr:uid="{761B584E-F2B4-4924-8B8E-E78223F64ADD}"/>
    <cellStyle name="Normal 2 13 12 3 3" xfId="5715" xr:uid="{397243EF-9897-4401-B0C9-DB8F32E80F89}"/>
    <cellStyle name="Normal 2 13 12 4" xfId="5716" xr:uid="{BC7A9877-F56A-4002-8351-859336316D6C}"/>
    <cellStyle name="Normal 2 13 12 5" xfId="5717" xr:uid="{BD1254C6-98A6-4965-8B59-58E35F429EE1}"/>
    <cellStyle name="Normal 2 13 13" xfId="5718" xr:uid="{61B45F9A-B3F2-4A88-8790-42BB24200FB6}"/>
    <cellStyle name="Normal 2 13 13 2" xfId="5719" xr:uid="{5B0BAE46-66F8-4D85-AD18-7248BAB173D4}"/>
    <cellStyle name="Normal 2 13 13 2 2" xfId="5720" xr:uid="{910934E3-1F13-46E6-963D-D444245453B1}"/>
    <cellStyle name="Normal 2 13 13 2 3" xfId="5721" xr:uid="{8026F67A-2F04-4259-BE48-700943B601F7}"/>
    <cellStyle name="Normal 2 13 13 3" xfId="5722" xr:uid="{FC2289D7-DAFE-4A9E-B3D2-704C038F90FD}"/>
    <cellStyle name="Normal 2 13 13 3 2" xfId="5723" xr:uid="{393737D9-0642-4090-AC73-CE0304BE4FE8}"/>
    <cellStyle name="Normal 2 13 13 3 3" xfId="5724" xr:uid="{BA3BD85A-F7B5-46ED-AF7D-9228FD59A41A}"/>
    <cellStyle name="Normal 2 13 13 4" xfId="5725" xr:uid="{D1D152D9-A899-46CA-AE02-652395F35B8A}"/>
    <cellStyle name="Normal 2 13 13 5" xfId="5726" xr:uid="{F777CC52-C7EC-4DAA-A5BC-5B3A8ADAF76F}"/>
    <cellStyle name="Normal 2 13 14" xfId="5727" xr:uid="{B4858131-2059-4840-AD81-AAD6E6DC1D6F}"/>
    <cellStyle name="Normal 2 13 14 2" xfId="5728" xr:uid="{520FD974-22F0-4A2C-8CE8-DAD417CAA491}"/>
    <cellStyle name="Normal 2 13 14 2 2" xfId="5729" xr:uid="{7BB2E6CA-BC39-4823-BABE-A2352844446D}"/>
    <cellStyle name="Normal 2 13 14 2 3" xfId="5730" xr:uid="{04FDF7F5-775C-40FB-8812-1109C629AF64}"/>
    <cellStyle name="Normal 2 13 14 3" xfId="5731" xr:uid="{80B73424-663E-428E-A1EA-AB9B4567D0BC}"/>
    <cellStyle name="Normal 2 13 14 3 2" xfId="5732" xr:uid="{E29D1CCE-5B91-4319-A8E6-BF13765B045D}"/>
    <cellStyle name="Normal 2 13 14 3 3" xfId="5733" xr:uid="{4E23CF08-3B61-4D37-9946-53A0A6A55DF2}"/>
    <cellStyle name="Normal 2 13 14 4" xfId="5734" xr:uid="{A9E28C2E-2305-4DED-8894-3A74CD920E59}"/>
    <cellStyle name="Normal 2 13 14 5" xfId="5735" xr:uid="{C8BDA7FD-B6DC-403E-A79E-4F94DE37899C}"/>
    <cellStyle name="Normal 2 13 15" xfId="5736" xr:uid="{31EC6A17-040D-4DDA-8F04-20F8450EBDF3}"/>
    <cellStyle name="Normal 2 13 15 2" xfId="5737" xr:uid="{AA42D9F4-1DAB-48B3-A781-A001CDA8FA51}"/>
    <cellStyle name="Normal 2 13 15 2 2" xfId="5738" xr:uid="{CF6360FB-191B-4B5C-95F9-B21F8A362981}"/>
    <cellStyle name="Normal 2 13 15 2 3" xfId="5739" xr:uid="{3AE2FA5B-1A6B-4BAE-B8CF-4933D8B5AFDC}"/>
    <cellStyle name="Normal 2 13 15 3" xfId="5740" xr:uid="{F91A60D5-A9EB-41E9-940B-D73CEB78837A}"/>
    <cellStyle name="Normal 2 13 15 3 2" xfId="5741" xr:uid="{1F870B73-44BD-4BBF-836B-55E2300298DD}"/>
    <cellStyle name="Normal 2 13 15 3 3" xfId="5742" xr:uid="{C6C091D4-0314-4F75-B7EF-2808A26003CD}"/>
    <cellStyle name="Normal 2 13 15 4" xfId="5743" xr:uid="{DCF270B7-7938-4777-9A1D-C94898357839}"/>
    <cellStyle name="Normal 2 13 15 5" xfId="5744" xr:uid="{6D928BE6-7583-4EBF-84EE-2BD87C2F289B}"/>
    <cellStyle name="Normal 2 13 16" xfId="5745" xr:uid="{3D905057-BC3B-41AB-ADF0-001F3A2F6106}"/>
    <cellStyle name="Normal 2 13 16 2" xfId="5746" xr:uid="{4DEBCEDE-9E1B-406A-8C0C-A45BFB5FEAFF}"/>
    <cellStyle name="Normal 2 13 16 2 2" xfId="5747" xr:uid="{D3CF23F7-C325-4831-BEC9-91AF47665438}"/>
    <cellStyle name="Normal 2 13 16 2 3" xfId="5748" xr:uid="{A395D3D7-A79C-4FBB-9036-15531645D83E}"/>
    <cellStyle name="Normal 2 13 16 3" xfId="5749" xr:uid="{F3E55C0A-765A-40E0-BBEB-25B7183FE039}"/>
    <cellStyle name="Normal 2 13 16 3 2" xfId="5750" xr:uid="{555B87A7-871B-4FCE-B45E-35432F4FF0C4}"/>
    <cellStyle name="Normal 2 13 16 3 3" xfId="5751" xr:uid="{E21157EA-E8FC-4A8C-863C-CC56B1E79378}"/>
    <cellStyle name="Normal 2 13 16 4" xfId="5752" xr:uid="{0F757A38-94F3-4DC9-9339-692A1C58BF2E}"/>
    <cellStyle name="Normal 2 13 16 5" xfId="5753" xr:uid="{966F2DB9-8E65-4B1F-8A10-41A54CA3B30C}"/>
    <cellStyle name="Normal 2 13 17" xfId="5754" xr:uid="{D45684FC-2209-406A-B925-818B9C193829}"/>
    <cellStyle name="Normal 2 13 17 2" xfId="5755" xr:uid="{B9779C68-527A-45A2-83DB-588F02B7B563}"/>
    <cellStyle name="Normal 2 13 17 2 2" xfId="5756" xr:uid="{100443A0-0488-4F89-9A65-8A0E56A0F889}"/>
    <cellStyle name="Normal 2 13 17 2 3" xfId="5757" xr:uid="{DCC3B7C0-F74A-4F0F-8DDC-C6F749652793}"/>
    <cellStyle name="Normal 2 13 17 3" xfId="5758" xr:uid="{60983CE7-F1DB-4287-B8D7-AF54BDC398E9}"/>
    <cellStyle name="Normal 2 13 17 3 2" xfId="5759" xr:uid="{21808A40-E430-4693-8E67-E9B9C392B055}"/>
    <cellStyle name="Normal 2 13 17 3 3" xfId="5760" xr:uid="{43959883-A78D-40BA-99A2-FE5FE145F034}"/>
    <cellStyle name="Normal 2 13 17 4" xfId="5761" xr:uid="{328703CA-050D-499A-B0D2-62F45D162EA5}"/>
    <cellStyle name="Normal 2 13 17 5" xfId="5762" xr:uid="{65FF371E-3BF5-4A46-B50F-A09680B97799}"/>
    <cellStyle name="Normal 2 13 18" xfId="5763" xr:uid="{9DA77751-E304-4FB6-B0A0-6D0241CEE567}"/>
    <cellStyle name="Normal 2 13 18 2" xfId="5764" xr:uid="{A6FE943B-2392-4E7C-AC0D-96569D495B34}"/>
    <cellStyle name="Normal 2 13 18 2 2" xfId="5765" xr:uid="{1E791BDA-5B4C-47F6-B271-E361632A66AC}"/>
    <cellStyle name="Normal 2 13 18 2 3" xfId="5766" xr:uid="{2D4BDC31-B8F6-4061-A1CC-A921800AE77A}"/>
    <cellStyle name="Normal 2 13 18 3" xfId="5767" xr:uid="{B3D19BA8-6907-4957-96C3-37CA1A03B9FD}"/>
    <cellStyle name="Normal 2 13 18 3 2" xfId="5768" xr:uid="{493AADE8-DB95-42B1-A2BB-7FCBA7B89ADD}"/>
    <cellStyle name="Normal 2 13 18 3 3" xfId="5769" xr:uid="{0BBF35FD-FA61-4B54-83EF-E866712375DF}"/>
    <cellStyle name="Normal 2 13 18 4" xfId="5770" xr:uid="{B42BC000-186F-4244-9759-F5E298A91C8C}"/>
    <cellStyle name="Normal 2 13 18 5" xfId="5771" xr:uid="{11C026DB-E780-46D7-9040-263910A75CC3}"/>
    <cellStyle name="Normal 2 13 19" xfId="5772" xr:uid="{AF213F50-0DAC-4861-82C5-6F8241E22CA0}"/>
    <cellStyle name="Normal 2 13 19 2" xfId="5773" xr:uid="{A3FA98AF-C02E-4888-B566-8F87F4E8186C}"/>
    <cellStyle name="Normal 2 13 19 2 2" xfId="5774" xr:uid="{EF1FD464-F120-4A3D-A91D-0C72397B311F}"/>
    <cellStyle name="Normal 2 13 19 2 3" xfId="5775" xr:uid="{19CC30FB-CC88-40B6-B348-3C7AED55D1CB}"/>
    <cellStyle name="Normal 2 13 19 3" xfId="5776" xr:uid="{D2B5F86E-76C2-4071-8116-8F09C7E48197}"/>
    <cellStyle name="Normal 2 13 19 3 2" xfId="5777" xr:uid="{FB1B2CB5-D848-4D09-A163-E6A054F0814E}"/>
    <cellStyle name="Normal 2 13 19 3 3" xfId="5778" xr:uid="{3135E7E2-C2B9-4D54-805B-BD298576DDA0}"/>
    <cellStyle name="Normal 2 13 19 4" xfId="5779" xr:uid="{9C539650-5E30-42BC-946E-5EC939093B42}"/>
    <cellStyle name="Normal 2 13 19 5" xfId="5780" xr:uid="{D1B9B00E-78A0-4C06-922C-C4D756197CF8}"/>
    <cellStyle name="Normal 2 13 2" xfId="5781" xr:uid="{0D04CE4D-10C4-45FE-99D0-67CB4E50F1D1}"/>
    <cellStyle name="Normal 2 13 2 2" xfId="5782" xr:uid="{7FDF8D86-929D-45E2-8C76-4C6D36C95527}"/>
    <cellStyle name="Normal 2 13 2 2 2" xfId="5783" xr:uid="{AE55BFFB-3929-4AA9-8C97-E0BF07969603}"/>
    <cellStyle name="Normal 2 13 2 2 3" xfId="5784" xr:uid="{3A7FB5BF-62CA-406F-9FAA-B585B71FB288}"/>
    <cellStyle name="Normal 2 13 2 3" xfId="5785" xr:uid="{BE231A5C-5072-40A9-B06C-A3D16404B00D}"/>
    <cellStyle name="Normal 2 13 2 3 2" xfId="5786" xr:uid="{2D006991-B168-4059-8893-7A551CE7EA7C}"/>
    <cellStyle name="Normal 2 13 2 3 3" xfId="5787" xr:uid="{A967DFC1-BADA-4B60-B06B-A4AB911313D7}"/>
    <cellStyle name="Normal 2 13 2 4" xfId="5788" xr:uid="{3A7CDDA9-F8F7-435E-B29F-986FC7C83E8B}"/>
    <cellStyle name="Normal 2 13 2 5" xfId="5789" xr:uid="{1FFC5930-0EB5-4E94-B653-DB3DB31FCC05}"/>
    <cellStyle name="Normal 2 13 20" xfId="5790" xr:uid="{A660D35C-D05E-447E-B0BB-C8F8CC608733}"/>
    <cellStyle name="Normal 2 13 20 2" xfId="5791" xr:uid="{42AD67E3-77B3-41EA-AA62-C69D36228B7E}"/>
    <cellStyle name="Normal 2 13 20 2 2" xfId="5792" xr:uid="{14EE9615-51C1-4A7B-B943-A14CB0B80618}"/>
    <cellStyle name="Normal 2 13 20 2 3" xfId="5793" xr:uid="{8887F802-55EA-4E4E-A37F-3A78BC1DA147}"/>
    <cellStyle name="Normal 2 13 20 3" xfId="5794" xr:uid="{E87C0512-4D53-43D3-B329-438824CA1BD7}"/>
    <cellStyle name="Normal 2 13 20 3 2" xfId="5795" xr:uid="{710DAE56-8F94-477B-814F-704B7E85BB00}"/>
    <cellStyle name="Normal 2 13 20 3 3" xfId="5796" xr:uid="{487443B2-FB26-415F-9561-01A888C2F712}"/>
    <cellStyle name="Normal 2 13 20 4" xfId="5797" xr:uid="{A953559F-2AF6-425B-BA50-4BB239C8C127}"/>
    <cellStyle name="Normal 2 13 20 5" xfId="5798" xr:uid="{04C2EC17-B35E-4048-80EA-A614E1E8C39D}"/>
    <cellStyle name="Normal 2 13 21" xfId="5799" xr:uid="{A7FA7EF5-8DEF-4AD0-9C6A-EEFF28ED3711}"/>
    <cellStyle name="Normal 2 13 21 2" xfId="5800" xr:uid="{E98232FA-C676-4E18-903A-DD8F3E439B6F}"/>
    <cellStyle name="Normal 2 13 21 2 2" xfId="5801" xr:uid="{40CB4F51-2D22-4EE4-AA61-B9A774B625E0}"/>
    <cellStyle name="Normal 2 13 21 2 3" xfId="5802" xr:uid="{5DA50CE5-BA45-47CE-AD4F-455E442EF629}"/>
    <cellStyle name="Normal 2 13 21 3" xfId="5803" xr:uid="{800C85C0-627A-4110-8773-97E52CCCFF10}"/>
    <cellStyle name="Normal 2 13 21 3 2" xfId="5804" xr:uid="{FED6DC0F-BB97-4906-9BE3-6712AC3D273F}"/>
    <cellStyle name="Normal 2 13 21 3 3" xfId="5805" xr:uid="{7E2CF524-3538-4BA4-8F34-34E290AB998E}"/>
    <cellStyle name="Normal 2 13 21 4" xfId="5806" xr:uid="{FD4F64DE-384D-4D15-A245-83ABC95F1790}"/>
    <cellStyle name="Normal 2 13 21 5" xfId="5807" xr:uid="{59BDCC5A-D9D8-4592-97F5-B9FF6699E973}"/>
    <cellStyle name="Normal 2 13 22" xfId="5808" xr:uid="{6D6A352D-8845-4FCB-AD18-8D284477EFD6}"/>
    <cellStyle name="Normal 2 13 22 2" xfId="5809" xr:uid="{9098C5E9-D3DA-458E-B5BC-004782673005}"/>
    <cellStyle name="Normal 2 13 22 2 2" xfId="5810" xr:uid="{672349AF-0819-44EC-BFEB-91712B37E42C}"/>
    <cellStyle name="Normal 2 13 22 2 3" xfId="5811" xr:uid="{2260C525-9868-47FE-B096-71AD3C54B894}"/>
    <cellStyle name="Normal 2 13 22 3" xfId="5812" xr:uid="{4B825107-4FA8-4582-83C1-8C3E2135AD82}"/>
    <cellStyle name="Normal 2 13 22 3 2" xfId="5813" xr:uid="{47FFF382-9740-4FB1-AFF6-E788242266F0}"/>
    <cellStyle name="Normal 2 13 22 3 3" xfId="5814" xr:uid="{60531E88-DEA4-4305-BAF0-104F85360D7A}"/>
    <cellStyle name="Normal 2 13 22 4" xfId="5815" xr:uid="{D3791287-8EAB-4CFE-88CC-7247126B5229}"/>
    <cellStyle name="Normal 2 13 22 5" xfId="5816" xr:uid="{266FE377-1A0B-4BD7-BA7A-204B1D4D75E9}"/>
    <cellStyle name="Normal 2 13 23" xfId="5817" xr:uid="{F65BCBAE-9E0E-4066-ABB6-7C363F1F0878}"/>
    <cellStyle name="Normal 2 13 23 2" xfId="5818" xr:uid="{B1CEC11A-AABE-4589-811F-ED06267727BC}"/>
    <cellStyle name="Normal 2 13 23 2 2" xfId="5819" xr:uid="{BFF9685B-7D86-4F9B-B3BA-6D1EBEC38722}"/>
    <cellStyle name="Normal 2 13 23 2 3" xfId="5820" xr:uid="{A15780B2-C9EA-44A2-AC90-B65DA542E37C}"/>
    <cellStyle name="Normal 2 13 23 3" xfId="5821" xr:uid="{882AED20-87A6-4985-86CB-91816C605927}"/>
    <cellStyle name="Normal 2 13 23 3 2" xfId="5822" xr:uid="{4AA575B3-2BDC-405E-A2DD-53B083B5BB8C}"/>
    <cellStyle name="Normal 2 13 23 3 3" xfId="5823" xr:uid="{C93EE058-D08C-4612-989E-A2FC3F9221FD}"/>
    <cellStyle name="Normal 2 13 23 4" xfId="5824" xr:uid="{C9FA8E4A-89E8-4FE2-B212-EB4CD5BC3FDD}"/>
    <cellStyle name="Normal 2 13 23 5" xfId="5825" xr:uid="{AFD0C005-6FF6-47E8-8CDD-8238CA01AC80}"/>
    <cellStyle name="Normal 2 13 24" xfId="5826" xr:uid="{963FE09A-65B9-44A3-9C7E-2A58E8218AD4}"/>
    <cellStyle name="Normal 2 13 24 2" xfId="5827" xr:uid="{4D174BB6-6FA3-447F-A425-621967D68AAF}"/>
    <cellStyle name="Normal 2 13 24 3" xfId="5828" xr:uid="{FE7F52DA-7F0F-40DD-945D-D860C86E7746}"/>
    <cellStyle name="Normal 2 13 25" xfId="5829" xr:uid="{7756DD07-BD0A-4238-B5FB-C4B3CC31EF03}"/>
    <cellStyle name="Normal 2 13 25 2" xfId="5830" xr:uid="{CB0F562A-C022-4228-9BC0-C25E8DB57D94}"/>
    <cellStyle name="Normal 2 13 25 3" xfId="5831" xr:uid="{B59B5693-8789-484B-A70B-646D74970961}"/>
    <cellStyle name="Normal 2 13 26" xfId="5832" xr:uid="{B4EAE38F-B1EB-4B5A-8090-FF76FCDAF1D8}"/>
    <cellStyle name="Normal 2 13 27" xfId="5833" xr:uid="{A0C7E362-D2D2-47FE-A785-CB518714DFF2}"/>
    <cellStyle name="Normal 2 13 3" xfId="5834" xr:uid="{13D55D11-0FA5-416F-8C5E-0B8E1EA9581C}"/>
    <cellStyle name="Normal 2 13 3 2" xfId="5835" xr:uid="{F6596FAE-D34F-4A7E-B563-86FA9A164B73}"/>
    <cellStyle name="Normal 2 13 3 2 2" xfId="5836" xr:uid="{94BEEDE1-053D-4250-9A2E-3DE637E9B904}"/>
    <cellStyle name="Normal 2 13 3 2 3" xfId="5837" xr:uid="{D9291523-53E6-45E6-BED2-D578F66607E0}"/>
    <cellStyle name="Normal 2 13 3 3" xfId="5838" xr:uid="{B0967EBD-7F4B-4ED9-A06C-5AC50DFAB2C6}"/>
    <cellStyle name="Normal 2 13 3 3 2" xfId="5839" xr:uid="{8BB17F17-7E95-49DE-8014-261450A00102}"/>
    <cellStyle name="Normal 2 13 3 3 3" xfId="5840" xr:uid="{8A5BB127-E666-4B78-90D4-E55D15C662D4}"/>
    <cellStyle name="Normal 2 13 3 4" xfId="5841" xr:uid="{382620F1-4465-474B-87DF-B31BF023775E}"/>
    <cellStyle name="Normal 2 13 3 5" xfId="5842" xr:uid="{784CC534-C841-470B-B47C-A9A44FB329C6}"/>
    <cellStyle name="Normal 2 13 4" xfId="5843" xr:uid="{4C110377-5233-4FF6-AA32-A6062205C3DE}"/>
    <cellStyle name="Normal 2 13 4 2" xfId="5844" xr:uid="{C5323B59-0EEF-4AD7-A78A-8023FAFC9D63}"/>
    <cellStyle name="Normal 2 13 4 2 2" xfId="5845" xr:uid="{D92745DA-063E-4D32-852C-A55D8B8D41FA}"/>
    <cellStyle name="Normal 2 13 4 2 3" xfId="5846" xr:uid="{3A1C065C-222F-4E1E-836A-DEE7C0C25BA5}"/>
    <cellStyle name="Normal 2 13 4 3" xfId="5847" xr:uid="{D0F61243-5D00-4737-B9E0-B07164EA06DB}"/>
    <cellStyle name="Normal 2 13 4 3 2" xfId="5848" xr:uid="{9450E817-65B6-4B2E-8657-148854D7245A}"/>
    <cellStyle name="Normal 2 13 4 3 3" xfId="5849" xr:uid="{8B1C0FEE-3F9C-496C-9502-026B1DFB1E5B}"/>
    <cellStyle name="Normal 2 13 4 4" xfId="5850" xr:uid="{A708FA7C-2536-4603-A73A-172343B91428}"/>
    <cellStyle name="Normal 2 13 4 5" xfId="5851" xr:uid="{C4E2BCAE-E849-4298-86E0-7379D8562048}"/>
    <cellStyle name="Normal 2 13 5" xfId="5852" xr:uid="{CD2AF9E8-2A0D-4884-BAB7-40F226B1D87C}"/>
    <cellStyle name="Normal 2 13 5 2" xfId="5853" xr:uid="{14B934F0-DC0B-4965-82F0-345DFB873659}"/>
    <cellStyle name="Normal 2 13 5 2 2" xfId="5854" xr:uid="{681A92B8-DF47-444A-A70D-527C20CBCBA0}"/>
    <cellStyle name="Normal 2 13 5 2 3" xfId="5855" xr:uid="{D1371496-FE57-4544-A8E3-1E0CC0507986}"/>
    <cellStyle name="Normal 2 13 5 3" xfId="5856" xr:uid="{9A06C063-E577-4AD1-9D4F-2793DCC7D2E0}"/>
    <cellStyle name="Normal 2 13 5 3 2" xfId="5857" xr:uid="{ADFC0B57-30EA-4E8F-B410-CAEA25E0814F}"/>
    <cellStyle name="Normal 2 13 5 3 3" xfId="5858" xr:uid="{9D125679-6F69-4ADA-8A51-9D55AF2D32D6}"/>
    <cellStyle name="Normal 2 13 5 4" xfId="5859" xr:uid="{771A188A-C230-43BC-9588-F83924ABD77C}"/>
    <cellStyle name="Normal 2 13 5 5" xfId="5860" xr:uid="{EB62B899-E287-44F9-B083-C1C37CDBFF16}"/>
    <cellStyle name="Normal 2 13 6" xfId="5861" xr:uid="{93CD3EB7-64FC-4467-A2E3-96B1377F90F7}"/>
    <cellStyle name="Normal 2 13 6 2" xfId="5862" xr:uid="{23C5CD9E-06E5-4909-A5C0-DD155243740E}"/>
    <cellStyle name="Normal 2 13 6 2 2" xfId="5863" xr:uid="{3E21AC0C-A1DE-4DE6-91F4-6431D8F1114C}"/>
    <cellStyle name="Normal 2 13 6 2 3" xfId="5864" xr:uid="{196C084A-6E54-4910-A254-26A534CB7C47}"/>
    <cellStyle name="Normal 2 13 6 3" xfId="5865" xr:uid="{AB439F17-5A66-4FBE-BCF3-CC7D3E718FB8}"/>
    <cellStyle name="Normal 2 13 6 3 2" xfId="5866" xr:uid="{DDEF2675-0810-47F1-95EC-1BC4CAB27AE0}"/>
    <cellStyle name="Normal 2 13 6 3 3" xfId="5867" xr:uid="{B465ED09-E32E-4C2D-855B-BB2245FC8323}"/>
    <cellStyle name="Normal 2 13 6 4" xfId="5868" xr:uid="{6C6653F7-7D8B-436B-B58F-ABBE5EDEFFE7}"/>
    <cellStyle name="Normal 2 13 6 5" xfId="5869" xr:uid="{A391767B-8CFF-4E16-8141-A88AB8247F2C}"/>
    <cellStyle name="Normal 2 13 7" xfId="5870" xr:uid="{24C8DDD7-27A8-402D-B00E-E0B9F04B6636}"/>
    <cellStyle name="Normal 2 13 7 2" xfId="5871" xr:uid="{7B473B5C-E237-4B2B-BAFB-534ED70D9174}"/>
    <cellStyle name="Normal 2 13 7 2 2" xfId="5872" xr:uid="{6F449FA3-F297-4D40-92EE-40BFBE1CE796}"/>
    <cellStyle name="Normal 2 13 7 2 3" xfId="5873" xr:uid="{FB7D0D28-FCF7-42A4-9E10-7F4BDFEAB945}"/>
    <cellStyle name="Normal 2 13 7 3" xfId="5874" xr:uid="{404FBCED-1573-4F0E-A50F-AE097F7A0BAC}"/>
    <cellStyle name="Normal 2 13 7 3 2" xfId="5875" xr:uid="{862E3594-5C62-4ECF-A648-0E6DBB820A77}"/>
    <cellStyle name="Normal 2 13 7 3 3" xfId="5876" xr:uid="{2D1A1105-1A5C-43E6-A2D5-BE213C475F28}"/>
    <cellStyle name="Normal 2 13 7 4" xfId="5877" xr:uid="{353534A2-9F0D-4D1E-89D5-3E93BB103240}"/>
    <cellStyle name="Normal 2 13 7 5" xfId="5878" xr:uid="{A3B87A19-B309-4387-8DD1-8ABD84F11B0F}"/>
    <cellStyle name="Normal 2 13 8" xfId="5879" xr:uid="{9C624809-1932-4B40-AC39-A44257E3E9B6}"/>
    <cellStyle name="Normal 2 13 8 2" xfId="5880" xr:uid="{1299C779-E4C6-4FB8-BF57-3045051CDB0C}"/>
    <cellStyle name="Normal 2 13 8 2 2" xfId="5881" xr:uid="{8648F519-78A8-420A-8765-BF942A223AE2}"/>
    <cellStyle name="Normal 2 13 8 2 3" xfId="5882" xr:uid="{9D96D434-6BB7-4270-B523-4FF286D29E44}"/>
    <cellStyle name="Normal 2 13 8 3" xfId="5883" xr:uid="{95C38779-DDF3-425A-8437-3C27C8452CB1}"/>
    <cellStyle name="Normal 2 13 8 3 2" xfId="5884" xr:uid="{248AC6EF-DFDE-4F82-B368-4332F69A0A09}"/>
    <cellStyle name="Normal 2 13 8 3 3" xfId="5885" xr:uid="{73AA4BFF-5E01-422B-A8F6-047BCB2C7BF2}"/>
    <cellStyle name="Normal 2 13 8 4" xfId="5886" xr:uid="{2E41D81F-C5CB-4B77-A045-CFF6E1D54846}"/>
    <cellStyle name="Normal 2 13 8 5" xfId="5887" xr:uid="{641CFB0A-5D16-48DC-B992-46805AD20DE8}"/>
    <cellStyle name="Normal 2 13 9" xfId="5888" xr:uid="{009635C1-6096-4A0B-85C0-90D61F1D2FD6}"/>
    <cellStyle name="Normal 2 13 9 2" xfId="5889" xr:uid="{973DC990-5526-4865-AD36-C40B77A31A20}"/>
    <cellStyle name="Normal 2 13 9 2 2" xfId="5890" xr:uid="{03328C0F-14ED-4C8C-82C4-4C8C822EFAD1}"/>
    <cellStyle name="Normal 2 13 9 2 3" xfId="5891" xr:uid="{EF17CAB8-D397-48A7-959D-B9269C75E109}"/>
    <cellStyle name="Normal 2 13 9 3" xfId="5892" xr:uid="{66939041-84BD-4EE6-97BB-0EF8CD7CED66}"/>
    <cellStyle name="Normal 2 13 9 3 2" xfId="5893" xr:uid="{5D21E284-4BE9-44F0-BEC7-3B46600AAFD9}"/>
    <cellStyle name="Normal 2 13 9 3 3" xfId="5894" xr:uid="{4CB14C47-D740-4CB4-AD13-8FDBBE64EABB}"/>
    <cellStyle name="Normal 2 13 9 4" xfId="5895" xr:uid="{8D2EA380-77C4-476B-A2B8-FC87804C289D}"/>
    <cellStyle name="Normal 2 13 9 5" xfId="5896" xr:uid="{192F426F-1E83-42A8-ABFA-843B54D94A6B}"/>
    <cellStyle name="Normal 2 130" xfId="5897" xr:uid="{EE5BB7B2-0CE4-4454-AAF1-9FFB66472649}"/>
    <cellStyle name="Normal 2 130 2" xfId="5898" xr:uid="{9B29ED11-05AE-441C-8F12-9AE4ED5ECE42}"/>
    <cellStyle name="Normal 2 130 2 2" xfId="5899" xr:uid="{797DACD3-FD8C-4552-9BFF-25C7307595F3}"/>
    <cellStyle name="Normal 2 130 2 3" xfId="5900" xr:uid="{6EB37B84-3C25-4B02-BC15-EEF54AC9903F}"/>
    <cellStyle name="Normal 2 130 3" xfId="5901" xr:uid="{03E4FC6D-C8AD-4402-B40F-D510CCF25D8F}"/>
    <cellStyle name="Normal 2 130 3 2" xfId="5902" xr:uid="{0A8C12C7-E93B-4BB3-AE2E-5CCCD4E0375B}"/>
    <cellStyle name="Normal 2 130 3 3" xfId="5903" xr:uid="{8EE09F7D-3256-48CF-A298-514EC9726218}"/>
    <cellStyle name="Normal 2 130 4" xfId="5904" xr:uid="{54E7013E-0E52-4085-8EFA-BF63F57142EA}"/>
    <cellStyle name="Normal 2 130 5" xfId="5905" xr:uid="{64F93607-4598-4836-9434-60811E13577E}"/>
    <cellStyle name="Normal 2 131" xfId="5906" xr:uid="{8B4392EA-B336-4851-B105-31455A6D2AC2}"/>
    <cellStyle name="Normal 2 131 2" xfId="5907" xr:uid="{46F3D1F3-6350-4216-9554-F945698BAF79}"/>
    <cellStyle name="Normal 2 131 2 2" xfId="5908" xr:uid="{22BF1DB5-633A-4997-95AC-2BAE29B386D1}"/>
    <cellStyle name="Normal 2 131 2 3" xfId="5909" xr:uid="{17C75F4A-9415-4DAF-95C9-0A70FB51FC95}"/>
    <cellStyle name="Normal 2 131 3" xfId="5910" xr:uid="{062C8215-5F5B-4DC3-8E21-D69A59DDE374}"/>
    <cellStyle name="Normal 2 131 3 2" xfId="5911" xr:uid="{3B880259-7D0B-4144-8A66-B18FD668FF2C}"/>
    <cellStyle name="Normal 2 131 3 3" xfId="5912" xr:uid="{5F22DB40-17FB-4A0C-B800-72F73B0CC448}"/>
    <cellStyle name="Normal 2 131 4" xfId="5913" xr:uid="{9B416394-698F-41BA-8ACE-B390BF208173}"/>
    <cellStyle name="Normal 2 131 5" xfId="5914" xr:uid="{D87A9461-4B4B-4EB6-85AF-66F9E7B1AE15}"/>
    <cellStyle name="Normal 2 132" xfId="5915" xr:uid="{5331C4B0-3A16-49AC-B85C-49705DD1B568}"/>
    <cellStyle name="Normal 2 132 2" xfId="5916" xr:uid="{DADF93B3-7BAE-43B5-BA51-CFB5DF3B5443}"/>
    <cellStyle name="Normal 2 132 2 2" xfId="5917" xr:uid="{C0E37268-58F3-4BD7-8A81-7CAAA2C866F2}"/>
    <cellStyle name="Normal 2 132 2 3" xfId="5918" xr:uid="{D82FC34F-2B51-4E74-9C6B-CDA09BD385FB}"/>
    <cellStyle name="Normal 2 132 3" xfId="5919" xr:uid="{395F5721-90A9-4F88-AD1A-AC4FD50E3C44}"/>
    <cellStyle name="Normal 2 132 3 2" xfId="5920" xr:uid="{19D1478A-7BC7-4D54-A7B7-BDAD14C8E4D9}"/>
    <cellStyle name="Normal 2 132 3 3" xfId="5921" xr:uid="{637981AE-80FB-4A68-8310-361EF17328F3}"/>
    <cellStyle name="Normal 2 132 4" xfId="5922" xr:uid="{454976F6-BDE2-46F0-8523-EE1705F8920D}"/>
    <cellStyle name="Normal 2 132 5" xfId="5923" xr:uid="{7758C437-AD8D-4D15-85A7-47E48CA0DDDF}"/>
    <cellStyle name="Normal 2 133" xfId="5924" xr:uid="{0751F04D-6313-44C8-8A38-0596CD10011B}"/>
    <cellStyle name="Normal 2 133 2" xfId="5925" xr:uid="{2AE83E42-C830-49D2-BFF0-576FAFAA0486}"/>
    <cellStyle name="Normal 2 133 2 2" xfId="5926" xr:uid="{6FAD0F16-9F33-4486-9DC8-19D20DDD255C}"/>
    <cellStyle name="Normal 2 133 2 3" xfId="5927" xr:uid="{637099D3-3D72-4600-868D-16A5AAD1839C}"/>
    <cellStyle name="Normal 2 133 3" xfId="5928" xr:uid="{F8F57E2A-442A-4157-ADA1-57F04B53C605}"/>
    <cellStyle name="Normal 2 133 3 2" xfId="5929" xr:uid="{F551A4ED-C813-4F50-A0AA-7D0F154C4E26}"/>
    <cellStyle name="Normal 2 133 3 3" xfId="5930" xr:uid="{B39AD9BF-38A6-4EBD-A8C2-8ABEB6BBB32E}"/>
    <cellStyle name="Normal 2 133 4" xfId="5931" xr:uid="{4FF28933-F131-4631-A281-7E29712BBF7E}"/>
    <cellStyle name="Normal 2 133 5" xfId="5932" xr:uid="{BEE1A717-0138-4FF4-B066-F9050AA63E68}"/>
    <cellStyle name="Normal 2 134" xfId="5933" xr:uid="{6C5E152D-552D-4E08-9262-E1D5BF21DA88}"/>
    <cellStyle name="Normal 2 134 2" xfId="5934" xr:uid="{BD2B8BBD-414B-4B67-9B39-EBEC1D6120A0}"/>
    <cellStyle name="Normal 2 134 2 2" xfId="5935" xr:uid="{32CAD6A9-AA8B-4E34-851C-92BEF0BAB0F6}"/>
    <cellStyle name="Normal 2 134 2 3" xfId="5936" xr:uid="{E48CF70A-6C0A-4259-ACB6-49564C4BFE5B}"/>
    <cellStyle name="Normal 2 134 3" xfId="5937" xr:uid="{96391F93-C72F-46F4-B7F7-D86612071973}"/>
    <cellStyle name="Normal 2 134 3 2" xfId="5938" xr:uid="{FDD68C71-F8C9-4C26-B964-CFE4FAED242C}"/>
    <cellStyle name="Normal 2 134 3 3" xfId="5939" xr:uid="{4F75DC89-0E93-4733-A3D0-2AB3DCC2904F}"/>
    <cellStyle name="Normal 2 134 4" xfId="5940" xr:uid="{48B350ED-4C78-47BD-95DD-25265906819F}"/>
    <cellStyle name="Normal 2 134 5" xfId="5941" xr:uid="{3D8FB2FC-1737-414A-8FB7-1740350382CC}"/>
    <cellStyle name="Normal 2 135" xfId="5942" xr:uid="{9BBFA9F5-863A-4AC1-AD20-2985C9310CBC}"/>
    <cellStyle name="Normal 2 135 2" xfId="5943" xr:uid="{D2EAE949-0ADE-4561-8399-78BB7035F47D}"/>
    <cellStyle name="Normal 2 135 2 2" xfId="5944" xr:uid="{4CD42C81-9F8B-4760-B3F0-BF29C27AE4BF}"/>
    <cellStyle name="Normal 2 135 2 3" xfId="5945" xr:uid="{E6AC9946-B134-4308-8156-0530AED5D6CB}"/>
    <cellStyle name="Normal 2 135 3" xfId="5946" xr:uid="{19B5C5E6-DBEF-4EC7-84A5-A00A8726C206}"/>
    <cellStyle name="Normal 2 135 3 2" xfId="5947" xr:uid="{6C0EE137-534A-44B9-A90E-BAA87A2DFE26}"/>
    <cellStyle name="Normal 2 135 3 3" xfId="5948" xr:uid="{62846257-B18C-4977-8311-F9F02990B6B3}"/>
    <cellStyle name="Normal 2 135 4" xfId="5949" xr:uid="{0F4059B9-ACBA-4D2A-B40E-DB51E9B9BABF}"/>
    <cellStyle name="Normal 2 135 5" xfId="5950" xr:uid="{10E8A576-7D86-45D1-85DF-FCE91F1FEC39}"/>
    <cellStyle name="Normal 2 136" xfId="5951" xr:uid="{D668C6FF-D757-4A42-9A25-265E3770B63F}"/>
    <cellStyle name="Normal 2 136 2" xfId="5952" xr:uid="{33B96D84-A75C-4F36-8CBF-0A224F6DE05B}"/>
    <cellStyle name="Normal 2 136 2 2" xfId="5953" xr:uid="{878CDD03-4FF4-4699-BEFA-EA28B2A0C8A1}"/>
    <cellStyle name="Normal 2 136 2 3" xfId="5954" xr:uid="{E4FA00FD-88DC-4E6F-9C4C-71CBFF18A73E}"/>
    <cellStyle name="Normal 2 136 3" xfId="5955" xr:uid="{0518F8C4-20E7-421E-8B13-17EE0F3CF64B}"/>
    <cellStyle name="Normal 2 136 3 2" xfId="5956" xr:uid="{AD524CC7-D4EB-474E-8550-5E7889D49041}"/>
    <cellStyle name="Normal 2 136 3 3" xfId="5957" xr:uid="{B3E8AAD0-5DAE-4144-B86E-63777C4033A2}"/>
    <cellStyle name="Normal 2 136 4" xfId="5958" xr:uid="{9D4C29AB-7D3D-48D4-A9B7-D534D2266669}"/>
    <cellStyle name="Normal 2 136 5" xfId="5959" xr:uid="{9576FB34-FE2F-47BC-8190-70A2D23CF9DE}"/>
    <cellStyle name="Normal 2 137" xfId="5960" xr:uid="{3558589F-A4E8-4740-A230-1951FBC6849F}"/>
    <cellStyle name="Normal 2 137 2" xfId="5961" xr:uid="{32170037-8978-4F39-9CDB-8A39B9947038}"/>
    <cellStyle name="Normal 2 137 2 2" xfId="5962" xr:uid="{A3566CC6-82DB-46D2-9CAC-B000ACCF6177}"/>
    <cellStyle name="Normal 2 137 2 3" xfId="5963" xr:uid="{22AB4490-62B6-4D10-9B18-B119C1B77A54}"/>
    <cellStyle name="Normal 2 137 3" xfId="5964" xr:uid="{42E26751-2B7E-4520-A5C9-C0DE36D15290}"/>
    <cellStyle name="Normal 2 137 3 2" xfId="5965" xr:uid="{821A5048-60DF-4F17-88B7-A9D771E59A59}"/>
    <cellStyle name="Normal 2 137 3 3" xfId="5966" xr:uid="{11261662-EDC3-4FCA-8311-6A812236A4CC}"/>
    <cellStyle name="Normal 2 137 4" xfId="5967" xr:uid="{50BE69AE-233D-4FE1-A79C-914AFAA9F36C}"/>
    <cellStyle name="Normal 2 137 5" xfId="5968" xr:uid="{9753536A-AC4F-4F80-BE89-75C7F7266275}"/>
    <cellStyle name="Normal 2 138" xfId="5969" xr:uid="{1BE195D4-5747-42C7-83C4-6D690045084C}"/>
    <cellStyle name="Normal 2 138 2" xfId="5970" xr:uid="{867C16D9-3AC6-49F9-AC1E-6647AD0BBD9E}"/>
    <cellStyle name="Normal 2 138 2 2" xfId="5971" xr:uid="{64F6F443-B54A-4B3B-BA2B-361456087F98}"/>
    <cellStyle name="Normal 2 138 2 3" xfId="5972" xr:uid="{18143A15-A383-4E9D-891D-D6895887CC85}"/>
    <cellStyle name="Normal 2 138 3" xfId="5973" xr:uid="{79048B1F-0021-49F5-AC51-79B8FD13FFB3}"/>
    <cellStyle name="Normal 2 138 3 2" xfId="5974" xr:uid="{B507B0B8-6037-4125-8D6C-73A48E645C06}"/>
    <cellStyle name="Normal 2 138 3 3" xfId="5975" xr:uid="{60865BC1-C428-4AE7-A96A-E5A24B3E4636}"/>
    <cellStyle name="Normal 2 138 4" xfId="5976" xr:uid="{5A69BD28-925B-473D-891E-D47AB9BB2699}"/>
    <cellStyle name="Normal 2 138 5" xfId="5977" xr:uid="{B8BE701F-6C8A-44A1-AD90-692449E3DA4B}"/>
    <cellStyle name="Normal 2 139" xfId="5978" xr:uid="{0C5D91CD-73B5-428A-9BA8-8A04FF5A8815}"/>
    <cellStyle name="Normal 2 139 2" xfId="5979" xr:uid="{5D050620-F2B2-4FE4-8278-28A9257C2997}"/>
    <cellStyle name="Normal 2 139 2 2" xfId="5980" xr:uid="{AA6E7837-F5E7-4706-9D8A-6F953028376D}"/>
    <cellStyle name="Normal 2 139 2 3" xfId="5981" xr:uid="{078B0314-E3D9-417C-A723-88B70659AB9C}"/>
    <cellStyle name="Normal 2 139 3" xfId="5982" xr:uid="{19582F4D-5958-47B7-93CD-A9E5C572EC6B}"/>
    <cellStyle name="Normal 2 139 3 2" xfId="5983" xr:uid="{8A7D5AA8-0531-4F79-AD17-549B665F7A99}"/>
    <cellStyle name="Normal 2 139 3 3" xfId="5984" xr:uid="{C804E6F5-5B82-47CF-B6C6-9FC3CAD88079}"/>
    <cellStyle name="Normal 2 139 4" xfId="5985" xr:uid="{EC1AED5F-19AA-44F7-82BB-EE052D2C3EE5}"/>
    <cellStyle name="Normal 2 139 5" xfId="5986" xr:uid="{4329C9FB-B3BE-4380-A769-D03E09363CBE}"/>
    <cellStyle name="Normal 2 14" xfId="5987" xr:uid="{05289D17-4260-4AFC-B575-0B0DD9E4D10F}"/>
    <cellStyle name="Normal 2 14 10" xfId="5988" xr:uid="{A38934AB-9F01-4557-9A0A-B0DD4701D6ED}"/>
    <cellStyle name="Normal 2 14 10 2" xfId="5989" xr:uid="{0A4189E5-A8A2-4989-87EA-CDEA926AB952}"/>
    <cellStyle name="Normal 2 14 10 2 2" xfId="5990" xr:uid="{FF470B6D-4372-42A1-AEA2-34C1E14959A5}"/>
    <cellStyle name="Normal 2 14 10 2 3" xfId="5991" xr:uid="{F817C5BC-A8D8-4ACE-9F8A-D2BD075F2E8F}"/>
    <cellStyle name="Normal 2 14 10 3" xfId="5992" xr:uid="{7395C88D-8D96-4237-8FC6-E772F9674028}"/>
    <cellStyle name="Normal 2 14 10 3 2" xfId="5993" xr:uid="{06D6DDE1-C98C-48B4-A934-512BC558F16C}"/>
    <cellStyle name="Normal 2 14 10 3 3" xfId="5994" xr:uid="{AC7937EA-4A30-4EA4-B583-AA7CA25174D4}"/>
    <cellStyle name="Normal 2 14 10 4" xfId="5995" xr:uid="{4C099901-DBAC-4B0F-8FB8-7A88F794548E}"/>
    <cellStyle name="Normal 2 14 10 5" xfId="5996" xr:uid="{3F054461-0A3E-406B-A1DF-67FC574A4BFD}"/>
    <cellStyle name="Normal 2 14 11" xfId="5997" xr:uid="{FCA380F1-61CD-4267-9FDB-7C1F94D7CACD}"/>
    <cellStyle name="Normal 2 14 11 2" xfId="5998" xr:uid="{4BAB9C99-4D8D-4F3A-9AFC-3F17BC277645}"/>
    <cellStyle name="Normal 2 14 11 2 2" xfId="5999" xr:uid="{591EE71D-E986-4781-8921-52EFBA0AEF92}"/>
    <cellStyle name="Normal 2 14 11 2 3" xfId="6000" xr:uid="{C70E0041-6BAE-4697-A66E-E7B7F7D49B6C}"/>
    <cellStyle name="Normal 2 14 11 3" xfId="6001" xr:uid="{EBB96B3C-62BC-4DE2-AE10-D26842DFDF9B}"/>
    <cellStyle name="Normal 2 14 11 3 2" xfId="6002" xr:uid="{13FEEF70-8F1E-4FC3-9A1E-A18E3A5E14EC}"/>
    <cellStyle name="Normal 2 14 11 3 3" xfId="6003" xr:uid="{C67B8AED-CF42-46F4-86AC-7F67F38BE6E4}"/>
    <cellStyle name="Normal 2 14 11 4" xfId="6004" xr:uid="{049D9D6B-FF21-4A12-AFE6-4DFC66D82F59}"/>
    <cellStyle name="Normal 2 14 11 5" xfId="6005" xr:uid="{F86CFBE7-077E-46F9-B97B-982FB86671BF}"/>
    <cellStyle name="Normal 2 14 12" xfId="6006" xr:uid="{880A5500-463C-4E3E-9098-305A8617EABB}"/>
    <cellStyle name="Normal 2 14 12 2" xfId="6007" xr:uid="{21FC6528-6BDF-4B6F-AB3D-AF2252063684}"/>
    <cellStyle name="Normal 2 14 12 2 2" xfId="6008" xr:uid="{CCDCFEA5-B3C9-44D6-BCC2-CD56BAF04929}"/>
    <cellStyle name="Normal 2 14 12 2 3" xfId="6009" xr:uid="{5E79B51D-48BE-49BE-9479-F39341914608}"/>
    <cellStyle name="Normal 2 14 12 3" xfId="6010" xr:uid="{974DE561-7C2F-45C8-B945-95E5A161D964}"/>
    <cellStyle name="Normal 2 14 12 3 2" xfId="6011" xr:uid="{DD455974-D64C-43AB-BE98-A5F4F168139E}"/>
    <cellStyle name="Normal 2 14 12 3 3" xfId="6012" xr:uid="{C16109B6-2A65-46C5-870C-87E051EB369B}"/>
    <cellStyle name="Normal 2 14 12 4" xfId="6013" xr:uid="{99AC4154-D246-4A0A-91F9-A444A8524AE0}"/>
    <cellStyle name="Normal 2 14 12 5" xfId="6014" xr:uid="{FEF6ADB8-C81A-4683-A908-7F4CA1CCFDF6}"/>
    <cellStyle name="Normal 2 14 13" xfId="6015" xr:uid="{540C9B5A-89FB-4584-B6DD-80860259A0FA}"/>
    <cellStyle name="Normal 2 14 13 2" xfId="6016" xr:uid="{65684FCA-9A6E-458F-A974-9B50D7482CE0}"/>
    <cellStyle name="Normal 2 14 13 2 2" xfId="6017" xr:uid="{88EA883E-AD10-4A24-B9B2-39DCDE01E13C}"/>
    <cellStyle name="Normal 2 14 13 2 3" xfId="6018" xr:uid="{CDD4880C-5B70-4340-8328-3861DC8F699A}"/>
    <cellStyle name="Normal 2 14 13 3" xfId="6019" xr:uid="{26A6531F-B9DE-43DD-BD27-66BDE6F12A89}"/>
    <cellStyle name="Normal 2 14 13 3 2" xfId="6020" xr:uid="{C33A91D3-D612-4CBE-BAFE-F7AB32563967}"/>
    <cellStyle name="Normal 2 14 13 3 3" xfId="6021" xr:uid="{02EDE1B0-182E-43E2-9318-1DF7C456831E}"/>
    <cellStyle name="Normal 2 14 13 4" xfId="6022" xr:uid="{D3A03DAB-7977-40A3-8D6A-B038AC9E1115}"/>
    <cellStyle name="Normal 2 14 13 5" xfId="6023" xr:uid="{03CD757F-50F1-4186-A941-A3015E177269}"/>
    <cellStyle name="Normal 2 14 14" xfId="6024" xr:uid="{3A82188B-24F5-4ACF-81F3-B28E73C96320}"/>
    <cellStyle name="Normal 2 14 14 2" xfId="6025" xr:uid="{B146B3DD-3FE3-49CD-8A2D-25FA635EFFD4}"/>
    <cellStyle name="Normal 2 14 14 2 2" xfId="6026" xr:uid="{5965D660-ADAD-40C2-A8CE-C39953E2E205}"/>
    <cellStyle name="Normal 2 14 14 2 3" xfId="6027" xr:uid="{8DD01CD1-C3BC-4C6E-BAD9-9F9FC4BBAF0F}"/>
    <cellStyle name="Normal 2 14 14 3" xfId="6028" xr:uid="{C62EBD8F-72C6-4F2D-AC21-48E2D2E3F3B3}"/>
    <cellStyle name="Normal 2 14 14 3 2" xfId="6029" xr:uid="{87603DEB-338C-4744-A6B9-999ACAD9FCAA}"/>
    <cellStyle name="Normal 2 14 14 3 3" xfId="6030" xr:uid="{C1708609-2B92-4547-8A07-3449FE6F391D}"/>
    <cellStyle name="Normal 2 14 14 4" xfId="6031" xr:uid="{1B66B374-6B95-4CE0-A10F-C32EE599A4CD}"/>
    <cellStyle name="Normal 2 14 14 5" xfId="6032" xr:uid="{5A6D3BE6-A630-4EE8-94CD-086E85D4AE89}"/>
    <cellStyle name="Normal 2 14 15" xfId="6033" xr:uid="{69466B0F-586D-4E56-AE15-983A797E8E31}"/>
    <cellStyle name="Normal 2 14 15 2" xfId="6034" xr:uid="{146120A4-6841-4619-89C8-62779F8477FD}"/>
    <cellStyle name="Normal 2 14 15 2 2" xfId="6035" xr:uid="{DB946314-B513-48C2-9EF8-3AA791997ACA}"/>
    <cellStyle name="Normal 2 14 15 2 3" xfId="6036" xr:uid="{B37D018C-F18A-472D-91AC-D86536ED83D2}"/>
    <cellStyle name="Normal 2 14 15 3" xfId="6037" xr:uid="{D3C6C97E-B580-4682-99C0-6330D92B7F3C}"/>
    <cellStyle name="Normal 2 14 15 3 2" xfId="6038" xr:uid="{9F76CC56-963C-458F-8924-FEBE34DFA2D6}"/>
    <cellStyle name="Normal 2 14 15 3 3" xfId="6039" xr:uid="{AF920065-611A-4FC0-A9F3-A831F2BD9A49}"/>
    <cellStyle name="Normal 2 14 15 4" xfId="6040" xr:uid="{354FFA23-4041-483E-92BF-55DE2389A2B8}"/>
    <cellStyle name="Normal 2 14 15 5" xfId="6041" xr:uid="{F9580563-6B31-4A99-918E-8A0814BD07CE}"/>
    <cellStyle name="Normal 2 14 16" xfId="6042" xr:uid="{1B066ABD-AF7C-4044-A581-658C72AE182F}"/>
    <cellStyle name="Normal 2 14 16 2" xfId="6043" xr:uid="{ACD5706C-5542-4347-BFAC-7030FB62178A}"/>
    <cellStyle name="Normal 2 14 16 2 2" xfId="6044" xr:uid="{1B0F2522-3724-471F-AE38-62C0AAB855F3}"/>
    <cellStyle name="Normal 2 14 16 2 3" xfId="6045" xr:uid="{E99CDF0B-DCA4-4F71-A639-7C334DF4B9BB}"/>
    <cellStyle name="Normal 2 14 16 3" xfId="6046" xr:uid="{C74C2736-2863-4A0F-929A-E641F55FBD21}"/>
    <cellStyle name="Normal 2 14 16 3 2" xfId="6047" xr:uid="{63C71453-FA37-4EEC-975F-8A6102143144}"/>
    <cellStyle name="Normal 2 14 16 3 3" xfId="6048" xr:uid="{4884B2CF-E07C-48B5-97C4-FE88FCC70449}"/>
    <cellStyle name="Normal 2 14 16 4" xfId="6049" xr:uid="{47B2A39A-A12A-4D91-AF50-061BD14EE463}"/>
    <cellStyle name="Normal 2 14 16 5" xfId="6050" xr:uid="{D8821F67-D33B-4FF7-BEFA-12B513ACD0F2}"/>
    <cellStyle name="Normal 2 14 17" xfId="6051" xr:uid="{6A45E81B-5F1E-4EBD-971B-9A65713567C3}"/>
    <cellStyle name="Normal 2 14 17 2" xfId="6052" xr:uid="{3AC7963D-1218-448D-876D-A653AF9BFBF6}"/>
    <cellStyle name="Normal 2 14 17 2 2" xfId="6053" xr:uid="{7BB2D557-6C89-4FC3-88C6-464CAE6A654C}"/>
    <cellStyle name="Normal 2 14 17 2 3" xfId="6054" xr:uid="{CE3DF014-6BCB-4885-9FFA-DC3683331035}"/>
    <cellStyle name="Normal 2 14 17 3" xfId="6055" xr:uid="{7782EB9D-D69C-49C6-A74F-6277754EA3B3}"/>
    <cellStyle name="Normal 2 14 17 3 2" xfId="6056" xr:uid="{605C6C37-1EBB-4DCA-BAF9-7243B4558746}"/>
    <cellStyle name="Normal 2 14 17 3 3" xfId="6057" xr:uid="{266B8E84-2088-448A-BBFF-1E96F94FB9EB}"/>
    <cellStyle name="Normal 2 14 17 4" xfId="6058" xr:uid="{A14DBED7-9022-45AC-AA17-F8F628090034}"/>
    <cellStyle name="Normal 2 14 17 5" xfId="6059" xr:uid="{9C07D04F-05ED-4D35-90ED-42FA6C596D46}"/>
    <cellStyle name="Normal 2 14 18" xfId="6060" xr:uid="{25160BE4-9006-47D1-8DBF-A5E174A08A11}"/>
    <cellStyle name="Normal 2 14 18 2" xfId="6061" xr:uid="{1B0D70BD-1C78-4E14-BFA2-A1CCB79BA5B6}"/>
    <cellStyle name="Normal 2 14 18 2 2" xfId="6062" xr:uid="{924452B5-C11C-4A49-AB59-EADC765F3294}"/>
    <cellStyle name="Normal 2 14 18 2 3" xfId="6063" xr:uid="{805FF870-6AA3-4BC5-8F51-A29B4070268F}"/>
    <cellStyle name="Normal 2 14 18 3" xfId="6064" xr:uid="{25ED139C-3E9D-4EAD-B6F8-03743B6B338B}"/>
    <cellStyle name="Normal 2 14 18 3 2" xfId="6065" xr:uid="{1F9FAC10-DA21-4F61-B7AF-FF2F2AA28D8C}"/>
    <cellStyle name="Normal 2 14 18 3 3" xfId="6066" xr:uid="{4EE606FD-8219-41D1-B052-32BCF3568B1A}"/>
    <cellStyle name="Normal 2 14 18 4" xfId="6067" xr:uid="{2656E8E0-4266-452E-934A-ABA69ACE1EC6}"/>
    <cellStyle name="Normal 2 14 18 5" xfId="6068" xr:uid="{72437AC2-511F-439E-AFED-36C7E50DF175}"/>
    <cellStyle name="Normal 2 14 19" xfId="6069" xr:uid="{CFD33A95-A64E-45E1-BBF7-C38074E9244A}"/>
    <cellStyle name="Normal 2 14 19 2" xfId="6070" xr:uid="{C9721898-50C9-473F-A5C3-20F6B9316616}"/>
    <cellStyle name="Normal 2 14 19 2 2" xfId="6071" xr:uid="{377C54F6-16D5-4958-8EC1-BED6A3EBB0AA}"/>
    <cellStyle name="Normal 2 14 19 2 3" xfId="6072" xr:uid="{2BF3F1B0-EAC9-4662-8FD3-B6DED08019EF}"/>
    <cellStyle name="Normal 2 14 19 3" xfId="6073" xr:uid="{CECA6740-21E0-4E11-AEF1-74FCD46CD49D}"/>
    <cellStyle name="Normal 2 14 19 3 2" xfId="6074" xr:uid="{66076295-055E-4031-8717-45187ACA7499}"/>
    <cellStyle name="Normal 2 14 19 3 3" xfId="6075" xr:uid="{AE5A78D6-AD34-4FAF-9BC4-FBD68713C53E}"/>
    <cellStyle name="Normal 2 14 19 4" xfId="6076" xr:uid="{1851DF2A-FCB3-4CC3-ABB2-67E60CFE4F35}"/>
    <cellStyle name="Normal 2 14 19 5" xfId="6077" xr:uid="{AC86AE74-3FCC-4950-8DEB-ABA547F7F50C}"/>
    <cellStyle name="Normal 2 14 2" xfId="6078" xr:uid="{2E176A91-4223-4A64-ACF9-5D7C7A4ABAC5}"/>
    <cellStyle name="Normal 2 14 2 2" xfId="6079" xr:uid="{203CC64B-EAE9-45BF-B12A-792358B97307}"/>
    <cellStyle name="Normal 2 14 2 2 2" xfId="6080" xr:uid="{B49BA56C-E541-42A1-BD3B-0AB1A3533DCF}"/>
    <cellStyle name="Normal 2 14 2 2 3" xfId="6081" xr:uid="{62BFF6E5-FE01-46B8-956B-F6E6FA1D4EA2}"/>
    <cellStyle name="Normal 2 14 2 3" xfId="6082" xr:uid="{0EE555F6-D6BF-41CB-BF65-AF7B816A959C}"/>
    <cellStyle name="Normal 2 14 2 3 2" xfId="6083" xr:uid="{4B1AC319-28D2-4F0B-A0DA-D74B835222CC}"/>
    <cellStyle name="Normal 2 14 2 3 3" xfId="6084" xr:uid="{033CB704-54A0-4E66-BE62-63C0365A44FB}"/>
    <cellStyle name="Normal 2 14 2 4" xfId="6085" xr:uid="{B5914A73-D35A-4768-AB16-2D21AA5D92DC}"/>
    <cellStyle name="Normal 2 14 2 5" xfId="6086" xr:uid="{37D56E90-CC88-42B6-82B1-6B5883F9B237}"/>
    <cellStyle name="Normal 2 14 20" xfId="6087" xr:uid="{D2272B2A-EB33-4E7D-8239-6F121ABAAE1C}"/>
    <cellStyle name="Normal 2 14 20 2" xfId="6088" xr:uid="{E20D57C3-C369-4E70-A4BC-449AD0036288}"/>
    <cellStyle name="Normal 2 14 20 2 2" xfId="6089" xr:uid="{25BCF57C-3D8F-4794-AF73-7D4FD7F34123}"/>
    <cellStyle name="Normal 2 14 20 2 3" xfId="6090" xr:uid="{23A06D79-64D3-4190-A95F-85865F795280}"/>
    <cellStyle name="Normal 2 14 20 3" xfId="6091" xr:uid="{51CBC4C9-D4D2-41CB-8BF2-AD6C2CCA800A}"/>
    <cellStyle name="Normal 2 14 20 3 2" xfId="6092" xr:uid="{480EE337-07E3-4DC6-A2CC-AB372306CE6E}"/>
    <cellStyle name="Normal 2 14 20 3 3" xfId="6093" xr:uid="{8F32D9E2-C60B-4634-926E-93612DCFFAD6}"/>
    <cellStyle name="Normal 2 14 20 4" xfId="6094" xr:uid="{9766A804-741E-4F66-B8CA-2E0CCABBDB34}"/>
    <cellStyle name="Normal 2 14 20 5" xfId="6095" xr:uid="{F80EE970-E17A-40DE-9FEE-5FC318163076}"/>
    <cellStyle name="Normal 2 14 21" xfId="6096" xr:uid="{302F16AC-9220-4594-A699-72ADB10354BF}"/>
    <cellStyle name="Normal 2 14 21 2" xfId="6097" xr:uid="{03D0EF69-E8B5-48B9-9CB7-EFF280914252}"/>
    <cellStyle name="Normal 2 14 21 2 2" xfId="6098" xr:uid="{A6CB98FB-C1C3-4FE2-A994-9A1265D8C77C}"/>
    <cellStyle name="Normal 2 14 21 2 3" xfId="6099" xr:uid="{857EF0EB-874C-432A-87EE-FF0EDD5C2D7C}"/>
    <cellStyle name="Normal 2 14 21 3" xfId="6100" xr:uid="{E19BAA1F-64B6-4BB6-91EF-0D824C8FDD20}"/>
    <cellStyle name="Normal 2 14 21 3 2" xfId="6101" xr:uid="{03263EF4-F403-4CF1-8DFE-FD9ACCFB1D72}"/>
    <cellStyle name="Normal 2 14 21 3 3" xfId="6102" xr:uid="{C8E8CAEE-F979-4B82-91D6-BF17718BDF3A}"/>
    <cellStyle name="Normal 2 14 21 4" xfId="6103" xr:uid="{EC713E9F-9FDD-4B73-B0DE-E8521EDC1A72}"/>
    <cellStyle name="Normal 2 14 21 5" xfId="6104" xr:uid="{8F70677C-B0F8-46C3-8AE5-EB43E64DE4B9}"/>
    <cellStyle name="Normal 2 14 22" xfId="6105" xr:uid="{E80344C1-5E0D-4AA8-927D-D622A6523372}"/>
    <cellStyle name="Normal 2 14 22 2" xfId="6106" xr:uid="{6990FF44-A066-4A08-AA3D-DF7FEAB6C0BE}"/>
    <cellStyle name="Normal 2 14 22 2 2" xfId="6107" xr:uid="{EEB45E7F-17E9-442B-A634-722C190B19A2}"/>
    <cellStyle name="Normal 2 14 22 2 3" xfId="6108" xr:uid="{1EE7B91B-8F56-42FD-814E-FCD47B312563}"/>
    <cellStyle name="Normal 2 14 22 3" xfId="6109" xr:uid="{8B8DE583-523D-456A-9B5D-FE90DECE5420}"/>
    <cellStyle name="Normal 2 14 22 3 2" xfId="6110" xr:uid="{1662D5C0-0A53-4BF1-9DAE-59E0C2F58722}"/>
    <cellStyle name="Normal 2 14 22 3 3" xfId="6111" xr:uid="{B4374E4C-384B-4346-99D4-77382740F9F3}"/>
    <cellStyle name="Normal 2 14 22 4" xfId="6112" xr:uid="{041878AE-F2BF-49D4-85B6-10542AE3683A}"/>
    <cellStyle name="Normal 2 14 22 5" xfId="6113" xr:uid="{7CE0409A-1A18-4247-831B-C363CF12FB5F}"/>
    <cellStyle name="Normal 2 14 23" xfId="6114" xr:uid="{BD132DCD-AA0B-4072-87C3-2E88E6BC27D7}"/>
    <cellStyle name="Normal 2 14 23 2" xfId="6115" xr:uid="{89D03E19-F5AD-4FD9-83F0-45E0A7CB1737}"/>
    <cellStyle name="Normal 2 14 23 2 2" xfId="6116" xr:uid="{C2ECD56E-68DC-4E9E-BFDD-5A9E22E71C5E}"/>
    <cellStyle name="Normal 2 14 23 2 3" xfId="6117" xr:uid="{97AE8999-09F1-4776-A16F-D99FB1D47295}"/>
    <cellStyle name="Normal 2 14 23 3" xfId="6118" xr:uid="{9705BEAE-41F7-47B9-B75B-09100FDABE16}"/>
    <cellStyle name="Normal 2 14 23 3 2" xfId="6119" xr:uid="{54856235-4220-40B1-9823-1C92C8257F3C}"/>
    <cellStyle name="Normal 2 14 23 3 3" xfId="6120" xr:uid="{5922AD7E-5EC3-494C-98A0-E10B6969117E}"/>
    <cellStyle name="Normal 2 14 23 4" xfId="6121" xr:uid="{8039E9C2-E4F1-4A7A-89C1-66AFB7F92411}"/>
    <cellStyle name="Normal 2 14 23 5" xfId="6122" xr:uid="{F4B073FF-6148-4B74-802B-85CA519FD86F}"/>
    <cellStyle name="Normal 2 14 24" xfId="6123" xr:uid="{54FB3309-797A-4FD5-A3BF-E33B5CDD06CA}"/>
    <cellStyle name="Normal 2 14 24 2" xfId="6124" xr:uid="{43FB4A67-DA6E-4BC1-9708-49F238827B4E}"/>
    <cellStyle name="Normal 2 14 24 3" xfId="6125" xr:uid="{663714F7-DEDA-48A2-B505-31F3F3AFD194}"/>
    <cellStyle name="Normal 2 14 25" xfId="6126" xr:uid="{41D411C9-EE63-4136-9A27-E5A705629F44}"/>
    <cellStyle name="Normal 2 14 25 2" xfId="6127" xr:uid="{3D9AAB9C-75AB-4F86-ABB6-7EA2B1C351EA}"/>
    <cellStyle name="Normal 2 14 25 3" xfId="6128" xr:uid="{1BF9A92B-5166-44C7-8489-F9C2F4DE7E22}"/>
    <cellStyle name="Normal 2 14 26" xfId="6129" xr:uid="{80E68709-D2A9-4A80-B303-A738CC19DFDE}"/>
    <cellStyle name="Normal 2 14 27" xfId="6130" xr:uid="{5D6CB433-BFE3-4936-829E-313297D339C6}"/>
    <cellStyle name="Normal 2 14 3" xfId="6131" xr:uid="{C29535A9-B59A-47F7-BAF1-0511BD551261}"/>
    <cellStyle name="Normal 2 14 3 2" xfId="6132" xr:uid="{FAC7A9CD-14F6-4C05-84BF-774BE25827A0}"/>
    <cellStyle name="Normal 2 14 3 2 2" xfId="6133" xr:uid="{F423DD63-8A75-458F-89AB-F713B5D29E52}"/>
    <cellStyle name="Normal 2 14 3 2 3" xfId="6134" xr:uid="{608AA159-50EF-4091-A535-AD12CD96B8CC}"/>
    <cellStyle name="Normal 2 14 3 3" xfId="6135" xr:uid="{C6779A38-83CA-4C8B-B896-A78EB850D0B0}"/>
    <cellStyle name="Normal 2 14 3 3 2" xfId="6136" xr:uid="{10D9D132-91F1-4B01-9C7D-97CE468BC796}"/>
    <cellStyle name="Normal 2 14 3 3 3" xfId="6137" xr:uid="{C7C7F15E-FFB7-42E7-975E-F1937D2F7E09}"/>
    <cellStyle name="Normal 2 14 3 4" xfId="6138" xr:uid="{A167DBEF-E280-483D-9C8E-1FB24D019179}"/>
    <cellStyle name="Normal 2 14 3 5" xfId="6139" xr:uid="{295ED301-0AA8-4EB6-A562-A8B29C62DB89}"/>
    <cellStyle name="Normal 2 14 4" xfId="6140" xr:uid="{0A38FF11-E14B-4584-AF24-21463732648E}"/>
    <cellStyle name="Normal 2 14 4 2" xfId="6141" xr:uid="{B5AB3078-ED00-4876-BACB-FFE20F85AE90}"/>
    <cellStyle name="Normal 2 14 4 2 2" xfId="6142" xr:uid="{26EAE378-C19D-4485-8581-D7117ED27FE0}"/>
    <cellStyle name="Normal 2 14 4 2 3" xfId="6143" xr:uid="{CB47B965-2279-417B-991D-689CF1B51746}"/>
    <cellStyle name="Normal 2 14 4 3" xfId="6144" xr:uid="{28973453-2541-45D5-9672-816AF45931E7}"/>
    <cellStyle name="Normal 2 14 4 3 2" xfId="6145" xr:uid="{73919BD7-44F3-40FC-A75B-B04122A4B02F}"/>
    <cellStyle name="Normal 2 14 4 3 3" xfId="6146" xr:uid="{EC4CA265-6908-48DA-BCE4-A1D77B478BD8}"/>
    <cellStyle name="Normal 2 14 4 4" xfId="6147" xr:uid="{F244CB55-2365-40F9-85E6-42E8F2E7A284}"/>
    <cellStyle name="Normal 2 14 4 5" xfId="6148" xr:uid="{1F3EC4E0-6F14-47C3-849D-8650A31A1B42}"/>
    <cellStyle name="Normal 2 14 5" xfId="6149" xr:uid="{F7681742-D1D0-4A37-83D7-39121823D116}"/>
    <cellStyle name="Normal 2 14 5 2" xfId="6150" xr:uid="{D655F09D-D0A8-4710-A92A-A7680519237D}"/>
    <cellStyle name="Normal 2 14 5 2 2" xfId="6151" xr:uid="{650064AF-13A4-46E4-91EF-083DAA130419}"/>
    <cellStyle name="Normal 2 14 5 2 3" xfId="6152" xr:uid="{B35CA966-6A85-40C2-B9E3-4CE62050C91E}"/>
    <cellStyle name="Normal 2 14 5 3" xfId="6153" xr:uid="{43FED6B1-3439-4FB6-B33F-C8C5A244652D}"/>
    <cellStyle name="Normal 2 14 5 3 2" xfId="6154" xr:uid="{63D26924-2A04-4698-ACEB-8AFBFBC2910F}"/>
    <cellStyle name="Normal 2 14 5 3 3" xfId="6155" xr:uid="{5344512D-B67A-4D98-92AC-3D4DE7172759}"/>
    <cellStyle name="Normal 2 14 5 4" xfId="6156" xr:uid="{EA42E15A-C287-4892-BDE5-5E8921B89744}"/>
    <cellStyle name="Normal 2 14 5 5" xfId="6157" xr:uid="{17F0A7B5-B55B-4295-8CC4-04734B2FC8AB}"/>
    <cellStyle name="Normal 2 14 6" xfId="6158" xr:uid="{F390D31C-A2C2-4B6C-9844-914221BD232E}"/>
    <cellStyle name="Normal 2 14 6 2" xfId="6159" xr:uid="{6FD924F4-F6F9-4248-B518-10E92350670A}"/>
    <cellStyle name="Normal 2 14 6 2 2" xfId="6160" xr:uid="{0C5A02D5-5925-4BA9-B676-2668025AAF87}"/>
    <cellStyle name="Normal 2 14 6 2 3" xfId="6161" xr:uid="{64CA0287-514D-4581-95C4-B8D56DE9283F}"/>
    <cellStyle name="Normal 2 14 6 3" xfId="6162" xr:uid="{14556393-5B29-4A8A-940D-78762C30B94D}"/>
    <cellStyle name="Normal 2 14 6 3 2" xfId="6163" xr:uid="{2626F045-7B56-43CA-A09A-269B51103981}"/>
    <cellStyle name="Normal 2 14 6 3 3" xfId="6164" xr:uid="{CD25EF9C-11F1-4490-B47D-347A224003C5}"/>
    <cellStyle name="Normal 2 14 6 4" xfId="6165" xr:uid="{337287C2-A290-45DE-928E-687C6674979B}"/>
    <cellStyle name="Normal 2 14 6 5" xfId="6166" xr:uid="{710F66BB-4AA5-4E46-99D8-040078150413}"/>
    <cellStyle name="Normal 2 14 7" xfId="6167" xr:uid="{DE702D66-E06C-4AC7-803A-58C9B806B78B}"/>
    <cellStyle name="Normal 2 14 7 2" xfId="6168" xr:uid="{46C05B7D-CBAB-4914-B324-02DDBF6E044F}"/>
    <cellStyle name="Normal 2 14 7 2 2" xfId="6169" xr:uid="{374D7F3D-FC8C-474D-8261-3098F7FB173D}"/>
    <cellStyle name="Normal 2 14 7 2 3" xfId="6170" xr:uid="{EE0048EF-DA00-4217-9B57-4D4CD01F6942}"/>
    <cellStyle name="Normal 2 14 7 3" xfId="6171" xr:uid="{274C6BAF-DC65-4B76-82C2-9852A219A940}"/>
    <cellStyle name="Normal 2 14 7 3 2" xfId="6172" xr:uid="{90A93AC7-7070-4381-8F81-D7D7A7FF9956}"/>
    <cellStyle name="Normal 2 14 7 3 3" xfId="6173" xr:uid="{47656116-1BB7-46CA-BBF2-45209B6F2F31}"/>
    <cellStyle name="Normal 2 14 7 4" xfId="6174" xr:uid="{36B9D00C-1D96-49D7-AA79-4174AFB5BF5D}"/>
    <cellStyle name="Normal 2 14 7 5" xfId="6175" xr:uid="{7AF704E6-B937-4A02-BC54-1A8825CD1E25}"/>
    <cellStyle name="Normal 2 14 8" xfId="6176" xr:uid="{2909D4C9-633A-4F5B-B24C-A2C2FEC2DCD8}"/>
    <cellStyle name="Normal 2 14 8 2" xfId="6177" xr:uid="{814349CF-4474-4E40-8F85-D55440DF0A61}"/>
    <cellStyle name="Normal 2 14 8 2 2" xfId="6178" xr:uid="{4D1DFA32-73A3-4798-86D4-F4F638634D57}"/>
    <cellStyle name="Normal 2 14 8 2 3" xfId="6179" xr:uid="{B7849E55-3C99-4C79-8217-8D222773B6DE}"/>
    <cellStyle name="Normal 2 14 8 3" xfId="6180" xr:uid="{E8F25B1D-87AF-4375-A71B-268BDEDED397}"/>
    <cellStyle name="Normal 2 14 8 3 2" xfId="6181" xr:uid="{59CEA6EA-EEB3-471C-BC9A-8C489D3C8645}"/>
    <cellStyle name="Normal 2 14 8 3 3" xfId="6182" xr:uid="{AF52CF12-3DCA-4010-A559-27D9ADDD8ADA}"/>
    <cellStyle name="Normal 2 14 8 4" xfId="6183" xr:uid="{2FCF5638-8619-41F7-85B1-86F8CBA10F1B}"/>
    <cellStyle name="Normal 2 14 8 5" xfId="6184" xr:uid="{18F9FBEF-D507-489C-8F26-B612E3D0325F}"/>
    <cellStyle name="Normal 2 14 9" xfId="6185" xr:uid="{60074BAB-1BAA-48B2-AC26-14874A520CF1}"/>
    <cellStyle name="Normal 2 14 9 2" xfId="6186" xr:uid="{380A2E20-2A0A-44D7-A158-AAE8EF1D16DC}"/>
    <cellStyle name="Normal 2 14 9 2 2" xfId="6187" xr:uid="{07E51C80-7F98-4439-AD9C-565395DBDC9F}"/>
    <cellStyle name="Normal 2 14 9 2 3" xfId="6188" xr:uid="{E7F5DF54-FCD2-4D46-9043-EA59B873604B}"/>
    <cellStyle name="Normal 2 14 9 3" xfId="6189" xr:uid="{940141F7-95D0-4CAF-A1FC-BE5BB8BF5D09}"/>
    <cellStyle name="Normal 2 14 9 3 2" xfId="6190" xr:uid="{1DE7EF40-4C91-4742-BCA1-04CFB7B449B8}"/>
    <cellStyle name="Normal 2 14 9 3 3" xfId="6191" xr:uid="{7004825F-C5E4-4089-82AE-BF353EFC4D18}"/>
    <cellStyle name="Normal 2 14 9 4" xfId="6192" xr:uid="{0BF13CFA-D354-44B5-BD70-CA4BC5AB5A11}"/>
    <cellStyle name="Normal 2 14 9 5" xfId="6193" xr:uid="{5A35B254-E661-4540-A4AF-F6E2E7D21EC4}"/>
    <cellStyle name="Normal 2 140" xfId="6194" xr:uid="{DFCB201A-6978-417B-8889-5776E8069AB6}"/>
    <cellStyle name="Normal 2 140 2" xfId="6195" xr:uid="{65899EAB-B9B3-4CC1-A743-0E2D52CA0424}"/>
    <cellStyle name="Normal 2 140 2 2" xfId="6196" xr:uid="{A4B0623B-EEAC-4118-A732-7636A94CC4B0}"/>
    <cellStyle name="Normal 2 140 2 3" xfId="6197" xr:uid="{EE46CC0D-7ACD-485A-8710-F855030150B3}"/>
    <cellStyle name="Normal 2 140 3" xfId="6198" xr:uid="{AA70BF2E-01B4-481A-827B-5BCB9CE19EB4}"/>
    <cellStyle name="Normal 2 140 3 2" xfId="6199" xr:uid="{807E49ED-81A2-43E2-A844-85006B38B743}"/>
    <cellStyle name="Normal 2 140 3 3" xfId="6200" xr:uid="{D62B4F4B-2BC0-4A41-BF1E-DBE63885241D}"/>
    <cellStyle name="Normal 2 140 4" xfId="6201" xr:uid="{0C4D9D6B-8CF7-4C7C-B393-31FCF9A9E5C0}"/>
    <cellStyle name="Normal 2 140 5" xfId="6202" xr:uid="{0B7C56DE-4774-4072-8CAC-FFEF13EF3195}"/>
    <cellStyle name="Normal 2 141" xfId="6203" xr:uid="{BA404E05-D6DD-4624-A601-2B0948179A7A}"/>
    <cellStyle name="Normal 2 141 2" xfId="6204" xr:uid="{2F65C8C6-C306-4C32-BA6F-96516B7F0BF8}"/>
    <cellStyle name="Normal 2 141 2 2" xfId="6205" xr:uid="{718617D8-57CA-4483-829C-482AB02C7105}"/>
    <cellStyle name="Normal 2 141 2 3" xfId="6206" xr:uid="{CE42B4F8-364F-4728-B62A-129D802EB321}"/>
    <cellStyle name="Normal 2 141 3" xfId="6207" xr:uid="{A6F1714B-DE42-4B36-B791-8145BEFA62F4}"/>
    <cellStyle name="Normal 2 141 3 2" xfId="6208" xr:uid="{33B776F9-4C5B-439B-9A69-70B1F51DF5D9}"/>
    <cellStyle name="Normal 2 141 3 3" xfId="6209" xr:uid="{B9B3B54D-5C5F-45FB-BEDC-116A436B00C5}"/>
    <cellStyle name="Normal 2 141 4" xfId="6210" xr:uid="{3E55AD9F-D704-47E7-BA60-280E161E0DDF}"/>
    <cellStyle name="Normal 2 141 5" xfId="6211" xr:uid="{A0638C11-F2F1-4FB5-9C93-9D19043AF8FE}"/>
    <cellStyle name="Normal 2 142" xfId="6212" xr:uid="{1AEDCE81-1894-4C6E-8BDA-119F2FD52E5C}"/>
    <cellStyle name="Normal 2 142 2" xfId="6213" xr:uid="{3272FDED-60AB-400A-828E-80873735A6AC}"/>
    <cellStyle name="Normal 2 142 2 2" xfId="6214" xr:uid="{03A7AD8B-2577-4A70-BD2A-026E3646EA3E}"/>
    <cellStyle name="Normal 2 142 2 3" xfId="6215" xr:uid="{F5DABA55-3986-4349-990C-38988716BB57}"/>
    <cellStyle name="Normal 2 142 3" xfId="6216" xr:uid="{9ED4D57F-2E53-4075-B614-A06978E759A9}"/>
    <cellStyle name="Normal 2 142 3 2" xfId="6217" xr:uid="{385164F1-9B70-4EA4-8C42-CE6352A81E52}"/>
    <cellStyle name="Normal 2 142 3 3" xfId="6218" xr:uid="{BDFBB2D3-10CE-4DF6-B6E8-A07C90312AC0}"/>
    <cellStyle name="Normal 2 142 4" xfId="6219" xr:uid="{15A82CC9-3D8F-40EE-9FE0-416532C91D9D}"/>
    <cellStyle name="Normal 2 142 5" xfId="6220" xr:uid="{7A3465CA-01B6-4615-AC7F-D109077ED3EF}"/>
    <cellStyle name="Normal 2 143" xfId="6221" xr:uid="{2C42FC87-7D32-407E-93EB-77A680196855}"/>
    <cellStyle name="Normal 2 143 2" xfId="6222" xr:uid="{51F3E809-68FA-4616-9457-012AE896C24F}"/>
    <cellStyle name="Normal 2 143 2 2" xfId="6223" xr:uid="{4B55FBF2-C6F0-481D-BFD6-DA0730666AC1}"/>
    <cellStyle name="Normal 2 143 2 3" xfId="6224" xr:uid="{FF9C672F-FF51-4A95-AACD-D13BD3BF26EE}"/>
    <cellStyle name="Normal 2 143 3" xfId="6225" xr:uid="{A83FBC36-423A-47A9-8518-C416FA0C1969}"/>
    <cellStyle name="Normal 2 143 3 2" xfId="6226" xr:uid="{FD3DDC25-B59E-4A00-AA2F-56FF2132F980}"/>
    <cellStyle name="Normal 2 143 3 3" xfId="6227" xr:uid="{48CDB96F-9C7C-40A8-AEDC-DBDEC647A1F8}"/>
    <cellStyle name="Normal 2 143 4" xfId="6228" xr:uid="{1A8EFB9F-0FE0-4465-A36D-F9B25A66568C}"/>
    <cellStyle name="Normal 2 143 5" xfId="6229" xr:uid="{E6F3C02F-E775-4DEF-BA49-4754654DAEAB}"/>
    <cellStyle name="Normal 2 144" xfId="6230" xr:uid="{C6BB0846-04FB-4487-98B5-CD772822ED79}"/>
    <cellStyle name="Normal 2 144 2" xfId="6231" xr:uid="{3290B207-01F2-4A93-90AD-A1CFDFA9A52F}"/>
    <cellStyle name="Normal 2 144 2 2" xfId="6232" xr:uid="{9094FCCD-1006-4F0A-9CCB-FAF996043494}"/>
    <cellStyle name="Normal 2 144 2 3" xfId="6233" xr:uid="{50F770CB-60F4-403E-A72C-FD1772505E59}"/>
    <cellStyle name="Normal 2 144 3" xfId="6234" xr:uid="{855FB4F1-18D4-4C15-BA56-8DCF9E5E604D}"/>
    <cellStyle name="Normal 2 144 3 2" xfId="6235" xr:uid="{B8A9F417-85E6-4287-8F32-06ADB5A929DD}"/>
    <cellStyle name="Normal 2 144 3 3" xfId="6236" xr:uid="{48E468E7-7C2D-4315-99CB-408DA1724EF3}"/>
    <cellStyle name="Normal 2 144 4" xfId="6237" xr:uid="{BCAFAC65-358E-4DFD-88BD-39130B82976F}"/>
    <cellStyle name="Normal 2 144 5" xfId="6238" xr:uid="{19A45ADC-B6D8-461E-9F5C-69729FEEC490}"/>
    <cellStyle name="Normal 2 145" xfId="6239" xr:uid="{CD8370AD-AD3D-455B-9E4A-E7512277BED4}"/>
    <cellStyle name="Normal 2 145 2" xfId="6240" xr:uid="{2B010315-6998-4E0C-8703-6D70DAFD7DD1}"/>
    <cellStyle name="Normal 2 145 2 2" xfId="6241" xr:uid="{7D8AC5CF-0168-4811-B4E1-90EB5C6F0344}"/>
    <cellStyle name="Normal 2 145 2 3" xfId="6242" xr:uid="{17B918C9-BCAA-4D73-9C4F-6DBE8ED290B6}"/>
    <cellStyle name="Normal 2 145 3" xfId="6243" xr:uid="{20675619-BD25-4846-94D2-AD8FC8B9D4F0}"/>
    <cellStyle name="Normal 2 145 3 2" xfId="6244" xr:uid="{15DA001D-2C9D-4E6A-B4CD-ABCF8D582C2C}"/>
    <cellStyle name="Normal 2 145 3 3" xfId="6245" xr:uid="{C2D106E9-2847-4649-94AF-76C5A9AA16B4}"/>
    <cellStyle name="Normal 2 145 4" xfId="6246" xr:uid="{84574968-CCEA-45C2-8413-FEE961AA79F6}"/>
    <cellStyle name="Normal 2 145 5" xfId="6247" xr:uid="{F8EC7EB7-F362-4F25-AB22-7B7DD61B5291}"/>
    <cellStyle name="Normal 2 146" xfId="6248" xr:uid="{9477162C-9066-473A-BE23-07F27FDB6428}"/>
    <cellStyle name="Normal 2 146 2" xfId="6249" xr:uid="{E9736A06-882C-4495-AC88-F49752821566}"/>
    <cellStyle name="Normal 2 146 2 2" xfId="6250" xr:uid="{9BCE114A-4B21-458B-8945-E2FE9A02290B}"/>
    <cellStyle name="Normal 2 146 2 3" xfId="6251" xr:uid="{12FABEF8-0962-4FCC-971E-F7855069D134}"/>
    <cellStyle name="Normal 2 146 3" xfId="6252" xr:uid="{3CBD9A47-751A-4AA3-B97B-F3FE0D3E667F}"/>
    <cellStyle name="Normal 2 146 3 2" xfId="6253" xr:uid="{81D1CDE6-E1B0-4168-9397-580831CB5A91}"/>
    <cellStyle name="Normal 2 146 3 3" xfId="6254" xr:uid="{CD9C931B-0E73-45AB-B311-578F2BF82A00}"/>
    <cellStyle name="Normal 2 146 4" xfId="6255" xr:uid="{D85FFCEE-D86C-49E8-A83D-A17C4A0412FD}"/>
    <cellStyle name="Normal 2 146 5" xfId="6256" xr:uid="{31E21E25-1B9D-471D-99E8-C0547444A1AD}"/>
    <cellStyle name="Normal 2 147" xfId="6257" xr:uid="{0A3D7C5F-250B-45D4-A71C-D217F517EB63}"/>
    <cellStyle name="Normal 2 147 2" xfId="6258" xr:uid="{8EC83BBE-26E0-4CF5-9795-E6D08E447E04}"/>
    <cellStyle name="Normal 2 147 2 2" xfId="6259" xr:uid="{42CE15B8-64CA-4B98-BD0B-6D1589669A0E}"/>
    <cellStyle name="Normal 2 147 2 3" xfId="6260" xr:uid="{DBA94548-96EF-4E73-B4DC-8F10A43BB8F0}"/>
    <cellStyle name="Normal 2 147 3" xfId="6261" xr:uid="{DF8008F6-DFB5-4D9C-8107-98A7AF35DD63}"/>
    <cellStyle name="Normal 2 147 3 2" xfId="6262" xr:uid="{5CF48439-5EFF-4C73-9C34-A4749554C73A}"/>
    <cellStyle name="Normal 2 147 3 3" xfId="6263" xr:uid="{5C971C64-7846-43CC-B8FC-9797315B354C}"/>
    <cellStyle name="Normal 2 147 4" xfId="6264" xr:uid="{55D1CEBA-CB3A-4EB5-B323-33176701010A}"/>
    <cellStyle name="Normal 2 147 5" xfId="6265" xr:uid="{90ACF982-176E-4821-BEAE-735E0EE307D2}"/>
    <cellStyle name="Normal 2 148" xfId="6266" xr:uid="{ED7B5282-6089-49C6-BBD2-A36B3E74EA22}"/>
    <cellStyle name="Normal 2 148 2" xfId="6267" xr:uid="{2E3F4B86-A643-429C-8ACE-F77BE4AAB2BD}"/>
    <cellStyle name="Normal 2 148 2 2" xfId="6268" xr:uid="{E20B682C-1BD3-41E2-B91E-6DDA43C17262}"/>
    <cellStyle name="Normal 2 148 2 3" xfId="6269" xr:uid="{B6892A8E-1AA0-46BF-B15B-E31B36884F2B}"/>
    <cellStyle name="Normal 2 148 3" xfId="6270" xr:uid="{5E9D37A0-8DB0-4793-9C7F-07EE717D7649}"/>
    <cellStyle name="Normal 2 148 3 2" xfId="6271" xr:uid="{04F186A8-219C-476F-9FEA-E03FDAFF8219}"/>
    <cellStyle name="Normal 2 148 3 3" xfId="6272" xr:uid="{45FCA463-531B-4BB7-9374-5DB0E05A664B}"/>
    <cellStyle name="Normal 2 148 4" xfId="6273" xr:uid="{FD76C513-C3D7-4C40-8CF5-E0C53BD6BC64}"/>
    <cellStyle name="Normal 2 148 5" xfId="6274" xr:uid="{CB2C437E-869A-432E-807E-3C425419D7EF}"/>
    <cellStyle name="Normal 2 149" xfId="6275" xr:uid="{7C3023A6-63F2-4685-8EC7-D72BE1B97571}"/>
    <cellStyle name="Normal 2 149 2" xfId="6276" xr:uid="{31A10BC3-7C46-4EE0-AC0E-C213D6448270}"/>
    <cellStyle name="Normal 2 149 2 2" xfId="6277" xr:uid="{21B4A820-E1C9-4A10-A7F7-18226BB78EEF}"/>
    <cellStyle name="Normal 2 149 2 3" xfId="6278" xr:uid="{7A7F3DA1-4FF5-4100-B8F6-C95221E264B0}"/>
    <cellStyle name="Normal 2 149 3" xfId="6279" xr:uid="{6B33BEE8-3AE2-4B5C-8162-767E742D434F}"/>
    <cellStyle name="Normal 2 149 3 2" xfId="6280" xr:uid="{1533F456-33AA-44AD-8B12-E36A195515AF}"/>
    <cellStyle name="Normal 2 149 3 3" xfId="6281" xr:uid="{AEB80A7E-694E-48F1-A80C-A3D09D9F9915}"/>
    <cellStyle name="Normal 2 149 4" xfId="6282" xr:uid="{DB3B6290-F3B7-488C-8F65-D05946231CC1}"/>
    <cellStyle name="Normal 2 149 5" xfId="6283" xr:uid="{520DCB80-15EE-4867-949B-997E28BEDECC}"/>
    <cellStyle name="Normal 2 15" xfId="6284" xr:uid="{7071C0D3-E7B9-457F-820F-525D0EA69DE4}"/>
    <cellStyle name="Normal 2 15 10" xfId="6285" xr:uid="{22DB8252-8295-45DC-A17F-CE04D793B164}"/>
    <cellStyle name="Normal 2 15 10 2" xfId="6286" xr:uid="{66FF528A-EDA1-40BD-B62D-268B932E9D7C}"/>
    <cellStyle name="Normal 2 15 10 2 2" xfId="6287" xr:uid="{CB44D088-41EE-43DA-92DD-DB5F53579616}"/>
    <cellStyle name="Normal 2 15 10 2 3" xfId="6288" xr:uid="{4C9E3740-09B5-4BAB-BD50-89ECCB2136FE}"/>
    <cellStyle name="Normal 2 15 10 3" xfId="6289" xr:uid="{4688C9C6-357B-4DB0-AFF1-B25D1B38122D}"/>
    <cellStyle name="Normal 2 15 10 3 2" xfId="6290" xr:uid="{0FE5099B-2531-431E-B40D-F6C95A3FB34F}"/>
    <cellStyle name="Normal 2 15 10 3 3" xfId="6291" xr:uid="{5D505C35-3DC2-447C-AD29-67495802A029}"/>
    <cellStyle name="Normal 2 15 10 4" xfId="6292" xr:uid="{5B3FD31C-BED9-4690-9E23-610A011145D9}"/>
    <cellStyle name="Normal 2 15 10 5" xfId="6293" xr:uid="{C97F03FE-0644-46AD-BF07-29599F9A220C}"/>
    <cellStyle name="Normal 2 15 11" xfId="6294" xr:uid="{6680D145-E1DB-4B7B-99F7-0EC0D9C8FDCF}"/>
    <cellStyle name="Normal 2 15 11 2" xfId="6295" xr:uid="{279C6722-CCB7-4CC3-8ABF-9F4937D43341}"/>
    <cellStyle name="Normal 2 15 11 2 2" xfId="6296" xr:uid="{8B9F721F-C5BB-4480-827F-09A45983CF4D}"/>
    <cellStyle name="Normal 2 15 11 2 3" xfId="6297" xr:uid="{1816A747-20EB-4253-A72E-AB15F75A4E04}"/>
    <cellStyle name="Normal 2 15 11 3" xfId="6298" xr:uid="{9693C269-DB00-4728-B330-887B2B991F9F}"/>
    <cellStyle name="Normal 2 15 11 3 2" xfId="6299" xr:uid="{D7A3F285-CD84-4C5F-BC64-14F5346464EA}"/>
    <cellStyle name="Normal 2 15 11 3 3" xfId="6300" xr:uid="{1C531819-80BD-441B-BF43-5B087C5CC9B4}"/>
    <cellStyle name="Normal 2 15 11 4" xfId="6301" xr:uid="{22C02B6D-7D48-4D85-B5D0-57A1C6BA89FA}"/>
    <cellStyle name="Normal 2 15 11 5" xfId="6302" xr:uid="{0F56632C-BC08-47FC-A727-3899FE8BEA50}"/>
    <cellStyle name="Normal 2 15 12" xfId="6303" xr:uid="{54380943-D5E4-4537-8C1B-914268CDA417}"/>
    <cellStyle name="Normal 2 15 12 2" xfId="6304" xr:uid="{7DC6C166-B2F7-4751-B484-8353A3563DB1}"/>
    <cellStyle name="Normal 2 15 12 2 2" xfId="6305" xr:uid="{994F8450-EA59-491E-A251-A3D98A431C7C}"/>
    <cellStyle name="Normal 2 15 12 2 3" xfId="6306" xr:uid="{D61F5DEA-6907-42BC-8EAF-166ED2F594BF}"/>
    <cellStyle name="Normal 2 15 12 3" xfId="6307" xr:uid="{73DC8CA0-1C88-424F-95CE-5FD14C8A7CAB}"/>
    <cellStyle name="Normal 2 15 12 3 2" xfId="6308" xr:uid="{7A49E1D0-CD71-4D67-A51A-57A317FD6E93}"/>
    <cellStyle name="Normal 2 15 12 3 3" xfId="6309" xr:uid="{F24B9D59-4063-4BC8-A575-BD371D8FE9E1}"/>
    <cellStyle name="Normal 2 15 12 4" xfId="6310" xr:uid="{7C7E9C42-001E-4807-A623-BD79CA778315}"/>
    <cellStyle name="Normal 2 15 12 5" xfId="6311" xr:uid="{358E8944-0E64-44A7-ADB2-BBC247A3A2D8}"/>
    <cellStyle name="Normal 2 15 13" xfId="6312" xr:uid="{053E1104-D5AA-463C-BEA0-40CB5C7040DC}"/>
    <cellStyle name="Normal 2 15 13 2" xfId="6313" xr:uid="{EBE07B63-B824-4502-86BD-6DE7ABAFED46}"/>
    <cellStyle name="Normal 2 15 13 2 2" xfId="6314" xr:uid="{54742C79-07F3-4F63-9C21-A6CE91DB4CC2}"/>
    <cellStyle name="Normal 2 15 13 2 3" xfId="6315" xr:uid="{70581A27-D354-4294-9D84-7F2DA31539B1}"/>
    <cellStyle name="Normal 2 15 13 3" xfId="6316" xr:uid="{959F70C0-5B0E-4FAD-9926-35AB200CCCC3}"/>
    <cellStyle name="Normal 2 15 13 3 2" xfId="6317" xr:uid="{603BD8F9-7F8B-4194-90AA-5480BFB5FEFA}"/>
    <cellStyle name="Normal 2 15 13 3 3" xfId="6318" xr:uid="{6416A73F-C113-4AA3-BB31-BCB4E7DC296C}"/>
    <cellStyle name="Normal 2 15 13 4" xfId="6319" xr:uid="{F827F612-5D59-4CF0-BCED-EB60124571B5}"/>
    <cellStyle name="Normal 2 15 13 5" xfId="6320" xr:uid="{895E6279-7DA4-4CBA-81A5-17391AF819B5}"/>
    <cellStyle name="Normal 2 15 14" xfId="6321" xr:uid="{DE42DBE3-1B4E-4FFE-9358-79D14F6508E7}"/>
    <cellStyle name="Normal 2 15 14 2" xfId="6322" xr:uid="{59164113-EB59-4C75-85A0-39BE258A25D4}"/>
    <cellStyle name="Normal 2 15 14 2 2" xfId="6323" xr:uid="{23131324-70CD-43F6-B41F-9043334A47A7}"/>
    <cellStyle name="Normal 2 15 14 2 3" xfId="6324" xr:uid="{49414899-9F8E-4561-BDB4-ADE07CFC4DA3}"/>
    <cellStyle name="Normal 2 15 14 3" xfId="6325" xr:uid="{D0A1F437-362F-43A0-A6AD-FDA18AAAFF8C}"/>
    <cellStyle name="Normal 2 15 14 3 2" xfId="6326" xr:uid="{D4033423-90EA-4026-B3AF-18BF31A9F0B1}"/>
    <cellStyle name="Normal 2 15 14 3 3" xfId="6327" xr:uid="{6AB48419-EE12-4A7F-BAD1-F1D1445DDF2F}"/>
    <cellStyle name="Normal 2 15 14 4" xfId="6328" xr:uid="{7E405B17-2ACB-4D15-888B-D73F815DEEFA}"/>
    <cellStyle name="Normal 2 15 14 5" xfId="6329" xr:uid="{176ADB0B-88CB-44B1-812A-B4B98135329C}"/>
    <cellStyle name="Normal 2 15 15" xfId="6330" xr:uid="{8D45651F-4B47-4290-B8BE-4442B50B22F5}"/>
    <cellStyle name="Normal 2 15 15 2" xfId="6331" xr:uid="{9091C7FF-693E-430D-9C30-7D08DE249598}"/>
    <cellStyle name="Normal 2 15 15 2 2" xfId="6332" xr:uid="{F7842289-6DC5-448F-9FF6-C0B2F7DC677F}"/>
    <cellStyle name="Normal 2 15 15 2 3" xfId="6333" xr:uid="{5A5B790D-B6AA-43C7-8025-39A496B6EAA9}"/>
    <cellStyle name="Normal 2 15 15 3" xfId="6334" xr:uid="{190C2DEB-DBCC-4933-8BA2-3D9EECED1A4C}"/>
    <cellStyle name="Normal 2 15 15 3 2" xfId="6335" xr:uid="{4C76273E-64F2-470F-B462-C0C1884B3B95}"/>
    <cellStyle name="Normal 2 15 15 3 3" xfId="6336" xr:uid="{0D401BF9-AC40-41C5-BC77-6E371FD373B0}"/>
    <cellStyle name="Normal 2 15 15 4" xfId="6337" xr:uid="{38E68A8F-45E7-4DDB-9086-A39B2ADC9D7D}"/>
    <cellStyle name="Normal 2 15 15 5" xfId="6338" xr:uid="{2926A664-445F-4C7E-A983-F13E19F76D65}"/>
    <cellStyle name="Normal 2 15 16" xfId="6339" xr:uid="{1AFF2E12-62C4-4EA7-9F35-EB9B46FF5E81}"/>
    <cellStyle name="Normal 2 15 16 2" xfId="6340" xr:uid="{C677DC6A-D1B5-4A1E-A49A-216802F43F79}"/>
    <cellStyle name="Normal 2 15 16 2 2" xfId="6341" xr:uid="{8CD1BB49-C799-4419-A2F6-F6BFFE25FE43}"/>
    <cellStyle name="Normal 2 15 16 2 3" xfId="6342" xr:uid="{CCD6648E-A89C-41F4-BC98-26CDA2A9EC92}"/>
    <cellStyle name="Normal 2 15 16 3" xfId="6343" xr:uid="{D3430E6C-CDB2-4284-8E26-820A6916B73B}"/>
    <cellStyle name="Normal 2 15 16 3 2" xfId="6344" xr:uid="{6553B204-B230-4A17-B52D-608BA453BA15}"/>
    <cellStyle name="Normal 2 15 16 3 3" xfId="6345" xr:uid="{CDC5E0DD-72D1-4C64-B0A0-F563035375F4}"/>
    <cellStyle name="Normal 2 15 16 4" xfId="6346" xr:uid="{9208515D-7FCC-4F32-9327-A97C844FD1FB}"/>
    <cellStyle name="Normal 2 15 16 5" xfId="6347" xr:uid="{4A4A976E-05F2-4279-B6F9-ED46CDAA93F1}"/>
    <cellStyle name="Normal 2 15 17" xfId="6348" xr:uid="{FA1AED8A-CF0F-458C-BC46-0D8E939DC459}"/>
    <cellStyle name="Normal 2 15 17 2" xfId="6349" xr:uid="{380AE5CF-566A-437F-B859-C071D0C36150}"/>
    <cellStyle name="Normal 2 15 17 2 2" xfId="6350" xr:uid="{96A56B16-73B8-4E42-AE10-35C0B79F8B50}"/>
    <cellStyle name="Normal 2 15 17 2 3" xfId="6351" xr:uid="{EDFDEABE-8C84-43D9-9807-519E7CB8C490}"/>
    <cellStyle name="Normal 2 15 17 3" xfId="6352" xr:uid="{3F541E9C-1618-4A95-823A-8DC0A509293D}"/>
    <cellStyle name="Normal 2 15 17 3 2" xfId="6353" xr:uid="{4EB15CB7-B561-4875-9ED3-2C19B455A566}"/>
    <cellStyle name="Normal 2 15 17 3 3" xfId="6354" xr:uid="{377DA48E-E0E0-4F43-ACF1-9EB4CC599749}"/>
    <cellStyle name="Normal 2 15 17 4" xfId="6355" xr:uid="{F71E1BE4-E611-4159-8DD8-77DC2B1667D4}"/>
    <cellStyle name="Normal 2 15 17 5" xfId="6356" xr:uid="{55E79C38-0E26-469C-91D9-821A7F751F7A}"/>
    <cellStyle name="Normal 2 15 18" xfId="6357" xr:uid="{23363AA9-B535-4D25-8F38-8E46917F993C}"/>
    <cellStyle name="Normal 2 15 18 2" xfId="6358" xr:uid="{D2AB0528-0644-46A9-9F80-92063558C405}"/>
    <cellStyle name="Normal 2 15 18 2 2" xfId="6359" xr:uid="{901D676C-8CD3-474C-ACD4-6E92A5D4DC97}"/>
    <cellStyle name="Normal 2 15 18 2 3" xfId="6360" xr:uid="{07A4B8D3-E1C8-4530-B1E0-FC23037A76C0}"/>
    <cellStyle name="Normal 2 15 18 3" xfId="6361" xr:uid="{FEE9E767-509D-43C1-9857-1F3915D00889}"/>
    <cellStyle name="Normal 2 15 18 3 2" xfId="6362" xr:uid="{E88AEC30-8F3F-43D1-A65F-9AA632ADD479}"/>
    <cellStyle name="Normal 2 15 18 3 3" xfId="6363" xr:uid="{ACD11479-DADA-4856-B5DD-0AD6E9EA55BF}"/>
    <cellStyle name="Normal 2 15 18 4" xfId="6364" xr:uid="{081D3853-B7E0-4BE4-9F1A-EA9B35EE78FB}"/>
    <cellStyle name="Normal 2 15 18 5" xfId="6365" xr:uid="{293A2D50-4672-4D33-852C-60E4DDE32865}"/>
    <cellStyle name="Normal 2 15 19" xfId="6366" xr:uid="{2A512638-EBD3-4CCA-8FAD-B613F5F584DE}"/>
    <cellStyle name="Normal 2 15 19 2" xfId="6367" xr:uid="{1CE52365-7C92-44D5-B7D3-8621C677A6BD}"/>
    <cellStyle name="Normal 2 15 19 2 2" xfId="6368" xr:uid="{A0F917A1-61DA-4416-8054-B9AE62101CB6}"/>
    <cellStyle name="Normal 2 15 19 2 3" xfId="6369" xr:uid="{489E6202-495C-4341-9874-6FC6935A8304}"/>
    <cellStyle name="Normal 2 15 19 3" xfId="6370" xr:uid="{7B105A55-1D7F-4A67-9C4E-F4BD2F892078}"/>
    <cellStyle name="Normal 2 15 19 3 2" xfId="6371" xr:uid="{F8F2374E-912F-4A5C-A9C4-ABD10B34D927}"/>
    <cellStyle name="Normal 2 15 19 3 3" xfId="6372" xr:uid="{35EBB29A-B61B-4AF7-B82A-75BE1ADC640E}"/>
    <cellStyle name="Normal 2 15 19 4" xfId="6373" xr:uid="{D34B208C-0979-4745-AEA3-8AED86598024}"/>
    <cellStyle name="Normal 2 15 19 5" xfId="6374" xr:uid="{03B4CE2A-51DC-482C-8871-781F1B216A6C}"/>
    <cellStyle name="Normal 2 15 2" xfId="6375" xr:uid="{9F4B1FEA-272A-4902-99A6-7C4EA6C5B825}"/>
    <cellStyle name="Normal 2 15 2 2" xfId="6376" xr:uid="{D83C51E6-CCD2-4538-A89F-F45CCC849203}"/>
    <cellStyle name="Normal 2 15 2 2 2" xfId="6377" xr:uid="{5023C875-8F26-4B68-A88D-C8887C79CFD2}"/>
    <cellStyle name="Normal 2 15 2 2 3" xfId="6378" xr:uid="{457DC98E-8731-4414-99C7-5E2CACAD1867}"/>
    <cellStyle name="Normal 2 15 2 3" xfId="6379" xr:uid="{6101A55D-3BEA-4116-AB91-BA78256D89F0}"/>
    <cellStyle name="Normal 2 15 2 3 2" xfId="6380" xr:uid="{1BBE08C3-270A-48F9-87DD-1226D3CFB435}"/>
    <cellStyle name="Normal 2 15 2 3 3" xfId="6381" xr:uid="{7C0B82DD-3F23-4CC5-AE55-FF025D4161D8}"/>
    <cellStyle name="Normal 2 15 2 4" xfId="6382" xr:uid="{12CE2AAD-013D-4AE4-9FF7-A2A001CCB639}"/>
    <cellStyle name="Normal 2 15 2 5" xfId="6383" xr:uid="{B00AC3ED-682C-49EA-BDF9-54C90EAEA92A}"/>
    <cellStyle name="Normal 2 15 20" xfId="6384" xr:uid="{902555B4-E726-49A8-A685-D82098ABFB00}"/>
    <cellStyle name="Normal 2 15 20 2" xfId="6385" xr:uid="{D11B7AAE-1B9C-4AAC-8CCC-085D0638FA78}"/>
    <cellStyle name="Normal 2 15 20 2 2" xfId="6386" xr:uid="{3B21F917-24C2-4EA8-A23D-429831641A51}"/>
    <cellStyle name="Normal 2 15 20 2 3" xfId="6387" xr:uid="{E53355C4-2115-4BC8-A689-4D4BAA203906}"/>
    <cellStyle name="Normal 2 15 20 3" xfId="6388" xr:uid="{824F1647-139C-478E-B559-366B0EF2F99F}"/>
    <cellStyle name="Normal 2 15 20 3 2" xfId="6389" xr:uid="{B6952F2F-5D08-423A-8AB0-7C828086EBFA}"/>
    <cellStyle name="Normal 2 15 20 3 3" xfId="6390" xr:uid="{F3BC572B-F46A-418C-BF03-FCBB53899E1A}"/>
    <cellStyle name="Normal 2 15 20 4" xfId="6391" xr:uid="{1E091570-3139-46CA-BC9F-54243AC0BAB7}"/>
    <cellStyle name="Normal 2 15 20 5" xfId="6392" xr:uid="{F73878F6-4530-4448-8460-ACF4FB772D73}"/>
    <cellStyle name="Normal 2 15 21" xfId="6393" xr:uid="{F2EE077B-AE88-48CA-8883-AF71FAAE1955}"/>
    <cellStyle name="Normal 2 15 21 2" xfId="6394" xr:uid="{AD26027F-AF17-4A76-9EB2-45BFED46D696}"/>
    <cellStyle name="Normal 2 15 21 2 2" xfId="6395" xr:uid="{333A8AE6-7C97-41EC-B211-BFA7F381D4AF}"/>
    <cellStyle name="Normal 2 15 21 2 3" xfId="6396" xr:uid="{52786999-4CCB-4227-B842-A956F411651B}"/>
    <cellStyle name="Normal 2 15 21 3" xfId="6397" xr:uid="{B7E92382-9C39-48B4-BB08-D3A150A9ED0E}"/>
    <cellStyle name="Normal 2 15 21 3 2" xfId="6398" xr:uid="{A171D1BF-672E-4346-B3B9-811E854756B5}"/>
    <cellStyle name="Normal 2 15 21 3 3" xfId="6399" xr:uid="{542BE271-0A7A-4EA5-8A80-0756D427D030}"/>
    <cellStyle name="Normal 2 15 21 4" xfId="6400" xr:uid="{B4C9E560-ACD2-4B83-A5E7-946A8EC29E7C}"/>
    <cellStyle name="Normal 2 15 21 5" xfId="6401" xr:uid="{97589098-67CA-40ED-8064-8BC5E0302EAA}"/>
    <cellStyle name="Normal 2 15 22" xfId="6402" xr:uid="{D5FED223-2C9D-43C3-A73A-99656BC511DA}"/>
    <cellStyle name="Normal 2 15 22 2" xfId="6403" xr:uid="{C589FBFE-7F76-4E59-8993-327DD0F0B8B1}"/>
    <cellStyle name="Normal 2 15 22 2 2" xfId="6404" xr:uid="{CB1908DF-047A-4F94-BB1B-988465DB670F}"/>
    <cellStyle name="Normal 2 15 22 2 3" xfId="6405" xr:uid="{0A7620B2-3528-416B-894B-55B0722D85CB}"/>
    <cellStyle name="Normal 2 15 22 3" xfId="6406" xr:uid="{9B4FE148-0B85-4E52-81E0-937144AC3F3B}"/>
    <cellStyle name="Normal 2 15 22 3 2" xfId="6407" xr:uid="{77E87658-8F45-4D83-986E-0F2B720FA183}"/>
    <cellStyle name="Normal 2 15 22 3 3" xfId="6408" xr:uid="{EB888930-3FDD-4A87-900B-9367C5C10AAF}"/>
    <cellStyle name="Normal 2 15 22 4" xfId="6409" xr:uid="{CC478A54-9591-4A86-A728-D9C065A2723D}"/>
    <cellStyle name="Normal 2 15 22 5" xfId="6410" xr:uid="{004D7B07-A05C-4D7C-B1C1-D413544B7C91}"/>
    <cellStyle name="Normal 2 15 23" xfId="6411" xr:uid="{C674708C-0C79-4D9B-8534-5EBF27635166}"/>
    <cellStyle name="Normal 2 15 23 2" xfId="6412" xr:uid="{34C6314B-7B3E-48FD-9910-8BEE870F4815}"/>
    <cellStyle name="Normal 2 15 23 2 2" xfId="6413" xr:uid="{966404DD-3AF4-430D-A2B0-48BA6559ACE5}"/>
    <cellStyle name="Normal 2 15 23 2 3" xfId="6414" xr:uid="{ED5AD025-A565-4AC1-B669-267818329871}"/>
    <cellStyle name="Normal 2 15 23 3" xfId="6415" xr:uid="{424CC00A-40FF-4A5C-B94B-0E876F6DD329}"/>
    <cellStyle name="Normal 2 15 23 3 2" xfId="6416" xr:uid="{C4446CED-3243-4D07-903B-CF8C7824C824}"/>
    <cellStyle name="Normal 2 15 23 3 3" xfId="6417" xr:uid="{C5EF4829-08AB-46AC-97A6-EB54E8306DEC}"/>
    <cellStyle name="Normal 2 15 23 4" xfId="6418" xr:uid="{4E2EEDD7-C86B-4A2E-B383-DAFA8A7C1727}"/>
    <cellStyle name="Normal 2 15 23 5" xfId="6419" xr:uid="{29DFBB4D-F1BD-46AC-BBA7-A47DBE38BF87}"/>
    <cellStyle name="Normal 2 15 24" xfId="6420" xr:uid="{07DCC3CB-3D68-41EE-8542-0F096B1ACACE}"/>
    <cellStyle name="Normal 2 15 24 2" xfId="6421" xr:uid="{0059CDCD-84D4-42E4-82CC-05210ED5BCC6}"/>
    <cellStyle name="Normal 2 15 24 3" xfId="6422" xr:uid="{72268AC7-5242-4EAA-8C5A-4594896FB1BF}"/>
    <cellStyle name="Normal 2 15 25" xfId="6423" xr:uid="{A75DB926-77CE-4A4A-8532-0D8E19E4487D}"/>
    <cellStyle name="Normal 2 15 25 2" xfId="6424" xr:uid="{6404D759-4B1C-40DC-8425-A5B00693C434}"/>
    <cellStyle name="Normal 2 15 25 3" xfId="6425" xr:uid="{770E0327-0DEB-4CE1-BB49-31C06B60F197}"/>
    <cellStyle name="Normal 2 15 26" xfId="6426" xr:uid="{CB0116EA-8C77-4D12-9E07-6F9BDA75FEB2}"/>
    <cellStyle name="Normal 2 15 27" xfId="6427" xr:uid="{99D19476-5C63-4913-A875-87E27E991798}"/>
    <cellStyle name="Normal 2 15 3" xfId="6428" xr:uid="{FA2BECBD-49CB-4EB8-8190-DFFA531C3D5B}"/>
    <cellStyle name="Normal 2 15 3 2" xfId="6429" xr:uid="{CA02E655-5FC5-4F59-A943-7DB3177C0D85}"/>
    <cellStyle name="Normal 2 15 3 2 2" xfId="6430" xr:uid="{2ABAB5C9-802B-4A4E-8A59-7796A8C5899E}"/>
    <cellStyle name="Normal 2 15 3 2 3" xfId="6431" xr:uid="{FD742694-556B-495D-AB28-A29D5B46FBEA}"/>
    <cellStyle name="Normal 2 15 3 3" xfId="6432" xr:uid="{5AE37A36-BE79-407A-ADE5-96722E94221B}"/>
    <cellStyle name="Normal 2 15 3 3 2" xfId="6433" xr:uid="{1BC47996-E096-4C9A-8AE2-2FE7521E7608}"/>
    <cellStyle name="Normal 2 15 3 3 3" xfId="6434" xr:uid="{C38322A4-2FD1-4309-90D5-E9077E35AFDA}"/>
    <cellStyle name="Normal 2 15 3 4" xfId="6435" xr:uid="{AD1B2F65-D6F1-4C49-96D6-9C810FFCB4FF}"/>
    <cellStyle name="Normal 2 15 3 5" xfId="6436" xr:uid="{E9778ACA-DE47-4794-B167-DDBD1E605801}"/>
    <cellStyle name="Normal 2 15 4" xfId="6437" xr:uid="{E58FC11E-DB71-4B9D-89A5-F7FCADDBE152}"/>
    <cellStyle name="Normal 2 15 4 2" xfId="6438" xr:uid="{3DB5E708-F41A-4FA0-9A97-7AD98D2943D1}"/>
    <cellStyle name="Normal 2 15 4 2 2" xfId="6439" xr:uid="{65BA7C7A-9660-49FA-A355-CD6267B5F141}"/>
    <cellStyle name="Normal 2 15 4 2 3" xfId="6440" xr:uid="{DB689667-7129-453C-B3FD-6C9F7D4FF1B2}"/>
    <cellStyle name="Normal 2 15 4 3" xfId="6441" xr:uid="{80D6AFCB-C7FF-4EA3-9FCB-B7AA63D43532}"/>
    <cellStyle name="Normal 2 15 4 3 2" xfId="6442" xr:uid="{8473FA02-742B-4E2D-B53A-E23891BFBFD4}"/>
    <cellStyle name="Normal 2 15 4 3 3" xfId="6443" xr:uid="{3676BABD-6418-47D5-AA83-E8C505754C40}"/>
    <cellStyle name="Normal 2 15 4 4" xfId="6444" xr:uid="{1FB5C509-5A71-4285-85F6-78EF28207F55}"/>
    <cellStyle name="Normal 2 15 4 5" xfId="6445" xr:uid="{B8E085FB-0188-4697-98C9-21982617E06A}"/>
    <cellStyle name="Normal 2 15 5" xfId="6446" xr:uid="{BE04F771-664E-48C7-9914-60135E212461}"/>
    <cellStyle name="Normal 2 15 5 2" xfId="6447" xr:uid="{CBF8FC81-E346-45BD-9684-F1E44DA8A122}"/>
    <cellStyle name="Normal 2 15 5 2 2" xfId="6448" xr:uid="{352B7353-E9CA-454B-B73F-06510075D0FB}"/>
    <cellStyle name="Normal 2 15 5 2 3" xfId="6449" xr:uid="{D5957583-E47C-4D9F-ABB0-D72C48154972}"/>
    <cellStyle name="Normal 2 15 5 3" xfId="6450" xr:uid="{7E77DEF4-109F-4FD8-81CD-40DA7959F204}"/>
    <cellStyle name="Normal 2 15 5 3 2" xfId="6451" xr:uid="{83C0BCF8-71CA-4AC9-A230-74B43BCAD183}"/>
    <cellStyle name="Normal 2 15 5 3 3" xfId="6452" xr:uid="{800E7DFB-4C1E-43C8-9690-19D5F361EB28}"/>
    <cellStyle name="Normal 2 15 5 4" xfId="6453" xr:uid="{263FA175-ADC7-4E23-BFEA-7F3B0F8D8565}"/>
    <cellStyle name="Normal 2 15 5 5" xfId="6454" xr:uid="{E39C80E9-115A-40A0-A65F-33C7E1801532}"/>
    <cellStyle name="Normal 2 15 6" xfId="6455" xr:uid="{90913EFF-76D0-47F0-AFF1-73CEFBA63CED}"/>
    <cellStyle name="Normal 2 15 6 2" xfId="6456" xr:uid="{EEEE4B11-2C18-4842-8DA8-6C2D849C9A0B}"/>
    <cellStyle name="Normal 2 15 6 2 2" xfId="6457" xr:uid="{2BC67AC0-1C97-4534-82FB-1896DF8FFE5C}"/>
    <cellStyle name="Normal 2 15 6 2 3" xfId="6458" xr:uid="{102BA40F-15C6-4A29-9026-8E157AFACD98}"/>
    <cellStyle name="Normal 2 15 6 3" xfId="6459" xr:uid="{1A2A4FEE-C2EA-4754-99C0-D5F62779E59B}"/>
    <cellStyle name="Normal 2 15 6 3 2" xfId="6460" xr:uid="{231572D1-55C6-4D12-932C-25B939C50117}"/>
    <cellStyle name="Normal 2 15 6 3 3" xfId="6461" xr:uid="{133BEEFF-FF49-4F30-8D52-E985F06FA71F}"/>
    <cellStyle name="Normal 2 15 6 4" xfId="6462" xr:uid="{9E3738CD-CA59-4BBB-9702-974239094011}"/>
    <cellStyle name="Normal 2 15 6 5" xfId="6463" xr:uid="{0B111F4D-786E-4DC3-830C-89EFDB0E76F1}"/>
    <cellStyle name="Normal 2 15 7" xfId="6464" xr:uid="{8D1EB0EE-11B7-4046-BB5B-D21B9E7E6570}"/>
    <cellStyle name="Normal 2 15 7 2" xfId="6465" xr:uid="{E7FB1950-7C1D-4847-A0B0-975FECB49347}"/>
    <cellStyle name="Normal 2 15 7 2 2" xfId="6466" xr:uid="{FD71EFA2-D9F6-4598-8B96-2AB99F01D3B5}"/>
    <cellStyle name="Normal 2 15 7 2 3" xfId="6467" xr:uid="{3B2BDB56-E0EF-473C-AE4A-6BA5A3516549}"/>
    <cellStyle name="Normal 2 15 7 3" xfId="6468" xr:uid="{1AFD94E6-1E0B-47A4-9B5B-74D77DC66432}"/>
    <cellStyle name="Normal 2 15 7 3 2" xfId="6469" xr:uid="{39A5A826-E06B-4B1D-A7DD-C18E19D46602}"/>
    <cellStyle name="Normal 2 15 7 3 3" xfId="6470" xr:uid="{8048F817-B4AD-4296-B182-D3E20F355A83}"/>
    <cellStyle name="Normal 2 15 7 4" xfId="6471" xr:uid="{CFD9D451-F049-4B9E-B7B1-083C1B622212}"/>
    <cellStyle name="Normal 2 15 7 5" xfId="6472" xr:uid="{30E90822-A31A-4BDC-A05B-B71EC3BDFDCA}"/>
    <cellStyle name="Normal 2 15 8" xfId="6473" xr:uid="{EEA8EA02-3073-4839-861C-5B1F0BC8FCA8}"/>
    <cellStyle name="Normal 2 15 8 2" xfId="6474" xr:uid="{5AFA2CEB-080B-47DB-A347-6CB03076752A}"/>
    <cellStyle name="Normal 2 15 8 2 2" xfId="6475" xr:uid="{0AF858F5-CE58-475C-A259-AC807A3C6D2A}"/>
    <cellStyle name="Normal 2 15 8 2 3" xfId="6476" xr:uid="{4D187633-8CF7-4D5E-8D7B-3B27C74CDBD7}"/>
    <cellStyle name="Normal 2 15 8 3" xfId="6477" xr:uid="{AB8A2DA6-36BD-4A7B-BD5F-7D34CD1A0EFA}"/>
    <cellStyle name="Normal 2 15 8 3 2" xfId="6478" xr:uid="{4FAF2535-A7B7-459C-A93A-BD2E22CF66D0}"/>
    <cellStyle name="Normal 2 15 8 3 3" xfId="6479" xr:uid="{614B378F-7662-4570-B963-D0F90F6C27CB}"/>
    <cellStyle name="Normal 2 15 8 4" xfId="6480" xr:uid="{A8830A87-5FD8-46E0-BE64-F472AC8A2365}"/>
    <cellStyle name="Normal 2 15 8 5" xfId="6481" xr:uid="{52D57DC1-995B-4628-81A3-2FC851651DB8}"/>
    <cellStyle name="Normal 2 15 9" xfId="6482" xr:uid="{9EF762D2-6AA5-42D7-92B3-B277F3DCE595}"/>
    <cellStyle name="Normal 2 15 9 2" xfId="6483" xr:uid="{59234D96-3307-471B-9420-C077A3E9BD3D}"/>
    <cellStyle name="Normal 2 15 9 2 2" xfId="6484" xr:uid="{CDC881BA-B167-4231-8A75-63528CE14CAA}"/>
    <cellStyle name="Normal 2 15 9 2 3" xfId="6485" xr:uid="{395F72CB-DE9F-4B5E-BE85-12B01E95BEC2}"/>
    <cellStyle name="Normal 2 15 9 3" xfId="6486" xr:uid="{404CBE72-E96D-4379-83D6-ADB593502980}"/>
    <cellStyle name="Normal 2 15 9 3 2" xfId="6487" xr:uid="{92D4920A-1274-42B6-AF5A-3225B5A9AB99}"/>
    <cellStyle name="Normal 2 15 9 3 3" xfId="6488" xr:uid="{DD46D5C7-75EE-4720-8260-B249CBAA7984}"/>
    <cellStyle name="Normal 2 15 9 4" xfId="6489" xr:uid="{83BA5221-EE29-4CD7-8662-914F163D9F37}"/>
    <cellStyle name="Normal 2 15 9 5" xfId="6490" xr:uid="{B9702AAA-CC30-4B34-8C16-133DABC9F3A0}"/>
    <cellStyle name="Normal 2 150" xfId="6491" xr:uid="{C5EF73FC-AA26-4BF1-A514-D10952855CD9}"/>
    <cellStyle name="Normal 2 150 2" xfId="6492" xr:uid="{076B1F65-85C8-41D8-BD81-36B7000A328C}"/>
    <cellStyle name="Normal 2 150 2 2" xfId="6493" xr:uid="{25E7033F-01D0-4FB0-B280-DD02FE11462C}"/>
    <cellStyle name="Normal 2 150 2 3" xfId="6494" xr:uid="{B8DDBC33-4912-46C6-A32E-A40C83B96D86}"/>
    <cellStyle name="Normal 2 150 3" xfId="6495" xr:uid="{C0ABC7BD-A29A-4990-9924-25C82D3BE939}"/>
    <cellStyle name="Normal 2 150 3 2" xfId="6496" xr:uid="{E85A0788-18A7-425F-8B07-C2BBC2D7ECF9}"/>
    <cellStyle name="Normal 2 150 3 3" xfId="6497" xr:uid="{CA1D7795-52C0-479A-8A21-3A0591F59C63}"/>
    <cellStyle name="Normal 2 150 4" xfId="6498" xr:uid="{8731102E-3F10-4AA8-92D9-B851419CC552}"/>
    <cellStyle name="Normal 2 150 5" xfId="6499" xr:uid="{F2951C26-62E8-4D46-A975-341DC9069A51}"/>
    <cellStyle name="Normal 2 151" xfId="6500" xr:uid="{3CBE2D99-306C-4641-9932-ADEDF77258E3}"/>
    <cellStyle name="Normal 2 151 2" xfId="6501" xr:uid="{9AB10896-E3EE-4DB8-8D68-73E66B57C040}"/>
    <cellStyle name="Normal 2 151 2 2" xfId="6502" xr:uid="{32BC9D91-4DFE-402E-A636-C6BC471F3AB1}"/>
    <cellStyle name="Normal 2 151 2 3" xfId="6503" xr:uid="{2604DCB3-6E04-4679-86BF-1CE209ADA071}"/>
    <cellStyle name="Normal 2 151 3" xfId="6504" xr:uid="{91C84DD3-19AA-4A9E-9EA9-188B184359DB}"/>
    <cellStyle name="Normal 2 151 3 2" xfId="6505" xr:uid="{6B50371D-E6E4-445F-8BBE-AC92A1DFD632}"/>
    <cellStyle name="Normal 2 151 3 3" xfId="6506" xr:uid="{B2CE4AA3-DA3D-4030-BCDA-999B74F57806}"/>
    <cellStyle name="Normal 2 151 4" xfId="6507" xr:uid="{191B2632-089B-4371-83FE-BE0E9F68A13E}"/>
    <cellStyle name="Normal 2 151 5" xfId="6508" xr:uid="{0D61D615-255E-4EE2-9EA7-E897F5BF02F1}"/>
    <cellStyle name="Normal 2 152" xfId="6509" xr:uid="{C2E669E1-9376-4A9B-B410-23E9253491B7}"/>
    <cellStyle name="Normal 2 152 2" xfId="6510" xr:uid="{E5AF5036-AA8F-4522-A0A8-9890190AECEC}"/>
    <cellStyle name="Normal 2 152 2 2" xfId="6511" xr:uid="{AE322C3E-74D1-43D2-83D8-B72C6248FE34}"/>
    <cellStyle name="Normal 2 152 2 3" xfId="6512" xr:uid="{6F4EB86E-2F87-4645-8889-2DE6A0C54762}"/>
    <cellStyle name="Normal 2 152 3" xfId="6513" xr:uid="{0778E627-64C8-4CE1-9BF3-00D4A5D3E820}"/>
    <cellStyle name="Normal 2 152 3 2" xfId="6514" xr:uid="{A9DA91E8-4431-4A69-8F51-B53799D732D8}"/>
    <cellStyle name="Normal 2 152 3 3" xfId="6515" xr:uid="{EB7DBE92-3E12-45F7-BBA3-67E55E3F0084}"/>
    <cellStyle name="Normal 2 152 4" xfId="6516" xr:uid="{6E12B84A-EF8C-421C-AAB1-D28F8B5EFFC8}"/>
    <cellStyle name="Normal 2 152 5" xfId="6517" xr:uid="{164196AA-28CC-4108-A6D6-3D4F490E3D58}"/>
    <cellStyle name="Normal 2 153" xfId="6518" xr:uid="{5545C69D-5721-48D6-BFC9-7B54341945DD}"/>
    <cellStyle name="Normal 2 153 2" xfId="6519" xr:uid="{5AE88420-6C89-4025-9B32-8C2AD4C8A3AD}"/>
    <cellStyle name="Normal 2 153 2 2" xfId="6520" xr:uid="{1EF362B4-F0DE-4D7B-80F9-5047E92A68A7}"/>
    <cellStyle name="Normal 2 153 2 3" xfId="6521" xr:uid="{B45F60D4-EF33-47BE-A863-25C6B9092477}"/>
    <cellStyle name="Normal 2 153 3" xfId="6522" xr:uid="{67B2AB3F-C9BC-41F6-8AA4-41F0BA749203}"/>
    <cellStyle name="Normal 2 153 3 2" xfId="6523" xr:uid="{981DCED2-64C2-4B3A-8FF8-A9D2F6E21946}"/>
    <cellStyle name="Normal 2 153 3 3" xfId="6524" xr:uid="{A3730D18-9C83-478F-82B0-DDEBE564EA5D}"/>
    <cellStyle name="Normal 2 153 4" xfId="6525" xr:uid="{59C85341-4784-44AE-ADC2-0EE33D0A28AB}"/>
    <cellStyle name="Normal 2 153 5" xfId="6526" xr:uid="{CDDA2A90-A059-4A1A-9183-BFFE26F710DB}"/>
    <cellStyle name="Normal 2 154" xfId="6527" xr:uid="{FFEA50C9-671C-48F9-A3D5-9BAC48EC166B}"/>
    <cellStyle name="Normal 2 154 2" xfId="6528" xr:uid="{48AF8AB5-FCB4-4783-BB01-408A1C481C8F}"/>
    <cellStyle name="Normal 2 154 2 2" xfId="6529" xr:uid="{C9805334-A9C3-48A4-B5ED-68A26832D471}"/>
    <cellStyle name="Normal 2 154 2 3" xfId="6530" xr:uid="{1C9C8E1F-B187-41C8-9BA9-EF4FA1CE03D7}"/>
    <cellStyle name="Normal 2 154 3" xfId="6531" xr:uid="{30C45EC2-3BD5-457B-A9EF-A0215BED3207}"/>
    <cellStyle name="Normal 2 154 3 2" xfId="6532" xr:uid="{F7B2A3A9-DB14-4250-BE97-94A020639069}"/>
    <cellStyle name="Normal 2 154 3 3" xfId="6533" xr:uid="{22C7F1A3-70D1-4497-BE78-93EE9B74BDDD}"/>
    <cellStyle name="Normal 2 154 4" xfId="6534" xr:uid="{FF314A71-AEF6-463C-A363-128A7D8FC543}"/>
    <cellStyle name="Normal 2 154 5" xfId="6535" xr:uid="{8D7F20E9-168A-4F18-889D-C069A7F6E59F}"/>
    <cellStyle name="Normal 2 155" xfId="6536" xr:uid="{9E4D0ECF-FD93-4B99-B581-3EE0FE1AB79E}"/>
    <cellStyle name="Normal 2 155 2" xfId="6537" xr:uid="{4ABD5B4B-F16A-48B6-98C7-05E1420270C5}"/>
    <cellStyle name="Normal 2 155 2 2" xfId="6538" xr:uid="{F47816A0-43FE-49BC-A7E1-0BA9763DC6DD}"/>
    <cellStyle name="Normal 2 155 2 3" xfId="6539" xr:uid="{54852A49-8762-48F3-AA61-2259820E5B5F}"/>
    <cellStyle name="Normal 2 155 3" xfId="6540" xr:uid="{0FA6D114-1877-4CF5-9A32-91590D97A595}"/>
    <cellStyle name="Normal 2 155 3 2" xfId="6541" xr:uid="{C00CBF0E-7385-4878-A509-D9E64E65A304}"/>
    <cellStyle name="Normal 2 155 3 3" xfId="6542" xr:uid="{570CF0AA-A276-47C5-9A76-60322880F26A}"/>
    <cellStyle name="Normal 2 155 4" xfId="6543" xr:uid="{72F94741-3BB1-42E5-BF2E-DF4C7C352973}"/>
    <cellStyle name="Normal 2 155 5" xfId="6544" xr:uid="{8B21DB09-1F40-46B8-9846-02806A8A23F0}"/>
    <cellStyle name="Normal 2 156" xfId="6545" xr:uid="{381F5788-49E1-4919-9D3B-A2B54D39341C}"/>
    <cellStyle name="Normal 2 156 2" xfId="6546" xr:uid="{C6FB4792-F81C-43DF-A466-831BA591B4B8}"/>
    <cellStyle name="Normal 2 156 2 2" xfId="6547" xr:uid="{BDF4E239-D3CC-4B3F-871B-9F33DA2A4069}"/>
    <cellStyle name="Normal 2 156 2 3" xfId="6548" xr:uid="{391948F6-8D9B-4949-B307-8B583585A57B}"/>
    <cellStyle name="Normal 2 156 3" xfId="6549" xr:uid="{B230786D-DD3C-4F9F-8C99-84AAD4D9476A}"/>
    <cellStyle name="Normal 2 156 3 2" xfId="6550" xr:uid="{BCCEA023-DF3C-45A4-8C6A-4D492678961D}"/>
    <cellStyle name="Normal 2 156 3 3" xfId="6551" xr:uid="{E547D9C6-DDBB-4FFA-A957-14C4DE7A2980}"/>
    <cellStyle name="Normal 2 156 4" xfId="6552" xr:uid="{19F82DA8-4991-40D0-B870-8FC588978C0B}"/>
    <cellStyle name="Normal 2 156 5" xfId="6553" xr:uid="{B17309BD-51D7-41DB-B6CC-FBE3B1B0BE89}"/>
    <cellStyle name="Normal 2 157" xfId="6554" xr:uid="{21EF116D-7631-48D0-9F95-6AEFE7F20429}"/>
    <cellStyle name="Normal 2 157 2" xfId="6555" xr:uid="{B1003AD2-14B4-4B3C-A995-80B8C3529788}"/>
    <cellStyle name="Normal 2 157 2 2" xfId="6556" xr:uid="{B4FD1CD1-3760-4C43-BA52-22E36DF859F2}"/>
    <cellStyle name="Normal 2 157 2 3" xfId="6557" xr:uid="{DAE1FF3A-EEE6-43BD-A224-6F31E3EAE276}"/>
    <cellStyle name="Normal 2 157 3" xfId="6558" xr:uid="{9518CD76-D243-4B8C-AF0F-C4743F32A79C}"/>
    <cellStyle name="Normal 2 157 3 2" xfId="6559" xr:uid="{1A8844A5-452F-4CF3-8955-C2B0B73EB8FD}"/>
    <cellStyle name="Normal 2 157 3 3" xfId="6560" xr:uid="{09EEE2AB-64FE-4B34-8542-1EE9624763A8}"/>
    <cellStyle name="Normal 2 157 4" xfId="6561" xr:uid="{FFA2C92C-04B5-44EB-B33C-E0575EFA8739}"/>
    <cellStyle name="Normal 2 157 5" xfId="6562" xr:uid="{0325AFA3-3B06-4589-A8E7-3440A342CA9D}"/>
    <cellStyle name="Normal 2 158" xfId="6563" xr:uid="{95218A48-0F9F-49F1-8ABB-E6C663FD0152}"/>
    <cellStyle name="Normal 2 158 2" xfId="6564" xr:uid="{60DF3E77-4ECC-45BE-8A0C-2838FC20FDF7}"/>
    <cellStyle name="Normal 2 158 2 2" xfId="6565" xr:uid="{FA5A8A5E-8AA4-4113-91F1-29903EBCA588}"/>
    <cellStyle name="Normal 2 158 2 3" xfId="6566" xr:uid="{8313E727-2632-4552-A55F-E73994AFF9F6}"/>
    <cellStyle name="Normal 2 158 3" xfId="6567" xr:uid="{15DD97DE-E8C4-4A28-8630-FEE68768E91D}"/>
    <cellStyle name="Normal 2 158 3 2" xfId="6568" xr:uid="{A9DDA7E3-8E31-45ED-BCF3-AD9439F33A01}"/>
    <cellStyle name="Normal 2 158 3 3" xfId="6569" xr:uid="{5348500E-2D91-4EE2-B6BA-8AB4CEA07388}"/>
    <cellStyle name="Normal 2 158 4" xfId="6570" xr:uid="{A48FA0A0-7C28-4743-8ADF-60DB78404941}"/>
    <cellStyle name="Normal 2 158 5" xfId="6571" xr:uid="{985D71DF-9E79-4685-BAB6-397091B65ED6}"/>
    <cellStyle name="Normal 2 159" xfId="6572" xr:uid="{35AA9264-9BF7-45D7-9280-A780D008EF99}"/>
    <cellStyle name="Normal 2 159 2" xfId="6573" xr:uid="{B223F03B-F013-4C16-8F0D-2B29A561A83E}"/>
    <cellStyle name="Normal 2 159 2 2" xfId="6574" xr:uid="{3B8B069D-9E13-4C42-8895-68B462C81E75}"/>
    <cellStyle name="Normal 2 159 2 3" xfId="6575" xr:uid="{D14C5C45-7B24-4D3D-B5F7-EBCD37265C67}"/>
    <cellStyle name="Normal 2 159 3" xfId="6576" xr:uid="{65E05AD4-EB05-404D-8F49-9186F90E0C72}"/>
    <cellStyle name="Normal 2 159 3 2" xfId="6577" xr:uid="{D56F0C67-9A0B-4EEE-B5EF-A2BD929A8BCA}"/>
    <cellStyle name="Normal 2 159 3 3" xfId="6578" xr:uid="{34A49AD0-8378-4ADE-B0C6-835FEB50127E}"/>
    <cellStyle name="Normal 2 159 4" xfId="6579" xr:uid="{7E352093-4244-4532-99B6-380A91B07C92}"/>
    <cellStyle name="Normal 2 159 5" xfId="6580" xr:uid="{D36CCF09-0978-41DA-BE41-D118ED68B170}"/>
    <cellStyle name="Normal 2 16" xfId="6581" xr:uid="{4EAA2E9A-5C72-408E-8D25-C154B4E36400}"/>
    <cellStyle name="Normal 2 16 10" xfId="6582" xr:uid="{EF1F6DE4-EFF9-4136-8D68-9B4E6E9938DB}"/>
    <cellStyle name="Normal 2 16 10 2" xfId="6583" xr:uid="{802B72A0-15D3-487F-B934-8C3132181022}"/>
    <cellStyle name="Normal 2 16 10 2 2" xfId="6584" xr:uid="{0A39A668-0116-4C60-B78C-B2C7CDF1CBE6}"/>
    <cellStyle name="Normal 2 16 10 2 3" xfId="6585" xr:uid="{D171BD2B-EB22-4226-AD81-91F97CB37704}"/>
    <cellStyle name="Normal 2 16 10 3" xfId="6586" xr:uid="{FA32F413-2765-4E21-AE27-0BFDE2358591}"/>
    <cellStyle name="Normal 2 16 10 3 2" xfId="6587" xr:uid="{A2833D07-2A7B-4E9A-8EF9-5EDD371C2B19}"/>
    <cellStyle name="Normal 2 16 10 3 3" xfId="6588" xr:uid="{947EE388-7D64-4620-9D56-E64382EB9EED}"/>
    <cellStyle name="Normal 2 16 10 4" xfId="6589" xr:uid="{6CE67700-090A-4732-B52F-AA3AE3449DEA}"/>
    <cellStyle name="Normal 2 16 10 5" xfId="6590" xr:uid="{3E501763-7CDF-4DA7-8347-A5DF50295BF2}"/>
    <cellStyle name="Normal 2 16 11" xfId="6591" xr:uid="{0EF63056-87D4-47E1-9B01-C0A500219DC2}"/>
    <cellStyle name="Normal 2 16 11 2" xfId="6592" xr:uid="{18E2D880-DE0D-4952-8824-797B147143C6}"/>
    <cellStyle name="Normal 2 16 11 2 2" xfId="6593" xr:uid="{A70277A4-19A0-405C-9124-56B39346BB88}"/>
    <cellStyle name="Normal 2 16 11 2 3" xfId="6594" xr:uid="{16366278-B2CF-40B1-AFA0-9EE46FB9CAEB}"/>
    <cellStyle name="Normal 2 16 11 3" xfId="6595" xr:uid="{47B6638D-9255-4E44-94E2-8322A115DCF4}"/>
    <cellStyle name="Normal 2 16 11 3 2" xfId="6596" xr:uid="{C5B682E3-53CF-4300-BED2-8F750488421C}"/>
    <cellStyle name="Normal 2 16 11 3 3" xfId="6597" xr:uid="{1A453C0D-862C-4ADC-82D0-BE77ADF3D0C3}"/>
    <cellStyle name="Normal 2 16 11 4" xfId="6598" xr:uid="{CBA1FDE1-1BAE-4C6D-AFCC-5DE4BB9E1E9A}"/>
    <cellStyle name="Normal 2 16 11 5" xfId="6599" xr:uid="{57360183-F1DA-4D3A-9775-D81FEAB79A44}"/>
    <cellStyle name="Normal 2 16 12" xfId="6600" xr:uid="{9AD62F8C-5ED3-45E8-AA73-F8070914A0C2}"/>
    <cellStyle name="Normal 2 16 12 2" xfId="6601" xr:uid="{1A0B8E04-559E-4AE1-A3DD-708968CD4CA2}"/>
    <cellStyle name="Normal 2 16 12 2 2" xfId="6602" xr:uid="{6D2820BE-42D4-453F-A677-F8BE1DA17734}"/>
    <cellStyle name="Normal 2 16 12 2 3" xfId="6603" xr:uid="{4BBE3C9A-FFE1-48B6-8885-0989C3EDD902}"/>
    <cellStyle name="Normal 2 16 12 3" xfId="6604" xr:uid="{158684AE-E268-4843-84BC-33B4443BF3D6}"/>
    <cellStyle name="Normal 2 16 12 3 2" xfId="6605" xr:uid="{B158795B-2FAF-47DA-ADA2-84A53B088E6A}"/>
    <cellStyle name="Normal 2 16 12 3 3" xfId="6606" xr:uid="{B775A86E-4877-4D25-8DAD-31B78FE27AED}"/>
    <cellStyle name="Normal 2 16 12 4" xfId="6607" xr:uid="{AB2F61A9-8E10-4068-AF5D-1AFE5EC5C9EB}"/>
    <cellStyle name="Normal 2 16 12 5" xfId="6608" xr:uid="{F10D6FBC-7031-45F5-BB26-79FAA70EB913}"/>
    <cellStyle name="Normal 2 16 13" xfId="6609" xr:uid="{0A4885B8-067C-49E3-B1A8-030842F2BCE7}"/>
    <cellStyle name="Normal 2 16 13 2" xfId="6610" xr:uid="{7DECC72D-14FD-480D-B194-0B0E18EF4DB6}"/>
    <cellStyle name="Normal 2 16 13 2 2" xfId="6611" xr:uid="{4DEDF13F-44EF-4FCF-A51D-DA22E826E25E}"/>
    <cellStyle name="Normal 2 16 13 2 3" xfId="6612" xr:uid="{65A34969-E27C-4BF0-95D0-14E7A3946409}"/>
    <cellStyle name="Normal 2 16 13 3" xfId="6613" xr:uid="{4B3CE456-0BC0-4949-B8EB-8D21289052C0}"/>
    <cellStyle name="Normal 2 16 13 3 2" xfId="6614" xr:uid="{EFED2D8F-8152-4F4C-9E78-B48F9A381656}"/>
    <cellStyle name="Normal 2 16 13 3 3" xfId="6615" xr:uid="{1974F9F3-A140-4380-A1BC-21F2438DA3A9}"/>
    <cellStyle name="Normal 2 16 13 4" xfId="6616" xr:uid="{AD5B4EEB-33BF-4CF5-9E0F-5268E0F731CA}"/>
    <cellStyle name="Normal 2 16 13 5" xfId="6617" xr:uid="{2E1C565B-3B6E-4D5B-BE00-785FA27D0079}"/>
    <cellStyle name="Normal 2 16 14" xfId="6618" xr:uid="{DD5A2106-D3CB-4D72-BF65-ED8F47EAB723}"/>
    <cellStyle name="Normal 2 16 14 2" xfId="6619" xr:uid="{F399E4AF-A540-43E5-BAD6-5868C221A46C}"/>
    <cellStyle name="Normal 2 16 14 2 2" xfId="6620" xr:uid="{FA74D22C-6CC7-47D6-869E-851D3B861FBB}"/>
    <cellStyle name="Normal 2 16 14 2 3" xfId="6621" xr:uid="{29EC1996-AF81-4EF6-9AA9-8005E01471A1}"/>
    <cellStyle name="Normal 2 16 14 3" xfId="6622" xr:uid="{9F7F4A9A-4D7C-4EA0-A131-B74BEFD2A3C5}"/>
    <cellStyle name="Normal 2 16 14 3 2" xfId="6623" xr:uid="{5D371D09-3786-4465-B26D-EEC35A9F3BF4}"/>
    <cellStyle name="Normal 2 16 14 3 3" xfId="6624" xr:uid="{F5950476-24B8-4D2F-8101-7BE5EEB1339D}"/>
    <cellStyle name="Normal 2 16 14 4" xfId="6625" xr:uid="{E881DBCF-19E6-4321-AC53-4E8A74E0BAF5}"/>
    <cellStyle name="Normal 2 16 14 5" xfId="6626" xr:uid="{DFC5BACA-7324-4C9C-9BE2-01CB653825A7}"/>
    <cellStyle name="Normal 2 16 15" xfId="6627" xr:uid="{2F75764C-07E8-47CC-AB4E-BC49FF1FDDD0}"/>
    <cellStyle name="Normal 2 16 15 2" xfId="6628" xr:uid="{D18D1CDE-DEFF-4EBF-B4A7-84499B222C2B}"/>
    <cellStyle name="Normal 2 16 15 2 2" xfId="6629" xr:uid="{55C67431-8C2E-4F3A-B38C-DBA7EB89C525}"/>
    <cellStyle name="Normal 2 16 15 2 3" xfId="6630" xr:uid="{77B47529-8BA2-4E67-B1AB-7345A21ABC32}"/>
    <cellStyle name="Normal 2 16 15 3" xfId="6631" xr:uid="{B8226DAD-533A-4A0A-87EA-0459530D938B}"/>
    <cellStyle name="Normal 2 16 15 3 2" xfId="6632" xr:uid="{7DDD1379-AB4D-4F32-8FF9-490BECB857CA}"/>
    <cellStyle name="Normal 2 16 15 3 3" xfId="6633" xr:uid="{3F6DCF72-0941-4E8F-A06A-D12929A2E289}"/>
    <cellStyle name="Normal 2 16 15 4" xfId="6634" xr:uid="{DE066D18-F256-423A-956C-BA9E443F9AF7}"/>
    <cellStyle name="Normal 2 16 15 5" xfId="6635" xr:uid="{649B09AF-7998-46D1-9C64-8C63487DF4A8}"/>
    <cellStyle name="Normal 2 16 16" xfId="6636" xr:uid="{5DF4230A-6523-4C99-87CD-E923D82A19A5}"/>
    <cellStyle name="Normal 2 16 16 2" xfId="6637" xr:uid="{DF97D917-6A99-4322-A914-A5F8081C83AD}"/>
    <cellStyle name="Normal 2 16 16 2 2" xfId="6638" xr:uid="{01741F0D-187F-413B-A774-74F8441C6D43}"/>
    <cellStyle name="Normal 2 16 16 2 3" xfId="6639" xr:uid="{B70A7E69-EC45-48DD-A6F6-8081D3BBEF2B}"/>
    <cellStyle name="Normal 2 16 16 3" xfId="6640" xr:uid="{CF2F9A60-442E-4CFF-B7B0-337040A5C388}"/>
    <cellStyle name="Normal 2 16 16 3 2" xfId="6641" xr:uid="{C3161E1B-2ED7-4AAC-90BE-12186FD3AAB6}"/>
    <cellStyle name="Normal 2 16 16 3 3" xfId="6642" xr:uid="{E75B8F27-AFDF-4F27-AF4A-B1917C36EC75}"/>
    <cellStyle name="Normal 2 16 16 4" xfId="6643" xr:uid="{8AC65FAD-9B27-4234-B8B5-252567263889}"/>
    <cellStyle name="Normal 2 16 16 5" xfId="6644" xr:uid="{F1B28C4A-B3A2-4CE0-8739-78665F41856D}"/>
    <cellStyle name="Normal 2 16 17" xfId="6645" xr:uid="{16995638-5BA0-4B17-96ED-7EF415A6F4FA}"/>
    <cellStyle name="Normal 2 16 17 2" xfId="6646" xr:uid="{487006AB-54CE-4A64-890F-5B5878D40558}"/>
    <cellStyle name="Normal 2 16 17 2 2" xfId="6647" xr:uid="{A18B724E-4B93-4F0E-B305-372AAAF8ACB6}"/>
    <cellStyle name="Normal 2 16 17 2 3" xfId="6648" xr:uid="{371B4925-38C3-4FB8-8F5F-883C0C25F20C}"/>
    <cellStyle name="Normal 2 16 17 3" xfId="6649" xr:uid="{00C6F47B-2A91-4A61-BF5F-B37B93592C78}"/>
    <cellStyle name="Normal 2 16 17 3 2" xfId="6650" xr:uid="{AFD321BD-1DAA-435F-B06D-53434099CE9F}"/>
    <cellStyle name="Normal 2 16 17 3 3" xfId="6651" xr:uid="{1967581D-7301-4680-AB9C-C00B7F33D03D}"/>
    <cellStyle name="Normal 2 16 17 4" xfId="6652" xr:uid="{8B13B014-5281-4098-B043-A553D3D54A8A}"/>
    <cellStyle name="Normal 2 16 17 5" xfId="6653" xr:uid="{F2AC6CB3-901C-440F-A80F-53A489E316A1}"/>
    <cellStyle name="Normal 2 16 18" xfId="6654" xr:uid="{2385663D-E0F7-49E5-8C12-A309781CF37F}"/>
    <cellStyle name="Normal 2 16 18 2" xfId="6655" xr:uid="{473DEE99-DB14-455A-9169-67BF0DCEE2A1}"/>
    <cellStyle name="Normal 2 16 18 2 2" xfId="6656" xr:uid="{E4E9DF95-8EE0-449C-8A97-E664F41CD53E}"/>
    <cellStyle name="Normal 2 16 18 2 3" xfId="6657" xr:uid="{A3A2A067-55E7-420A-A3B8-51245B85279D}"/>
    <cellStyle name="Normal 2 16 18 3" xfId="6658" xr:uid="{A2B3DADD-A7EA-404C-A795-F364146FB63E}"/>
    <cellStyle name="Normal 2 16 18 3 2" xfId="6659" xr:uid="{E241210F-25D1-44B2-9EAF-B63860EB0852}"/>
    <cellStyle name="Normal 2 16 18 3 3" xfId="6660" xr:uid="{254F16AF-059D-446F-B03D-293866506E0E}"/>
    <cellStyle name="Normal 2 16 18 4" xfId="6661" xr:uid="{3C1E1739-E447-4495-8B16-9F58D1EF5333}"/>
    <cellStyle name="Normal 2 16 18 5" xfId="6662" xr:uid="{37AAB98A-46E6-48A6-9C00-94AC2F1EE0BD}"/>
    <cellStyle name="Normal 2 16 19" xfId="6663" xr:uid="{E992A6D8-4B3B-41AB-A273-A23C07223E26}"/>
    <cellStyle name="Normal 2 16 19 2" xfId="6664" xr:uid="{BF16958E-4571-461D-A33B-AB5E94A076B0}"/>
    <cellStyle name="Normal 2 16 19 2 2" xfId="6665" xr:uid="{853DCFAF-432C-4375-ABEF-E0AF9A5CC35C}"/>
    <cellStyle name="Normal 2 16 19 2 3" xfId="6666" xr:uid="{51EED6EB-7BB9-4B5A-ADD8-FE27714C8E8B}"/>
    <cellStyle name="Normal 2 16 19 3" xfId="6667" xr:uid="{96571816-1968-4224-9FB9-018DC2DDDD53}"/>
    <cellStyle name="Normal 2 16 19 3 2" xfId="6668" xr:uid="{DA443735-248B-4FD9-B383-4E319534DBF5}"/>
    <cellStyle name="Normal 2 16 19 3 3" xfId="6669" xr:uid="{A00BF875-34F1-4213-96C1-102CE77612D3}"/>
    <cellStyle name="Normal 2 16 19 4" xfId="6670" xr:uid="{611DCEBB-5403-4345-A0DF-624DB0920149}"/>
    <cellStyle name="Normal 2 16 19 5" xfId="6671" xr:uid="{69D7178B-B71E-4DA9-A7CA-F957D88AE988}"/>
    <cellStyle name="Normal 2 16 2" xfId="6672" xr:uid="{59516199-D293-4892-8B3F-B7E9824EC2BF}"/>
    <cellStyle name="Normal 2 16 2 2" xfId="6673" xr:uid="{37C16897-4FAD-4784-A090-404BB8187145}"/>
    <cellStyle name="Normal 2 16 2 2 2" xfId="6674" xr:uid="{70BCE749-B8A2-4BE5-B127-7300E7C2C505}"/>
    <cellStyle name="Normal 2 16 2 2 3" xfId="6675" xr:uid="{ED7FB899-D49A-4BB4-B274-8A59F7B7E094}"/>
    <cellStyle name="Normal 2 16 2 3" xfId="6676" xr:uid="{F6F3DDBA-25E9-475B-9762-0AF9A83A63E1}"/>
    <cellStyle name="Normal 2 16 2 3 2" xfId="6677" xr:uid="{6F7A40A4-9BE8-471A-9C66-42CD163C85F0}"/>
    <cellStyle name="Normal 2 16 2 3 3" xfId="6678" xr:uid="{90422312-CC06-4856-BCAB-B7E23F3C5984}"/>
    <cellStyle name="Normal 2 16 2 4" xfId="6679" xr:uid="{38558A32-9356-4F35-A164-B68878AA81C0}"/>
    <cellStyle name="Normal 2 16 2 5" xfId="6680" xr:uid="{5A8CE5F7-3245-4D67-B591-77F0452503E0}"/>
    <cellStyle name="Normal 2 16 20" xfId="6681" xr:uid="{7FD07852-516A-400C-A475-DAF420D82446}"/>
    <cellStyle name="Normal 2 16 20 2" xfId="6682" xr:uid="{43479F78-031A-4280-9A40-0528B33C8388}"/>
    <cellStyle name="Normal 2 16 20 2 2" xfId="6683" xr:uid="{BEE6CA03-2A0D-477B-8284-0EA72D084FCB}"/>
    <cellStyle name="Normal 2 16 20 2 3" xfId="6684" xr:uid="{D03D85B5-9488-4440-BBEC-628EF0DDFB4E}"/>
    <cellStyle name="Normal 2 16 20 3" xfId="6685" xr:uid="{A7F3FC8A-6116-4ECE-90F0-1CA8C4C6BB12}"/>
    <cellStyle name="Normal 2 16 20 3 2" xfId="6686" xr:uid="{F49B2980-4D57-4F6B-910A-0D8F9963A9BF}"/>
    <cellStyle name="Normal 2 16 20 3 3" xfId="6687" xr:uid="{21B44AA8-9D7F-463C-BB72-1B08CC2FBB35}"/>
    <cellStyle name="Normal 2 16 20 4" xfId="6688" xr:uid="{9615FDF4-206E-4EFC-9C54-8E4E7F18394F}"/>
    <cellStyle name="Normal 2 16 20 5" xfId="6689" xr:uid="{EF1B73C1-D0BF-45F3-9F25-FB8CB7954FE9}"/>
    <cellStyle name="Normal 2 16 21" xfId="6690" xr:uid="{C8A3357C-E0B6-4BA6-895A-CDD69263F7B1}"/>
    <cellStyle name="Normal 2 16 21 2" xfId="6691" xr:uid="{83C88564-C5B4-4604-A5FE-22CC97D2C87D}"/>
    <cellStyle name="Normal 2 16 21 2 2" xfId="6692" xr:uid="{96CB8F64-EC5A-4197-8E74-68B368246953}"/>
    <cellStyle name="Normal 2 16 21 2 3" xfId="6693" xr:uid="{F6CC6980-AE4C-4EFC-8D02-F40FC78C3EE5}"/>
    <cellStyle name="Normal 2 16 21 3" xfId="6694" xr:uid="{7FA5ECFB-B85C-49BD-A178-1076BCF14959}"/>
    <cellStyle name="Normal 2 16 21 3 2" xfId="6695" xr:uid="{84A60511-278B-479A-AAE2-87FD0871D6C6}"/>
    <cellStyle name="Normal 2 16 21 3 3" xfId="6696" xr:uid="{E562616E-7081-4974-A96C-E45D309256F5}"/>
    <cellStyle name="Normal 2 16 21 4" xfId="6697" xr:uid="{9E0DD276-08FA-4A5B-9E9B-9BFDF828B00B}"/>
    <cellStyle name="Normal 2 16 21 5" xfId="6698" xr:uid="{95A36BF7-C4C4-49AB-AF8F-82B62CC8A59A}"/>
    <cellStyle name="Normal 2 16 22" xfId="6699" xr:uid="{E8C4ECB1-006E-43FD-84F9-35459E484C2D}"/>
    <cellStyle name="Normal 2 16 22 2" xfId="6700" xr:uid="{61B8B1C3-5C45-4FFD-BA84-CFD75F61F38A}"/>
    <cellStyle name="Normal 2 16 22 2 2" xfId="6701" xr:uid="{E1347CF6-A66B-476A-8360-02B77EB75A72}"/>
    <cellStyle name="Normal 2 16 22 2 3" xfId="6702" xr:uid="{F7E1EA7A-E3A7-4E4B-8FA1-F4771EAD6BC4}"/>
    <cellStyle name="Normal 2 16 22 3" xfId="6703" xr:uid="{E4EC36B7-E1E2-41DF-8C00-D789600A96EC}"/>
    <cellStyle name="Normal 2 16 22 3 2" xfId="6704" xr:uid="{710D2813-318A-44F9-AEA9-E5E0F3B01BD6}"/>
    <cellStyle name="Normal 2 16 22 3 3" xfId="6705" xr:uid="{8B8E22E4-705F-4AE3-BC30-0D839D7DD41E}"/>
    <cellStyle name="Normal 2 16 22 4" xfId="6706" xr:uid="{0D43BF62-679C-4EA2-9E8C-EA1259EBC122}"/>
    <cellStyle name="Normal 2 16 22 5" xfId="6707" xr:uid="{3E9BF1A5-29B7-47DB-9BF7-58AE6B65DB12}"/>
    <cellStyle name="Normal 2 16 23" xfId="6708" xr:uid="{F94DE9E1-861B-441A-B002-CA714990405A}"/>
    <cellStyle name="Normal 2 16 23 2" xfId="6709" xr:uid="{FDF52B52-7649-4D23-98F7-2ED26DB8BCB7}"/>
    <cellStyle name="Normal 2 16 23 2 2" xfId="6710" xr:uid="{8032F4A2-260C-47FF-8208-EF837E2EC0B9}"/>
    <cellStyle name="Normal 2 16 23 2 3" xfId="6711" xr:uid="{9A5149F7-820B-4FA6-9148-76A7C0EFBF26}"/>
    <cellStyle name="Normal 2 16 23 3" xfId="6712" xr:uid="{AEE97958-A4D5-4BAD-BD8A-F1F0A3E653B1}"/>
    <cellStyle name="Normal 2 16 23 3 2" xfId="6713" xr:uid="{1303FBDA-CCC7-4EF4-8725-11FE87B7EB6E}"/>
    <cellStyle name="Normal 2 16 23 3 3" xfId="6714" xr:uid="{9C2D5AB6-BD0C-4081-9E5D-A32391B4A2EA}"/>
    <cellStyle name="Normal 2 16 23 4" xfId="6715" xr:uid="{ACC2A035-A9FC-46FF-AE8D-49EC030CE3FF}"/>
    <cellStyle name="Normal 2 16 23 5" xfId="6716" xr:uid="{B217E0CB-D056-4E55-A2FD-4A4495865889}"/>
    <cellStyle name="Normal 2 16 24" xfId="6717" xr:uid="{6548B9C8-B1FC-44A7-A1FD-69BD1F4D7A12}"/>
    <cellStyle name="Normal 2 16 24 2" xfId="6718" xr:uid="{2AEF7579-3238-4CB2-A54B-74EFC743DAD9}"/>
    <cellStyle name="Normal 2 16 24 3" xfId="6719" xr:uid="{CD375B1C-52EC-4784-B580-E3AF1A8C0C27}"/>
    <cellStyle name="Normal 2 16 25" xfId="6720" xr:uid="{CD362604-6653-42BE-9464-877189BB81FD}"/>
    <cellStyle name="Normal 2 16 25 2" xfId="6721" xr:uid="{EBE4B1B3-4C1A-4CE5-A6A4-82B26D65EB5F}"/>
    <cellStyle name="Normal 2 16 25 3" xfId="6722" xr:uid="{95835923-ED5B-491B-B57C-F1FBF227F081}"/>
    <cellStyle name="Normal 2 16 26" xfId="6723" xr:uid="{CCF59412-D00E-4971-963A-96A8F1512A89}"/>
    <cellStyle name="Normal 2 16 27" xfId="6724" xr:uid="{D45C4B1C-CB0B-4C5C-9185-50F0289E10C4}"/>
    <cellStyle name="Normal 2 16 3" xfId="6725" xr:uid="{91298E3E-A5AC-413C-AE63-FC836808AAF3}"/>
    <cellStyle name="Normal 2 16 3 2" xfId="6726" xr:uid="{FA60BCC4-4F89-4F52-8FD7-D712D55C42A0}"/>
    <cellStyle name="Normal 2 16 3 2 2" xfId="6727" xr:uid="{2FB25BF9-68AB-401C-88C6-E4B4AD976064}"/>
    <cellStyle name="Normal 2 16 3 2 3" xfId="6728" xr:uid="{6DF2FB86-D698-4686-92D2-1B525637AFEB}"/>
    <cellStyle name="Normal 2 16 3 3" xfId="6729" xr:uid="{F4426555-3E48-4E1F-BBD1-87AC93D248FA}"/>
    <cellStyle name="Normal 2 16 3 3 2" xfId="6730" xr:uid="{78E2EA75-C91D-4E68-929E-6A4A2C51E41C}"/>
    <cellStyle name="Normal 2 16 3 3 3" xfId="6731" xr:uid="{744C48FC-57AC-4C04-9355-4C5E884F6730}"/>
    <cellStyle name="Normal 2 16 3 4" xfId="6732" xr:uid="{CB380124-BFFB-49B4-B8CB-31B0F7D4BF61}"/>
    <cellStyle name="Normal 2 16 3 5" xfId="6733" xr:uid="{D8357671-B7AF-4B9E-B430-AE865A27A34D}"/>
    <cellStyle name="Normal 2 16 4" xfId="6734" xr:uid="{86B20875-4F4F-4E37-A7A5-72B012971260}"/>
    <cellStyle name="Normal 2 16 4 2" xfId="6735" xr:uid="{174DE950-6882-405D-941D-BBD8FE934E86}"/>
    <cellStyle name="Normal 2 16 4 2 2" xfId="6736" xr:uid="{996B6454-738E-473E-BA33-54C40E98DCBA}"/>
    <cellStyle name="Normal 2 16 4 2 3" xfId="6737" xr:uid="{41C92C7C-0E03-4DC1-93EB-0C9DFB9A2682}"/>
    <cellStyle name="Normal 2 16 4 3" xfId="6738" xr:uid="{63396CF9-6301-4A87-9BA7-2FD8C93B31FA}"/>
    <cellStyle name="Normal 2 16 4 3 2" xfId="6739" xr:uid="{246E1387-29E2-4BFD-BFD6-AFE0A69A3BC3}"/>
    <cellStyle name="Normal 2 16 4 3 3" xfId="6740" xr:uid="{62751F9D-2709-415D-99F5-7C9B3119CD6E}"/>
    <cellStyle name="Normal 2 16 4 4" xfId="6741" xr:uid="{935C5F30-9DFE-4491-A911-9212E5DBFA19}"/>
    <cellStyle name="Normal 2 16 4 5" xfId="6742" xr:uid="{063F264A-A4D4-4A21-AD5A-09191E7F342E}"/>
    <cellStyle name="Normal 2 16 5" xfId="6743" xr:uid="{686CFA32-7A04-4902-8EED-1428FF02EB51}"/>
    <cellStyle name="Normal 2 16 5 2" xfId="6744" xr:uid="{D4273955-BFC3-49D5-9DA5-0285FDE97768}"/>
    <cellStyle name="Normal 2 16 5 2 2" xfId="6745" xr:uid="{859E212C-61BF-40CA-AC6A-0C77A0D94D75}"/>
    <cellStyle name="Normal 2 16 5 2 3" xfId="6746" xr:uid="{01E5498A-EE88-4877-A668-B4DF966D4A8D}"/>
    <cellStyle name="Normal 2 16 5 3" xfId="6747" xr:uid="{096F2E8D-AB2F-48AE-AD5F-11999AB72352}"/>
    <cellStyle name="Normal 2 16 5 3 2" xfId="6748" xr:uid="{DCCDF549-2FF1-4D0B-A384-DD3B4D7EBCD9}"/>
    <cellStyle name="Normal 2 16 5 3 3" xfId="6749" xr:uid="{9D42153F-507D-4341-88D9-B2BF1480B28D}"/>
    <cellStyle name="Normal 2 16 5 4" xfId="6750" xr:uid="{9C7EAC8B-3F3E-4619-B074-A44A29033293}"/>
    <cellStyle name="Normal 2 16 5 5" xfId="6751" xr:uid="{849E9F33-48E8-41AE-A74A-14C9B06BD16D}"/>
    <cellStyle name="Normal 2 16 6" xfId="6752" xr:uid="{23A08744-CEFA-4082-A5EF-08DB9A1B3EFC}"/>
    <cellStyle name="Normal 2 16 6 2" xfId="6753" xr:uid="{5126DE6B-D324-4DAD-BD90-49BB94082A70}"/>
    <cellStyle name="Normal 2 16 6 2 2" xfId="6754" xr:uid="{426D0596-8CBD-42C1-A82E-DADACF8B3571}"/>
    <cellStyle name="Normal 2 16 6 2 3" xfId="6755" xr:uid="{94113F8A-C0C8-4A56-9FA7-B14A5F719574}"/>
    <cellStyle name="Normal 2 16 6 3" xfId="6756" xr:uid="{185E9DA2-BF27-40CB-97EB-8C970FA0830C}"/>
    <cellStyle name="Normal 2 16 6 3 2" xfId="6757" xr:uid="{7064BE35-089D-45C6-9260-035C029D73F3}"/>
    <cellStyle name="Normal 2 16 6 3 3" xfId="6758" xr:uid="{62CCB1AF-B38F-4701-9C3E-2A94A6A1B347}"/>
    <cellStyle name="Normal 2 16 6 4" xfId="6759" xr:uid="{6010F6F4-0307-4026-B319-89EA7DE9DF20}"/>
    <cellStyle name="Normal 2 16 6 5" xfId="6760" xr:uid="{4AA34A95-1732-4740-8E79-607CAB940C8D}"/>
    <cellStyle name="Normal 2 16 7" xfId="6761" xr:uid="{112C541C-AD45-4B04-B99E-7D8106B6EE7C}"/>
    <cellStyle name="Normal 2 16 7 2" xfId="6762" xr:uid="{D7A616DB-0E32-4F26-B1F6-874DEAA063B4}"/>
    <cellStyle name="Normal 2 16 7 2 2" xfId="6763" xr:uid="{6A61FD5F-6493-4084-91C5-B5B329846FCF}"/>
    <cellStyle name="Normal 2 16 7 2 3" xfId="6764" xr:uid="{3F185996-6F08-4518-86FA-EE79EAD2EB4B}"/>
    <cellStyle name="Normal 2 16 7 3" xfId="6765" xr:uid="{AB5C19FE-4A83-4B0C-AAE8-AE526384D02D}"/>
    <cellStyle name="Normal 2 16 7 3 2" xfId="6766" xr:uid="{87F4A8D4-71FA-45D1-960F-2904FC8F6869}"/>
    <cellStyle name="Normal 2 16 7 3 3" xfId="6767" xr:uid="{1D5EDDA3-77A5-4CF1-81FE-4CDDC2596ECB}"/>
    <cellStyle name="Normal 2 16 7 4" xfId="6768" xr:uid="{B22449A3-C483-4BB9-92BC-FF30AA650FA7}"/>
    <cellStyle name="Normal 2 16 7 5" xfId="6769" xr:uid="{09664397-4B8A-482F-BF97-4C40CA80DE70}"/>
    <cellStyle name="Normal 2 16 8" xfId="6770" xr:uid="{87BDACA6-68D0-4192-99FB-F5FF7BBEC902}"/>
    <cellStyle name="Normal 2 16 8 2" xfId="6771" xr:uid="{15EBE63C-9E84-46A2-B79A-934F1029C7B2}"/>
    <cellStyle name="Normal 2 16 8 2 2" xfId="6772" xr:uid="{D52B0911-4061-41ED-AD0E-3ED4F1AD66D5}"/>
    <cellStyle name="Normal 2 16 8 2 3" xfId="6773" xr:uid="{F10FD443-A159-4A2A-A9D9-40551ED617B1}"/>
    <cellStyle name="Normal 2 16 8 3" xfId="6774" xr:uid="{B1FB9CB1-156C-4670-A436-99EF02B3D0DC}"/>
    <cellStyle name="Normal 2 16 8 3 2" xfId="6775" xr:uid="{10871A9A-1C76-44F2-BED1-3A3990D9D948}"/>
    <cellStyle name="Normal 2 16 8 3 3" xfId="6776" xr:uid="{79883EBF-864A-4DA0-9CF9-2A2DA2566F25}"/>
    <cellStyle name="Normal 2 16 8 4" xfId="6777" xr:uid="{994E8F15-531E-438F-AC2A-AD6D172E1A2D}"/>
    <cellStyle name="Normal 2 16 8 5" xfId="6778" xr:uid="{98D548BD-13CB-47A7-93ED-C4D811D4DB41}"/>
    <cellStyle name="Normal 2 16 9" xfId="6779" xr:uid="{42BBAFC3-9676-4653-8D11-51C5C5D65AEA}"/>
    <cellStyle name="Normal 2 16 9 2" xfId="6780" xr:uid="{A376E169-1AE7-424D-A0FD-65773E398843}"/>
    <cellStyle name="Normal 2 16 9 2 2" xfId="6781" xr:uid="{FE013E53-0CB9-4C1F-A429-40F0DDD165D5}"/>
    <cellStyle name="Normal 2 16 9 2 3" xfId="6782" xr:uid="{2FB3DBF4-2CD9-48C0-B214-4DB52E152FC7}"/>
    <cellStyle name="Normal 2 16 9 3" xfId="6783" xr:uid="{5573D8DD-7CD2-4B67-927A-97CF6F7105A5}"/>
    <cellStyle name="Normal 2 16 9 3 2" xfId="6784" xr:uid="{0949BE2A-3922-4CC9-A45D-8CC7C315EB76}"/>
    <cellStyle name="Normal 2 16 9 3 3" xfId="6785" xr:uid="{CBFCF391-E8DB-4388-B611-492BF3DDE8D6}"/>
    <cellStyle name="Normal 2 16 9 4" xfId="6786" xr:uid="{5D37BDF3-938F-49B2-8502-37F4299AB543}"/>
    <cellStyle name="Normal 2 16 9 5" xfId="6787" xr:uid="{76833B42-57D3-4580-A807-154A03DCB7CC}"/>
    <cellStyle name="Normal 2 160" xfId="6788" xr:uid="{F2BD04A4-1324-4FFB-BBD1-50B3217750FE}"/>
    <cellStyle name="Normal 2 160 2" xfId="6789" xr:uid="{3FC644E1-6D44-4C36-8DC1-4E5A8384F675}"/>
    <cellStyle name="Normal 2 160 2 2" xfId="6790" xr:uid="{49AC7A04-B734-4157-AF64-025A94FDB669}"/>
    <cellStyle name="Normal 2 160 2 3" xfId="6791" xr:uid="{09BCDDCA-5D66-440B-98F4-412323E9BC71}"/>
    <cellStyle name="Normal 2 160 3" xfId="6792" xr:uid="{CADCCAE0-1F83-427C-A142-F1DD82FD50EF}"/>
    <cellStyle name="Normal 2 160 3 2" xfId="6793" xr:uid="{23CB2710-653B-48BF-8BA2-115DE36EE72F}"/>
    <cellStyle name="Normal 2 160 3 3" xfId="6794" xr:uid="{696C5AD5-A1E4-4D34-99C3-586B9B932BFB}"/>
    <cellStyle name="Normal 2 160 4" xfId="6795" xr:uid="{8D8D46C0-AF2B-4BFA-8479-5CB8CA3C21BE}"/>
    <cellStyle name="Normal 2 160 5" xfId="6796" xr:uid="{737E46E6-EDF0-41B7-B91F-84DE752EB616}"/>
    <cellStyle name="Normal 2 161" xfId="6797" xr:uid="{1880EEA0-F987-48A6-A3B0-F18BC74AE201}"/>
    <cellStyle name="Normal 2 161 2" xfId="6798" xr:uid="{A297F721-5513-4C85-93D6-A2B271FBF7C6}"/>
    <cellStyle name="Normal 2 161 2 2" xfId="6799" xr:uid="{D1452393-B2AD-4029-9450-EAA8E19DF7FB}"/>
    <cellStyle name="Normal 2 161 2 3" xfId="6800" xr:uid="{E3B3FB94-ACD0-4672-BC48-F662EA15732F}"/>
    <cellStyle name="Normal 2 161 3" xfId="6801" xr:uid="{02293C81-F36C-4429-BD1E-F3A9BD56D75C}"/>
    <cellStyle name="Normal 2 161 3 2" xfId="6802" xr:uid="{B0A032EF-E490-4C6B-BC9F-2A031885F387}"/>
    <cellStyle name="Normal 2 161 3 3" xfId="6803" xr:uid="{CA1304FD-2D87-485F-B338-3473B870579E}"/>
    <cellStyle name="Normal 2 161 4" xfId="6804" xr:uid="{1E4E392F-3977-417A-8B7D-A3D247D3A8A3}"/>
    <cellStyle name="Normal 2 161 5" xfId="6805" xr:uid="{09A98F80-5236-4DAE-B2BD-F6FE8B326590}"/>
    <cellStyle name="Normal 2 162" xfId="6806" xr:uid="{734AC325-5892-47A1-93B1-04E80C0425B3}"/>
    <cellStyle name="Normal 2 162 2" xfId="6807" xr:uid="{31C5A7BA-5597-4E7F-84B4-858F4B9B992D}"/>
    <cellStyle name="Normal 2 162 2 2" xfId="6808" xr:uid="{29485BD6-5DBA-4B93-B901-BF3FD9A32D5B}"/>
    <cellStyle name="Normal 2 162 2 3" xfId="6809" xr:uid="{94B57EE1-CDFD-419E-A9B3-BF03F49D3D4E}"/>
    <cellStyle name="Normal 2 162 3" xfId="6810" xr:uid="{DFCB567E-A80D-4EC8-9C3C-3CDA8BE25E3D}"/>
    <cellStyle name="Normal 2 162 3 2" xfId="6811" xr:uid="{74D99902-7026-4DAB-AC23-9679FE21D39D}"/>
    <cellStyle name="Normal 2 162 3 3" xfId="6812" xr:uid="{42400E3B-7B2A-4B4E-B1C1-4100CAD3E61A}"/>
    <cellStyle name="Normal 2 162 4" xfId="6813" xr:uid="{AF918939-85AD-4679-85E0-8B342511A153}"/>
    <cellStyle name="Normal 2 162 5" xfId="6814" xr:uid="{DC0B65CA-39AF-4B85-9A4D-A0B50715A685}"/>
    <cellStyle name="Normal 2 163" xfId="6815" xr:uid="{E46872C2-38E3-4D92-B854-E7B607D90BCA}"/>
    <cellStyle name="Normal 2 163 2" xfId="6816" xr:uid="{8F1FF755-A75A-4FD5-884B-A777C66D3EDF}"/>
    <cellStyle name="Normal 2 163 2 2" xfId="6817" xr:uid="{CAC40732-C44C-4874-A76A-CBDF51B5D982}"/>
    <cellStyle name="Normal 2 163 2 3" xfId="6818" xr:uid="{C62AED54-68FC-48D2-90CE-F979667391AF}"/>
    <cellStyle name="Normal 2 163 3" xfId="6819" xr:uid="{1AB7668D-1ED3-4692-9EAD-3CB660007307}"/>
    <cellStyle name="Normal 2 163 3 2" xfId="6820" xr:uid="{266C8A1E-7A59-4894-9632-40160A42F836}"/>
    <cellStyle name="Normal 2 163 3 3" xfId="6821" xr:uid="{F7306FC1-0F81-456B-80B8-4435E3E9E587}"/>
    <cellStyle name="Normal 2 163 4" xfId="6822" xr:uid="{C2304307-0EBC-4BC8-9D50-496817C5DEB7}"/>
    <cellStyle name="Normal 2 163 5" xfId="6823" xr:uid="{A177C189-95BD-4DB4-BCD5-29B63FA00A73}"/>
    <cellStyle name="Normal 2 164" xfId="6824" xr:uid="{87BA8595-6979-41AC-AF37-009B578FAF34}"/>
    <cellStyle name="Normal 2 164 2" xfId="6825" xr:uid="{AB490EEE-5AE8-4E45-B047-4C21A94FC08B}"/>
    <cellStyle name="Normal 2 164 2 2" xfId="6826" xr:uid="{F4B01181-82C0-401D-9363-0F556A5583CE}"/>
    <cellStyle name="Normal 2 164 2 3" xfId="6827" xr:uid="{D8E9A085-61BA-4649-8D51-0E9262E61056}"/>
    <cellStyle name="Normal 2 164 3" xfId="6828" xr:uid="{B43A23C2-0245-4E29-858F-2C1363849D05}"/>
    <cellStyle name="Normal 2 164 3 2" xfId="6829" xr:uid="{61FBC697-DBB8-45D8-82A6-FBC27EF1FCE4}"/>
    <cellStyle name="Normal 2 164 3 3" xfId="6830" xr:uid="{0DF23D83-7385-4256-B3D4-1397F4BA8AF6}"/>
    <cellStyle name="Normal 2 164 4" xfId="6831" xr:uid="{43520B38-CDCC-458E-8E08-AF2EAC563CF6}"/>
    <cellStyle name="Normal 2 164 5" xfId="6832" xr:uid="{E9193063-15C8-4143-8C7A-70BE6E1537FC}"/>
    <cellStyle name="Normal 2 165" xfId="6833" xr:uid="{DC6D165A-BB9F-4DBE-9752-7A0177D9420E}"/>
    <cellStyle name="Normal 2 165 2" xfId="6834" xr:uid="{D621F805-0CB7-486B-B88F-6C567FC7A0EC}"/>
    <cellStyle name="Normal 2 165 2 2" xfId="6835" xr:uid="{E75AC407-E30E-46E5-B6BE-F5D9D2D7AA9F}"/>
    <cellStyle name="Normal 2 165 2 3" xfId="6836" xr:uid="{45785C36-AD32-49AF-9F2B-9A4C7F968FE8}"/>
    <cellStyle name="Normal 2 165 3" xfId="6837" xr:uid="{CF32982B-ED1E-4F71-A2FB-02BAF544424F}"/>
    <cellStyle name="Normal 2 165 3 2" xfId="6838" xr:uid="{F663A657-A1D7-4F6C-BBAD-0E0E58A8EB6E}"/>
    <cellStyle name="Normal 2 165 3 3" xfId="6839" xr:uid="{F8CF5EE0-83C9-45BC-9DCC-7B5303625B05}"/>
    <cellStyle name="Normal 2 165 4" xfId="6840" xr:uid="{C774C666-EBD8-4ADC-8587-FA9CCCBBB1F7}"/>
    <cellStyle name="Normal 2 165 5" xfId="6841" xr:uid="{5CFA6E5B-772B-427A-9D43-B4E2A92CE4AA}"/>
    <cellStyle name="Normal 2 166" xfId="6842" xr:uid="{743245A6-055F-4481-888A-79AF333403D0}"/>
    <cellStyle name="Normal 2 166 2" xfId="6843" xr:uid="{6CFBB207-EA64-4653-9B85-3EA22C5B9FA5}"/>
    <cellStyle name="Normal 2 166 2 2" xfId="6844" xr:uid="{8DA05630-A2E5-4D32-8F1F-F0F69A95529C}"/>
    <cellStyle name="Normal 2 166 2 3" xfId="6845" xr:uid="{8CDECA68-E108-40E3-B233-D71508514499}"/>
    <cellStyle name="Normal 2 166 3" xfId="6846" xr:uid="{5381D0EC-10A0-4565-89C6-CC8C28F7FC7D}"/>
    <cellStyle name="Normal 2 166 3 2" xfId="6847" xr:uid="{B1FAA7A9-DD69-4445-8585-8997AA39D0A6}"/>
    <cellStyle name="Normal 2 166 3 3" xfId="6848" xr:uid="{B4C775BB-0B64-4ADB-B50D-C1EFBDAB6AAB}"/>
    <cellStyle name="Normal 2 166 4" xfId="6849" xr:uid="{D1F1E23D-7D85-4BDA-9695-0263091A2A8E}"/>
    <cellStyle name="Normal 2 166 5" xfId="6850" xr:uid="{E3143CE9-F7E2-475D-BB4C-EAC133639738}"/>
    <cellStyle name="Normal 2 167" xfId="6851" xr:uid="{C217A506-DFA2-4567-B4FE-BB41990AD799}"/>
    <cellStyle name="Normal 2 167 2" xfId="6852" xr:uid="{06C76558-1E75-49BC-B10F-1DF3FA43DECE}"/>
    <cellStyle name="Normal 2 167 2 2" xfId="6853" xr:uid="{322F2208-A386-4611-BB34-06CFD9AE20F6}"/>
    <cellStyle name="Normal 2 167 2 3" xfId="6854" xr:uid="{7D8EA4AE-73B6-4A9B-91A4-8BDE41C06019}"/>
    <cellStyle name="Normal 2 167 3" xfId="6855" xr:uid="{1C7366E0-5867-46AF-AB72-E425E0AE3724}"/>
    <cellStyle name="Normal 2 167 3 2" xfId="6856" xr:uid="{DC64C62A-36CB-402D-AB19-F1585D776801}"/>
    <cellStyle name="Normal 2 167 3 3" xfId="6857" xr:uid="{92BE27D1-AA44-4563-BFC7-624DC3352B42}"/>
    <cellStyle name="Normal 2 167 4" xfId="6858" xr:uid="{F38EB677-DAC5-4A6E-B54E-EE1557D7CF62}"/>
    <cellStyle name="Normal 2 167 5" xfId="6859" xr:uid="{64AE1728-DB09-4CA0-B6CF-8E377D3E778A}"/>
    <cellStyle name="Normal 2 168" xfId="6860" xr:uid="{2732A59E-ECF5-42C6-BB5B-F75CDA6FF304}"/>
    <cellStyle name="Normal 2 168 2" xfId="6861" xr:uid="{58B3B4FC-0C93-42F3-B7FA-515C34CEB99E}"/>
    <cellStyle name="Normal 2 168 2 2" xfId="6862" xr:uid="{A0FAAD5D-550F-40A5-806C-997B2C4FE2F7}"/>
    <cellStyle name="Normal 2 168 2 3" xfId="6863" xr:uid="{DF3B1297-25C9-4918-97C7-21B1BA846618}"/>
    <cellStyle name="Normal 2 168 3" xfId="6864" xr:uid="{F9DA0525-D9A1-4E90-84A1-690926B2F438}"/>
    <cellStyle name="Normal 2 168 3 2" xfId="6865" xr:uid="{BA4E4185-AAD0-4000-A954-A84C2234D232}"/>
    <cellStyle name="Normal 2 168 3 3" xfId="6866" xr:uid="{19385A84-C5CB-4CA6-9D82-2FDBB2E1AC09}"/>
    <cellStyle name="Normal 2 168 4" xfId="6867" xr:uid="{47113CAD-4C3A-4DFF-A393-B25A992A5FA1}"/>
    <cellStyle name="Normal 2 168 5" xfId="6868" xr:uid="{029218DC-D265-41FA-8936-1F094EA576B1}"/>
    <cellStyle name="Normal 2 169" xfId="6869" xr:uid="{6615755C-8EC3-412B-BE18-55877181DBF5}"/>
    <cellStyle name="Normal 2 169 2" xfId="6870" xr:uid="{1F1374D2-C0AC-49AB-A8BF-453CE54DB97A}"/>
    <cellStyle name="Normal 2 169 2 2" xfId="6871" xr:uid="{8C45295F-3F63-45CB-84CA-79B5AA3268AB}"/>
    <cellStyle name="Normal 2 169 2 3" xfId="6872" xr:uid="{F0456A20-4F99-41CD-9109-4A814C9D9D13}"/>
    <cellStyle name="Normal 2 169 3" xfId="6873" xr:uid="{7CC7CD86-76BD-4F9F-92A3-DD3947090017}"/>
    <cellStyle name="Normal 2 169 3 2" xfId="6874" xr:uid="{C65F4C5B-CF4F-402D-916B-258307A6ABFD}"/>
    <cellStyle name="Normal 2 169 3 3" xfId="6875" xr:uid="{D92B2F18-83E4-406F-9A7A-3A0B4B7EAA73}"/>
    <cellStyle name="Normal 2 169 4" xfId="6876" xr:uid="{FFD12263-AA57-497A-87F5-3853E83BE2A9}"/>
    <cellStyle name="Normal 2 169 5" xfId="6877" xr:uid="{424B95A4-37FB-4A83-BE21-C3C956FDE020}"/>
    <cellStyle name="Normal 2 17" xfId="6878" xr:uid="{044419C2-37AF-46D1-8217-1D87B8144A20}"/>
    <cellStyle name="Normal 2 17 10" xfId="6879" xr:uid="{2ECD751F-19E4-428E-A7C6-95CCBD1303EE}"/>
    <cellStyle name="Normal 2 17 10 2" xfId="6880" xr:uid="{9A32B850-D0BF-42F7-9B62-E4FEE6824288}"/>
    <cellStyle name="Normal 2 17 10 2 2" xfId="6881" xr:uid="{BBF43FC7-AD91-4018-A641-1E79E958254C}"/>
    <cellStyle name="Normal 2 17 10 2 3" xfId="6882" xr:uid="{A352BCFC-90D2-4226-B472-2ED732035220}"/>
    <cellStyle name="Normal 2 17 10 3" xfId="6883" xr:uid="{86846C0B-A325-4ACD-8918-5761FCBE666E}"/>
    <cellStyle name="Normal 2 17 10 3 2" xfId="6884" xr:uid="{70EDA60B-C9BE-4895-8711-14C68808E298}"/>
    <cellStyle name="Normal 2 17 10 3 3" xfId="6885" xr:uid="{779704E3-8ECB-4F7C-8C4F-AE09E3C530CF}"/>
    <cellStyle name="Normal 2 17 10 4" xfId="6886" xr:uid="{4CA9F90B-4B68-4E4C-A612-54A45005E56A}"/>
    <cellStyle name="Normal 2 17 10 5" xfId="6887" xr:uid="{E0FCE0EE-EF0C-4A0E-BE40-B5663D25B25C}"/>
    <cellStyle name="Normal 2 17 11" xfId="6888" xr:uid="{0171C923-A58C-4DCB-A28E-8DF006F09472}"/>
    <cellStyle name="Normal 2 17 11 2" xfId="6889" xr:uid="{01AF7CB2-5700-48C6-BB38-18F21DEFFB69}"/>
    <cellStyle name="Normal 2 17 11 2 2" xfId="6890" xr:uid="{040123C8-ED55-4CF9-9D37-3A90D7C9753E}"/>
    <cellStyle name="Normal 2 17 11 2 3" xfId="6891" xr:uid="{FB7CFD9A-E142-41A7-9E38-C050A93C85EF}"/>
    <cellStyle name="Normal 2 17 11 3" xfId="6892" xr:uid="{5ACE4F61-6C29-4A9E-B11E-8A27349A438F}"/>
    <cellStyle name="Normal 2 17 11 3 2" xfId="6893" xr:uid="{3222BDDA-617B-4534-B4BE-C4A95410A23A}"/>
    <cellStyle name="Normal 2 17 11 3 3" xfId="6894" xr:uid="{432A5510-6170-4DE5-9853-6F27861EBC82}"/>
    <cellStyle name="Normal 2 17 11 4" xfId="6895" xr:uid="{4B8714BD-3300-47B1-9789-AC9C935194F1}"/>
    <cellStyle name="Normal 2 17 11 5" xfId="6896" xr:uid="{6CE66414-C778-4F3E-8328-E619ECF4CE80}"/>
    <cellStyle name="Normal 2 17 12" xfId="6897" xr:uid="{F83B6194-ADC7-4F2A-8720-448049F3A42F}"/>
    <cellStyle name="Normal 2 17 12 2" xfId="6898" xr:uid="{2E0E889D-EC5F-4C17-BFC0-77F378450981}"/>
    <cellStyle name="Normal 2 17 12 2 2" xfId="6899" xr:uid="{B42C859C-97AF-418C-8404-279A53CA8CF8}"/>
    <cellStyle name="Normal 2 17 12 2 3" xfId="6900" xr:uid="{0AF719B9-FF82-480B-9BAE-3A3F02962067}"/>
    <cellStyle name="Normal 2 17 12 3" xfId="6901" xr:uid="{16C8CBB0-185E-433F-9F5A-CCDA8582F12E}"/>
    <cellStyle name="Normal 2 17 12 3 2" xfId="6902" xr:uid="{1AFBF6B8-C8BD-468B-8BB7-11104569F558}"/>
    <cellStyle name="Normal 2 17 12 3 3" xfId="6903" xr:uid="{942DADB2-DF66-465F-B8E8-7479167AF3A8}"/>
    <cellStyle name="Normal 2 17 12 4" xfId="6904" xr:uid="{EBF4B10B-42F7-41D3-AC6F-62032F2ACC9F}"/>
    <cellStyle name="Normal 2 17 12 5" xfId="6905" xr:uid="{B462E0D3-814F-41C9-8411-F8404CC55FA2}"/>
    <cellStyle name="Normal 2 17 13" xfId="6906" xr:uid="{EE64D676-9B3E-4B18-B824-54D9D51EA56D}"/>
    <cellStyle name="Normal 2 17 13 2" xfId="6907" xr:uid="{13E021CF-10EA-4870-BB6E-CFFB5524A934}"/>
    <cellStyle name="Normal 2 17 13 2 2" xfId="6908" xr:uid="{B52BB2FF-694C-4777-AFDA-818E84D2166E}"/>
    <cellStyle name="Normal 2 17 13 2 3" xfId="6909" xr:uid="{C9432C98-8851-45F0-B772-9C1581C2A424}"/>
    <cellStyle name="Normal 2 17 13 3" xfId="6910" xr:uid="{372D4880-DFE0-4F0D-85D7-D36AD6E12FD2}"/>
    <cellStyle name="Normal 2 17 13 3 2" xfId="6911" xr:uid="{9E6C3C5C-FAFB-4DE6-9C9C-44CE83D3F4D5}"/>
    <cellStyle name="Normal 2 17 13 3 3" xfId="6912" xr:uid="{5D24E01E-3AEE-4BB9-B9D6-BA7875DE3F62}"/>
    <cellStyle name="Normal 2 17 13 4" xfId="6913" xr:uid="{AE88C639-3B86-43AD-B21C-99AB4BB219D6}"/>
    <cellStyle name="Normal 2 17 13 5" xfId="6914" xr:uid="{FF30B998-B7B2-4032-994C-B3B3FD40EAA3}"/>
    <cellStyle name="Normal 2 17 14" xfId="6915" xr:uid="{0038D077-D8C8-4588-AE06-45A26C29FB4A}"/>
    <cellStyle name="Normal 2 17 14 2" xfId="6916" xr:uid="{2A2AE5A4-3A16-4C9E-A64F-8B993C020715}"/>
    <cellStyle name="Normal 2 17 14 2 2" xfId="6917" xr:uid="{95DDC0DE-3CB2-4C71-9724-D48984A5AD7E}"/>
    <cellStyle name="Normal 2 17 14 2 3" xfId="6918" xr:uid="{5689821F-87A3-4C7A-9921-C12F464F3E9D}"/>
    <cellStyle name="Normal 2 17 14 3" xfId="6919" xr:uid="{C59CE7D3-C577-4402-B297-A3AAAF14AE22}"/>
    <cellStyle name="Normal 2 17 14 3 2" xfId="6920" xr:uid="{514CD83D-DEF5-47AA-B17B-5312695CDDCB}"/>
    <cellStyle name="Normal 2 17 14 3 3" xfId="6921" xr:uid="{93DF4E51-5306-46CA-BFFD-F009EE08C28C}"/>
    <cellStyle name="Normal 2 17 14 4" xfId="6922" xr:uid="{421AA5BC-7EC5-416B-8B8A-BD398A93FB62}"/>
    <cellStyle name="Normal 2 17 14 5" xfId="6923" xr:uid="{A92AA52B-DE09-488B-A542-C3F4BE69A6D1}"/>
    <cellStyle name="Normal 2 17 15" xfId="6924" xr:uid="{81672561-BB61-45A1-8CD2-F4D0D4FFD6D8}"/>
    <cellStyle name="Normal 2 17 15 2" xfId="6925" xr:uid="{505DE0B5-38F2-4C7C-904D-8EDFA920ACA0}"/>
    <cellStyle name="Normal 2 17 15 2 2" xfId="6926" xr:uid="{2C1141BF-0CFA-45CD-BF59-3FE4FB910056}"/>
    <cellStyle name="Normal 2 17 15 2 3" xfId="6927" xr:uid="{DD380EA1-0418-476A-89B9-AF54F5414B70}"/>
    <cellStyle name="Normal 2 17 15 3" xfId="6928" xr:uid="{C6F86EE1-A2D3-41FF-8F01-69E060CDEBCF}"/>
    <cellStyle name="Normal 2 17 15 3 2" xfId="6929" xr:uid="{97F2A671-DEC3-446D-8B9F-6482A5A63F12}"/>
    <cellStyle name="Normal 2 17 15 3 3" xfId="6930" xr:uid="{2805E1AE-005D-4FD2-B450-C297A6DE285B}"/>
    <cellStyle name="Normal 2 17 15 4" xfId="6931" xr:uid="{CAD6307E-3471-44F5-9384-BD881DE23B2B}"/>
    <cellStyle name="Normal 2 17 15 5" xfId="6932" xr:uid="{7C774AFF-E774-4A8D-BCA1-A77B1E9E9B3C}"/>
    <cellStyle name="Normal 2 17 16" xfId="6933" xr:uid="{6FD69AD1-3832-4A51-8636-E7261DFE7232}"/>
    <cellStyle name="Normal 2 17 16 2" xfId="6934" xr:uid="{0E5849EB-4C19-4AE1-A891-6003ED5BB63B}"/>
    <cellStyle name="Normal 2 17 16 2 2" xfId="6935" xr:uid="{C77672C3-22DE-439E-ABD5-ED5487305217}"/>
    <cellStyle name="Normal 2 17 16 2 3" xfId="6936" xr:uid="{CBB4A712-8F7E-4A09-ABC0-504B2BE4A032}"/>
    <cellStyle name="Normal 2 17 16 3" xfId="6937" xr:uid="{5E9DF27F-C492-446A-B918-3E71D475E50C}"/>
    <cellStyle name="Normal 2 17 16 3 2" xfId="6938" xr:uid="{FD8469BD-BBAE-4C04-A5C5-477AA1A2652E}"/>
    <cellStyle name="Normal 2 17 16 3 3" xfId="6939" xr:uid="{A304718E-76E4-4F0D-A5A0-1E1C7D860CF3}"/>
    <cellStyle name="Normal 2 17 16 4" xfId="6940" xr:uid="{875BEBCE-777F-4A7C-A0ED-78BDAE266B1F}"/>
    <cellStyle name="Normal 2 17 16 5" xfId="6941" xr:uid="{80E5EBAB-72B4-4A50-9D85-C00F48C04870}"/>
    <cellStyle name="Normal 2 17 17" xfId="6942" xr:uid="{40CB2CCC-CB7D-41BB-957E-7AE149DB2194}"/>
    <cellStyle name="Normal 2 17 17 2" xfId="6943" xr:uid="{02508EFF-13CA-458F-9029-721452BB04B7}"/>
    <cellStyle name="Normal 2 17 17 2 2" xfId="6944" xr:uid="{F7127E0F-DBC6-4ED0-B73D-1D50E3631CBD}"/>
    <cellStyle name="Normal 2 17 17 2 3" xfId="6945" xr:uid="{CC614309-5E37-4DCF-A882-A13F41F85925}"/>
    <cellStyle name="Normal 2 17 17 3" xfId="6946" xr:uid="{3A69F3D3-505F-42F7-80E2-7E9A879DBB08}"/>
    <cellStyle name="Normal 2 17 17 3 2" xfId="6947" xr:uid="{3055833C-4BAB-4D71-B40A-247E0CB414C8}"/>
    <cellStyle name="Normal 2 17 17 3 3" xfId="6948" xr:uid="{C7B42965-D0F3-466A-8421-3DBBD9830279}"/>
    <cellStyle name="Normal 2 17 17 4" xfId="6949" xr:uid="{4749277A-2031-48EF-839B-EAA259560734}"/>
    <cellStyle name="Normal 2 17 17 5" xfId="6950" xr:uid="{4A09B2F6-6F24-43AB-AFB5-F7E7EB0C03FA}"/>
    <cellStyle name="Normal 2 17 18" xfId="6951" xr:uid="{6762EFB8-80F4-4E8A-A56A-D80DC6AE68C8}"/>
    <cellStyle name="Normal 2 17 18 2" xfId="6952" xr:uid="{67CF799B-BE01-4D7C-A5EE-9FE277033DD0}"/>
    <cellStyle name="Normal 2 17 18 2 2" xfId="6953" xr:uid="{59DC40C5-D0BD-4164-9438-0FA8F6126D50}"/>
    <cellStyle name="Normal 2 17 18 2 3" xfId="6954" xr:uid="{ED53360A-7AA4-42D8-BD3B-A57FB5F021BA}"/>
    <cellStyle name="Normal 2 17 18 3" xfId="6955" xr:uid="{6B4216CD-EFEF-4CB8-8F13-130DED60558A}"/>
    <cellStyle name="Normal 2 17 18 3 2" xfId="6956" xr:uid="{65BE5BBF-1BF5-44EF-8FD3-296CC982141D}"/>
    <cellStyle name="Normal 2 17 18 3 3" xfId="6957" xr:uid="{F12305DC-195D-4B33-A081-B67626874328}"/>
    <cellStyle name="Normal 2 17 18 4" xfId="6958" xr:uid="{ABBD82DF-A4B2-4FE8-AA4D-F1B793A26FA2}"/>
    <cellStyle name="Normal 2 17 18 5" xfId="6959" xr:uid="{8D508416-8A96-4FC2-A5A7-37BE9AA82D5C}"/>
    <cellStyle name="Normal 2 17 19" xfId="6960" xr:uid="{23CCE78D-5450-4EA5-993E-507FA8B379C7}"/>
    <cellStyle name="Normal 2 17 19 2" xfId="6961" xr:uid="{9F182F1D-9A55-46B4-BCCB-F7501B5E48EF}"/>
    <cellStyle name="Normal 2 17 19 2 2" xfId="6962" xr:uid="{855E2EB0-8D3F-408A-BB77-989750123FA2}"/>
    <cellStyle name="Normal 2 17 19 2 3" xfId="6963" xr:uid="{97585CD0-03CE-41CC-B579-C53F71F8BBD4}"/>
    <cellStyle name="Normal 2 17 19 3" xfId="6964" xr:uid="{57A95605-D4CE-4688-8015-E14F2EAA7727}"/>
    <cellStyle name="Normal 2 17 19 3 2" xfId="6965" xr:uid="{ED212F00-BF13-4121-BDE1-25B38AAA683B}"/>
    <cellStyle name="Normal 2 17 19 3 3" xfId="6966" xr:uid="{3DE2DC1C-6540-46AE-A5CA-7A39AF419B0A}"/>
    <cellStyle name="Normal 2 17 19 4" xfId="6967" xr:uid="{627ADD2B-BF6E-4C02-A445-161E4C376757}"/>
    <cellStyle name="Normal 2 17 19 5" xfId="6968" xr:uid="{77A9071C-4E7A-45A4-A4F1-6CAF64996A54}"/>
    <cellStyle name="Normal 2 17 2" xfId="6969" xr:uid="{ED81B63D-FDF1-4DBF-9C03-F565D4904D1D}"/>
    <cellStyle name="Normal 2 17 2 2" xfId="6970" xr:uid="{1B0B8AFB-BAF7-4FD7-A22D-518648918D1F}"/>
    <cellStyle name="Normal 2 17 2 2 2" xfId="6971" xr:uid="{6242F504-9B1B-4276-A7F9-E037C59140DE}"/>
    <cellStyle name="Normal 2 17 2 2 3" xfId="6972" xr:uid="{4C6C9A59-5C29-434E-BC6D-7C7C395168A8}"/>
    <cellStyle name="Normal 2 17 2 3" xfId="6973" xr:uid="{96D79B51-675C-488F-9130-95CE009A67ED}"/>
    <cellStyle name="Normal 2 17 2 3 2" xfId="6974" xr:uid="{C1CF2AC3-EA62-42BB-B5AD-EBDDB4F30C7A}"/>
    <cellStyle name="Normal 2 17 2 3 3" xfId="6975" xr:uid="{5016A0F4-13FE-45AA-98B6-9CBE6D134895}"/>
    <cellStyle name="Normal 2 17 2 4" xfId="6976" xr:uid="{13CFF0B6-F132-436C-9401-DE5DD3F94A11}"/>
    <cellStyle name="Normal 2 17 2 5" xfId="6977" xr:uid="{440CFCB5-53EC-4DBF-8B31-8210E1A7C16A}"/>
    <cellStyle name="Normal 2 17 20" xfId="6978" xr:uid="{993C2964-0C7A-4E16-85F1-7AD8A375DE55}"/>
    <cellStyle name="Normal 2 17 20 2" xfId="6979" xr:uid="{21CBCCEB-7B58-48DD-A292-01E4B713C606}"/>
    <cellStyle name="Normal 2 17 20 2 2" xfId="6980" xr:uid="{06DF5A9C-45AD-42B0-90FB-0F44D92B45DB}"/>
    <cellStyle name="Normal 2 17 20 2 3" xfId="6981" xr:uid="{FF8EE16D-2D6D-4763-8DAB-1B4C45E87674}"/>
    <cellStyle name="Normal 2 17 20 3" xfId="6982" xr:uid="{098F854A-B5C7-4F5A-8BDA-CD7F764FB968}"/>
    <cellStyle name="Normal 2 17 20 3 2" xfId="6983" xr:uid="{43A8C42C-B931-4181-A06A-372A611F92E6}"/>
    <cellStyle name="Normal 2 17 20 3 3" xfId="6984" xr:uid="{47B3390D-131A-4553-B47D-044D244B8542}"/>
    <cellStyle name="Normal 2 17 20 4" xfId="6985" xr:uid="{E40D3E9A-9CB8-418F-B3C5-747BCBD5CE9D}"/>
    <cellStyle name="Normal 2 17 20 5" xfId="6986" xr:uid="{2B99BC93-B0D9-49A1-B06B-AF22B9AE30C9}"/>
    <cellStyle name="Normal 2 17 21" xfId="6987" xr:uid="{1FEF4517-209B-4CC6-BD59-3CC907B79DD2}"/>
    <cellStyle name="Normal 2 17 21 2" xfId="6988" xr:uid="{12B183F3-CD52-45B7-9868-C5E6E266089D}"/>
    <cellStyle name="Normal 2 17 21 2 2" xfId="6989" xr:uid="{BA47A5FA-660E-4681-B180-9B8C0D7431B4}"/>
    <cellStyle name="Normal 2 17 21 2 3" xfId="6990" xr:uid="{CD6251AB-08FA-41F9-8B96-C3CB9D31C800}"/>
    <cellStyle name="Normal 2 17 21 3" xfId="6991" xr:uid="{B22C9C28-B986-4802-9D7F-4467BE358524}"/>
    <cellStyle name="Normal 2 17 21 3 2" xfId="6992" xr:uid="{C166ACCA-8F6F-418C-BA61-5DB41D38587C}"/>
    <cellStyle name="Normal 2 17 21 3 3" xfId="6993" xr:uid="{C977BF52-8607-46BB-87A9-A61FE4829573}"/>
    <cellStyle name="Normal 2 17 21 4" xfId="6994" xr:uid="{8B83FE74-B33B-47FA-93BC-AF5FAE49ECBC}"/>
    <cellStyle name="Normal 2 17 21 5" xfId="6995" xr:uid="{A4D11A3E-E25D-4065-A2F1-51E0D93FFF2F}"/>
    <cellStyle name="Normal 2 17 22" xfId="6996" xr:uid="{2DA9AF93-850C-4111-AA8A-EAC775758506}"/>
    <cellStyle name="Normal 2 17 22 2" xfId="6997" xr:uid="{414ADDCB-4773-4654-BA1C-5EB9B097B923}"/>
    <cellStyle name="Normal 2 17 22 2 2" xfId="6998" xr:uid="{958994BE-C4C3-4361-9707-9715F9546099}"/>
    <cellStyle name="Normal 2 17 22 2 3" xfId="6999" xr:uid="{53A6399F-BC65-40E6-9B83-6CEFCFB12965}"/>
    <cellStyle name="Normal 2 17 22 3" xfId="7000" xr:uid="{0F73BD86-4480-494B-B6B2-DEA4AB1D5C88}"/>
    <cellStyle name="Normal 2 17 22 3 2" xfId="7001" xr:uid="{6871CB08-71D2-42CD-8165-FE0501AF3BA1}"/>
    <cellStyle name="Normal 2 17 22 3 3" xfId="7002" xr:uid="{45ADE687-BAD3-4DAA-A90A-E3F607B88531}"/>
    <cellStyle name="Normal 2 17 22 4" xfId="7003" xr:uid="{1FE7F359-B668-4EA9-AEA5-E44B02F38DA6}"/>
    <cellStyle name="Normal 2 17 22 5" xfId="7004" xr:uid="{B9ED3201-B587-4EF4-9F26-295CBE3A6687}"/>
    <cellStyle name="Normal 2 17 23" xfId="7005" xr:uid="{F310371A-55CF-40EE-B5EB-0044A4B379FF}"/>
    <cellStyle name="Normal 2 17 23 2" xfId="7006" xr:uid="{795576F1-E60C-4EC6-9E95-967F84CB3EDA}"/>
    <cellStyle name="Normal 2 17 23 2 2" xfId="7007" xr:uid="{F74237E0-B942-4223-8EB8-0F13B48658F3}"/>
    <cellStyle name="Normal 2 17 23 2 3" xfId="7008" xr:uid="{DE78E04B-BC1A-4330-9D99-78FECE05B129}"/>
    <cellStyle name="Normal 2 17 23 3" xfId="7009" xr:uid="{FEC232A0-CB26-4C20-9953-10F4CC915227}"/>
    <cellStyle name="Normal 2 17 23 3 2" xfId="7010" xr:uid="{9BC25A4B-DDA0-4AFF-93D5-D283EECFEF26}"/>
    <cellStyle name="Normal 2 17 23 3 3" xfId="7011" xr:uid="{79399A2D-CDBF-43B1-96C6-ED27745F7038}"/>
    <cellStyle name="Normal 2 17 23 4" xfId="7012" xr:uid="{274AC394-2D07-434E-9E8F-FBCF8790404F}"/>
    <cellStyle name="Normal 2 17 23 5" xfId="7013" xr:uid="{E7E0A778-EFD6-4C52-9FDD-5CEDC5D63A53}"/>
    <cellStyle name="Normal 2 17 24" xfId="7014" xr:uid="{4C3B4EB9-C2D9-46D2-A35F-F67FF6178292}"/>
    <cellStyle name="Normal 2 17 24 2" xfId="7015" xr:uid="{AE86F373-FABF-4025-B154-47080FD86BE7}"/>
    <cellStyle name="Normal 2 17 24 3" xfId="7016" xr:uid="{802B62EF-DBAB-4023-9312-38AF5B1888F6}"/>
    <cellStyle name="Normal 2 17 25" xfId="7017" xr:uid="{75FDB47F-1FE3-4C3A-8FA7-0AB483DB7BD7}"/>
    <cellStyle name="Normal 2 17 25 2" xfId="7018" xr:uid="{39D01486-F2D6-4E3C-9FA8-58CCCF3A359E}"/>
    <cellStyle name="Normal 2 17 25 3" xfId="7019" xr:uid="{613C468A-4668-4A24-8ABB-DFFD51BF287D}"/>
    <cellStyle name="Normal 2 17 26" xfId="7020" xr:uid="{38499ED4-A72E-431B-A4A7-D3D3B7E5F377}"/>
    <cellStyle name="Normal 2 17 27" xfId="7021" xr:uid="{818D517C-8AF3-4EB9-B2CE-7B86375196BC}"/>
    <cellStyle name="Normal 2 17 3" xfId="7022" xr:uid="{D169173A-AC3F-4564-9A07-BA2CCF1F83FD}"/>
    <cellStyle name="Normal 2 17 3 2" xfId="7023" xr:uid="{B13E5B4D-01A1-4E12-913E-D04805339746}"/>
    <cellStyle name="Normal 2 17 3 2 2" xfId="7024" xr:uid="{741E54E8-355D-4FB3-A14E-1162135BC398}"/>
    <cellStyle name="Normal 2 17 3 2 3" xfId="7025" xr:uid="{A0998276-69D2-461C-A651-1612FD5DEB10}"/>
    <cellStyle name="Normal 2 17 3 3" xfId="7026" xr:uid="{2E841EBC-C3E0-4FA7-A3F7-D5A1C3469669}"/>
    <cellStyle name="Normal 2 17 3 3 2" xfId="7027" xr:uid="{911F13E6-DD8B-400B-878E-EC6373870EA9}"/>
    <cellStyle name="Normal 2 17 3 3 3" xfId="7028" xr:uid="{50702FE2-6813-459C-9C38-77FA8F4EAB64}"/>
    <cellStyle name="Normal 2 17 3 4" xfId="7029" xr:uid="{DA2F55D4-4D7F-4D4E-B9A3-AA13998B4A6B}"/>
    <cellStyle name="Normal 2 17 3 5" xfId="7030" xr:uid="{5F960A62-6261-45E9-84AF-D425C181E398}"/>
    <cellStyle name="Normal 2 17 4" xfId="7031" xr:uid="{6A69210B-031F-4E59-8B66-6D1E5F642C8E}"/>
    <cellStyle name="Normal 2 17 4 2" xfId="7032" xr:uid="{91A82D8C-4F2A-48D3-8338-4B14A1A36B6D}"/>
    <cellStyle name="Normal 2 17 4 2 2" xfId="7033" xr:uid="{69D261C0-A253-4B11-B238-4D7D02C5628B}"/>
    <cellStyle name="Normal 2 17 4 2 3" xfId="7034" xr:uid="{634EC25B-8FF4-4C91-B14C-670F52737574}"/>
    <cellStyle name="Normal 2 17 4 3" xfId="7035" xr:uid="{014573ED-F66D-4DED-A7E8-1CB66927AE5A}"/>
    <cellStyle name="Normal 2 17 4 3 2" xfId="7036" xr:uid="{B27C4EB8-2429-4736-A775-C9FAD5716862}"/>
    <cellStyle name="Normal 2 17 4 3 3" xfId="7037" xr:uid="{1FB8E626-F00E-4411-8F71-813DD92425F4}"/>
    <cellStyle name="Normal 2 17 4 4" xfId="7038" xr:uid="{AE237C70-E14C-401A-9BB8-41BB1DBAAF37}"/>
    <cellStyle name="Normal 2 17 4 5" xfId="7039" xr:uid="{552E4C4A-601E-437A-A070-160252C48DB9}"/>
    <cellStyle name="Normal 2 17 5" xfId="7040" xr:uid="{D06FCE06-074D-4F05-84A0-BC2144C1FD06}"/>
    <cellStyle name="Normal 2 17 5 2" xfId="7041" xr:uid="{1EFCBABB-303C-4D5D-8EE1-A92603735CFD}"/>
    <cellStyle name="Normal 2 17 5 2 2" xfId="7042" xr:uid="{9289E658-68A5-4EA5-98DD-158257D6345C}"/>
    <cellStyle name="Normal 2 17 5 2 3" xfId="7043" xr:uid="{B3538EDA-E6A0-408F-9C09-14BB5ADA4EC6}"/>
    <cellStyle name="Normal 2 17 5 3" xfId="7044" xr:uid="{2D2DE14C-DBFC-4E87-9955-E45339F4E882}"/>
    <cellStyle name="Normal 2 17 5 3 2" xfId="7045" xr:uid="{FE302F75-D944-4681-AB45-9789E9DB31B6}"/>
    <cellStyle name="Normal 2 17 5 3 3" xfId="7046" xr:uid="{1A57C996-8846-4277-A69E-CF8862331C99}"/>
    <cellStyle name="Normal 2 17 5 4" xfId="7047" xr:uid="{405AFCA5-4512-4A42-B204-E718BEB23A40}"/>
    <cellStyle name="Normal 2 17 5 5" xfId="7048" xr:uid="{607BC65F-C7AA-42BA-B371-88EB0DBE12CC}"/>
    <cellStyle name="Normal 2 17 6" xfId="7049" xr:uid="{E2BF25F1-5C01-4DCC-8965-8CD5727D0620}"/>
    <cellStyle name="Normal 2 17 6 2" xfId="7050" xr:uid="{CC011998-E33A-4E1E-BBC1-3EFFBDFC5960}"/>
    <cellStyle name="Normal 2 17 6 2 2" xfId="7051" xr:uid="{11264AE6-7A68-4FE8-9FD5-C410C0BAA61F}"/>
    <cellStyle name="Normal 2 17 6 2 3" xfId="7052" xr:uid="{A7AB28A4-861D-496F-BF4B-5F1500C0F63B}"/>
    <cellStyle name="Normal 2 17 6 3" xfId="7053" xr:uid="{F80AFA94-525C-41B2-9408-1BA59DC1E63C}"/>
    <cellStyle name="Normal 2 17 6 3 2" xfId="7054" xr:uid="{9975E894-D5C3-4C95-BCA3-7412D15717C6}"/>
    <cellStyle name="Normal 2 17 6 3 3" xfId="7055" xr:uid="{3EF3D699-C2A4-4DB0-BD5D-C97AE2319A2A}"/>
    <cellStyle name="Normal 2 17 6 4" xfId="7056" xr:uid="{29C31EAF-3285-4177-8F68-7D92249896DF}"/>
    <cellStyle name="Normal 2 17 6 5" xfId="7057" xr:uid="{3D46C3F7-C731-4DA6-9395-506130E0C383}"/>
    <cellStyle name="Normal 2 17 7" xfId="7058" xr:uid="{EE68D218-1AF9-4BCF-A1AB-D48804E8F495}"/>
    <cellStyle name="Normal 2 17 7 2" xfId="7059" xr:uid="{C0408F9A-B574-4506-855B-C50F36F6B902}"/>
    <cellStyle name="Normal 2 17 7 2 2" xfId="7060" xr:uid="{4CE18A07-7B83-4477-8A60-3D64B7585F97}"/>
    <cellStyle name="Normal 2 17 7 2 3" xfId="7061" xr:uid="{6B205D56-A31D-4F44-955A-C854C1C26937}"/>
    <cellStyle name="Normal 2 17 7 3" xfId="7062" xr:uid="{3C9C6FB7-67B9-486C-ABD2-D3545F0ABC82}"/>
    <cellStyle name="Normal 2 17 7 3 2" xfId="7063" xr:uid="{02BA1D42-1254-439B-B6D3-992149BFF404}"/>
    <cellStyle name="Normal 2 17 7 3 3" xfId="7064" xr:uid="{F7AB7C60-ADAB-4C6B-825B-342B2F54FE98}"/>
    <cellStyle name="Normal 2 17 7 4" xfId="7065" xr:uid="{BA010EC3-510F-445A-A473-69FDAF3FBB02}"/>
    <cellStyle name="Normal 2 17 7 5" xfId="7066" xr:uid="{893BC78E-A46F-4DA3-9F34-AC0C7BB95BE0}"/>
    <cellStyle name="Normal 2 17 8" xfId="7067" xr:uid="{77D8922F-D282-4F71-A3F1-56B1CC161CBB}"/>
    <cellStyle name="Normal 2 17 8 2" xfId="7068" xr:uid="{8D61E0A4-647F-44FE-AB7F-E81A76D903ED}"/>
    <cellStyle name="Normal 2 17 8 2 2" xfId="7069" xr:uid="{2A7DB799-12AF-4413-9474-E49B013162AD}"/>
    <cellStyle name="Normal 2 17 8 2 3" xfId="7070" xr:uid="{8989BF4F-E401-4147-9C01-636A443C8726}"/>
    <cellStyle name="Normal 2 17 8 3" xfId="7071" xr:uid="{BCA9EBBE-0173-43DF-B2DF-07BF99D78DD4}"/>
    <cellStyle name="Normal 2 17 8 3 2" xfId="7072" xr:uid="{E3E0D36B-13AC-4645-82F3-3EE37A5C0D0F}"/>
    <cellStyle name="Normal 2 17 8 3 3" xfId="7073" xr:uid="{14E6F2CB-1E3F-4D94-B093-50EDC64092BF}"/>
    <cellStyle name="Normal 2 17 8 4" xfId="7074" xr:uid="{F45D7BFC-4D0E-440C-A17F-C18F614F4C31}"/>
    <cellStyle name="Normal 2 17 8 5" xfId="7075" xr:uid="{40A5CD01-59C2-4F2C-973F-9E989F147483}"/>
    <cellStyle name="Normal 2 17 9" xfId="7076" xr:uid="{AB156B1F-3578-435F-9C82-14209755718F}"/>
    <cellStyle name="Normal 2 17 9 2" xfId="7077" xr:uid="{EBF0CB81-CCD8-49F8-ADC2-77E8EAE5092B}"/>
    <cellStyle name="Normal 2 17 9 2 2" xfId="7078" xr:uid="{8CABEC63-41F2-44BE-BD9C-CA3105A0D85E}"/>
    <cellStyle name="Normal 2 17 9 2 3" xfId="7079" xr:uid="{72A3FDFB-6E49-44ED-8C43-62A27F7CC005}"/>
    <cellStyle name="Normal 2 17 9 3" xfId="7080" xr:uid="{1463552C-0733-4DBA-B6F7-92E9F7197ED4}"/>
    <cellStyle name="Normal 2 17 9 3 2" xfId="7081" xr:uid="{026135D4-D947-484F-868C-22EF7A6FF33A}"/>
    <cellStyle name="Normal 2 17 9 3 3" xfId="7082" xr:uid="{FC4285B1-A75C-493B-9A8B-8073ED3150DC}"/>
    <cellStyle name="Normal 2 17 9 4" xfId="7083" xr:uid="{C3493C73-9568-4AEC-8166-C937FF6D4A03}"/>
    <cellStyle name="Normal 2 17 9 5" xfId="7084" xr:uid="{91A279D3-CC3D-4611-B23F-8AD9A7F6632D}"/>
    <cellStyle name="Normal 2 170" xfId="7085" xr:uid="{5CAD38AE-928F-40E2-8C61-93E6CC6C661B}"/>
    <cellStyle name="Normal 2 170 2" xfId="7086" xr:uid="{12F897F8-D925-40E6-9B12-48E2264F5075}"/>
    <cellStyle name="Normal 2 170 2 2" xfId="7087" xr:uid="{FB237252-DB96-4624-9E56-E96E78E3BF05}"/>
    <cellStyle name="Normal 2 170 2 3" xfId="7088" xr:uid="{88172F2D-A07F-4694-856A-67E482078F14}"/>
    <cellStyle name="Normal 2 170 3" xfId="7089" xr:uid="{0CC1BDEF-F020-40AC-824E-E9FFC0314ADD}"/>
    <cellStyle name="Normal 2 170 3 2" xfId="7090" xr:uid="{46A02833-B963-4736-AC4B-BEDCF929A7DA}"/>
    <cellStyle name="Normal 2 170 3 3" xfId="7091" xr:uid="{43360060-A320-443A-9B8B-FCD0D0CDB667}"/>
    <cellStyle name="Normal 2 170 4" xfId="7092" xr:uid="{F5216884-FD40-4FDB-99A5-4D0E85907775}"/>
    <cellStyle name="Normal 2 170 5" xfId="7093" xr:uid="{EAFD2F7F-83C3-4DCB-ABD7-FC04EE74E096}"/>
    <cellStyle name="Normal 2 171" xfId="7094" xr:uid="{9BB44BC3-2FDF-4380-BF8F-2993191B5BEB}"/>
    <cellStyle name="Normal 2 171 2" xfId="7095" xr:uid="{F22694AB-F5ED-45DF-A2B0-1D3119928C3F}"/>
    <cellStyle name="Normal 2 171 2 2" xfId="7096" xr:uid="{31126B85-7270-4154-BE92-E6BEDB8E4341}"/>
    <cellStyle name="Normal 2 171 2 3" xfId="7097" xr:uid="{D9B7F866-C3B5-45EF-9ADC-86D67C836C93}"/>
    <cellStyle name="Normal 2 171 3" xfId="7098" xr:uid="{D2821027-5CDD-46A5-AC5D-5ACEFB69C393}"/>
    <cellStyle name="Normal 2 171 3 2" xfId="7099" xr:uid="{7DE8A5A3-47B9-4495-BB5D-3D7FE3854825}"/>
    <cellStyle name="Normal 2 171 3 3" xfId="7100" xr:uid="{8BE50BFB-97D0-419D-ACEA-B6CD6F4C29C7}"/>
    <cellStyle name="Normal 2 171 4" xfId="7101" xr:uid="{940717A4-205D-4801-A54B-11C0B1965953}"/>
    <cellStyle name="Normal 2 171 5" xfId="7102" xr:uid="{E36A06A1-AAC8-444D-A350-58ED938310CF}"/>
    <cellStyle name="Normal 2 172" xfId="7103" xr:uid="{025501D9-5019-4E32-9C60-7967BB176B25}"/>
    <cellStyle name="Normal 2 172 2" xfId="7104" xr:uid="{4216578C-2DE0-45C2-A602-1A02D4C13C6D}"/>
    <cellStyle name="Normal 2 172 2 2" xfId="7105" xr:uid="{FB7D8C2D-702E-4FFD-B9D8-81DD3816A7AD}"/>
    <cellStyle name="Normal 2 172 2 3" xfId="7106" xr:uid="{46494273-D308-43F4-A3D8-6968338E8430}"/>
    <cellStyle name="Normal 2 172 3" xfId="7107" xr:uid="{18BF6C25-8EC4-491F-AC2F-0FD7FF20EFD0}"/>
    <cellStyle name="Normal 2 172 3 2" xfId="7108" xr:uid="{B956778E-2CA1-43DE-9BD5-C4E4807187A3}"/>
    <cellStyle name="Normal 2 172 3 3" xfId="7109" xr:uid="{B7642959-E9B2-4AAB-B6AB-08984B345E39}"/>
    <cellStyle name="Normal 2 172 4" xfId="7110" xr:uid="{32749562-378F-40B9-A52D-38F9C0E531BD}"/>
    <cellStyle name="Normal 2 172 5" xfId="7111" xr:uid="{248EB9AC-33D6-4966-B5C6-862AA427EC6D}"/>
    <cellStyle name="Normal 2 173" xfId="7112" xr:uid="{12BA35FE-FBB2-4C1C-A6BF-86771DF11F31}"/>
    <cellStyle name="Normal 2 173 2" xfId="7113" xr:uid="{844C428A-24AA-4519-8E1C-1FBD515C0F7D}"/>
    <cellStyle name="Normal 2 173 2 2" xfId="7114" xr:uid="{006E6871-9613-41F0-8995-85DEC2828983}"/>
    <cellStyle name="Normal 2 173 2 3" xfId="7115" xr:uid="{AFDE786E-80ED-4523-80ED-DC33CD033F6D}"/>
    <cellStyle name="Normal 2 173 3" xfId="7116" xr:uid="{58B3734F-DDC4-4353-9885-A2E5E9CF62FE}"/>
    <cellStyle name="Normal 2 173 3 2" xfId="7117" xr:uid="{55D64D07-74F3-4201-9347-673434A59A47}"/>
    <cellStyle name="Normal 2 173 3 3" xfId="7118" xr:uid="{4077F288-0688-4C8B-AAB2-7A1C949BF45B}"/>
    <cellStyle name="Normal 2 173 4" xfId="7119" xr:uid="{A6856861-16DB-49F7-A411-F79B0E9E7461}"/>
    <cellStyle name="Normal 2 173 5" xfId="7120" xr:uid="{E0774E8C-4757-45BC-AEA3-933A7D89F545}"/>
    <cellStyle name="Normal 2 174" xfId="7121" xr:uid="{4507FDB3-C796-460E-AD3A-990EA5DB56D4}"/>
    <cellStyle name="Normal 2 174 2" xfId="7122" xr:uid="{C476FFCA-471D-4D53-AE05-48A944E08C06}"/>
    <cellStyle name="Normal 2 174 2 2" xfId="7123" xr:uid="{F867258B-6C76-4D74-83C4-7317C8B3F0C8}"/>
    <cellStyle name="Normal 2 174 2 3" xfId="7124" xr:uid="{B9EF46D1-C17A-4E9C-A46C-D002ACE00D2E}"/>
    <cellStyle name="Normal 2 174 3" xfId="7125" xr:uid="{CFE82B00-C812-47CD-A87C-637A48250BF2}"/>
    <cellStyle name="Normal 2 174 3 2" xfId="7126" xr:uid="{DAE0B968-2196-4178-936C-BCC0B71EC3CF}"/>
    <cellStyle name="Normal 2 174 3 3" xfId="7127" xr:uid="{AAC7BC18-9A5A-497B-B70C-E43E154DEAA7}"/>
    <cellStyle name="Normal 2 174 4" xfId="7128" xr:uid="{63DCE9DE-EEE2-402F-9ECE-7D64D86F644F}"/>
    <cellStyle name="Normal 2 174 5" xfId="7129" xr:uid="{82387FE3-C001-4283-AC0D-CFC322BD31A1}"/>
    <cellStyle name="Normal 2 175" xfId="7130" xr:uid="{62C267BB-F4FC-40E9-8ECD-01539A46C99D}"/>
    <cellStyle name="Normal 2 175 2" xfId="7131" xr:uid="{E912B126-6C1D-4C99-89CE-F73CB29ECB0C}"/>
    <cellStyle name="Normal 2 175 2 2" xfId="7132" xr:uid="{F21CA01A-0D4B-4A64-901A-648881AB79D0}"/>
    <cellStyle name="Normal 2 175 2 3" xfId="7133" xr:uid="{100601EE-82C0-426C-82C3-540A10A754F8}"/>
    <cellStyle name="Normal 2 175 3" xfId="7134" xr:uid="{AF48DEE0-2CFA-477F-A0F0-193FFE144194}"/>
    <cellStyle name="Normal 2 175 3 2" xfId="7135" xr:uid="{D2F53317-F38A-400C-852D-AAD487BE9697}"/>
    <cellStyle name="Normal 2 175 3 3" xfId="7136" xr:uid="{5C541208-F0E2-49B2-8388-CD255F835B87}"/>
    <cellStyle name="Normal 2 175 4" xfId="7137" xr:uid="{2D20E46F-B28D-420E-9BD3-2D5BE3E143E0}"/>
    <cellStyle name="Normal 2 175 5" xfId="7138" xr:uid="{09E6E5B7-E363-49AB-8D30-DB4185CE9642}"/>
    <cellStyle name="Normal 2 176" xfId="7139" xr:uid="{F0DFD6D7-EB61-4B22-A274-D2347587F026}"/>
    <cellStyle name="Normal 2 176 2" xfId="7140" xr:uid="{C323B745-5B21-4141-A3C9-575B5E021318}"/>
    <cellStyle name="Normal 2 176 2 2" xfId="7141" xr:uid="{626F706E-809A-4CC8-B9DE-44A64BA3C967}"/>
    <cellStyle name="Normal 2 176 2 3" xfId="7142" xr:uid="{3964394B-3642-4709-8516-6CC0B9432848}"/>
    <cellStyle name="Normal 2 176 3" xfId="7143" xr:uid="{1D78BBFD-6597-4616-B07D-FA0A6DF515E7}"/>
    <cellStyle name="Normal 2 176 3 2" xfId="7144" xr:uid="{EBB3477B-C32E-41C0-AF84-2C7B2BAE9189}"/>
    <cellStyle name="Normal 2 176 3 3" xfId="7145" xr:uid="{B7A1E065-1B60-46A2-8016-E1C47E3F3253}"/>
    <cellStyle name="Normal 2 176 4" xfId="7146" xr:uid="{C0CACD8D-9C67-445C-9AD5-06FBF06569BF}"/>
    <cellStyle name="Normal 2 176 5" xfId="7147" xr:uid="{9E32E179-D4DE-41BC-9482-19F59BB8B13E}"/>
    <cellStyle name="Normal 2 177" xfId="7148" xr:uid="{EE4B4FC6-1FF0-4896-93FB-AF7853C69C01}"/>
    <cellStyle name="Normal 2 177 2" xfId="7149" xr:uid="{7BCE7C75-A5A4-4BA7-83D7-307D1881E484}"/>
    <cellStyle name="Normal 2 177 2 2" xfId="7150" xr:uid="{F1464325-9EF8-48E5-9232-3CBA40C90ABB}"/>
    <cellStyle name="Normal 2 177 2 3" xfId="7151" xr:uid="{E5A9646C-6CE8-49A9-AC53-72C18899A9BE}"/>
    <cellStyle name="Normal 2 177 3" xfId="7152" xr:uid="{493AB13C-A4DF-4075-AF39-A6AF65FA99C9}"/>
    <cellStyle name="Normal 2 177 3 2" xfId="7153" xr:uid="{20812778-71DB-490E-9C75-3A3436617C35}"/>
    <cellStyle name="Normal 2 177 3 3" xfId="7154" xr:uid="{7AE4B4CE-1DBA-4CBF-8C8C-3DA65DCEAD9F}"/>
    <cellStyle name="Normal 2 177 4" xfId="7155" xr:uid="{95EE6399-37A9-4E40-B4E5-BC9AFFC6423E}"/>
    <cellStyle name="Normal 2 177 5" xfId="7156" xr:uid="{58A568C0-0EB2-4938-9414-CB79BD89D40D}"/>
    <cellStyle name="Normal 2 178" xfId="7157" xr:uid="{DB559FBE-01C6-4A90-9A80-682DBB0F0814}"/>
    <cellStyle name="Normal 2 178 2" xfId="7158" xr:uid="{1820713D-DAB0-439B-89D5-880FC7E9A127}"/>
    <cellStyle name="Normal 2 178 2 2" xfId="7159" xr:uid="{EC2465A2-36D2-4B55-98BB-420D4AD111D3}"/>
    <cellStyle name="Normal 2 178 2 3" xfId="7160" xr:uid="{B300E23C-2936-4F22-987B-B5C31AAD3EDF}"/>
    <cellStyle name="Normal 2 178 3" xfId="7161" xr:uid="{5793D7C5-702B-4781-8C42-C42B93958736}"/>
    <cellStyle name="Normal 2 178 3 2" xfId="7162" xr:uid="{AB7EE3E0-A213-4C78-BBDE-E2E1273B24B0}"/>
    <cellStyle name="Normal 2 178 3 3" xfId="7163" xr:uid="{4ABACA57-B48A-4C4C-8D46-85E59A62EF86}"/>
    <cellStyle name="Normal 2 178 4" xfId="7164" xr:uid="{5172AA18-D9B6-4771-A754-807E132FF711}"/>
    <cellStyle name="Normal 2 178 5" xfId="7165" xr:uid="{CAEE1114-0C76-4BB8-9177-18638D229C5F}"/>
    <cellStyle name="Normal 2 179" xfId="7166" xr:uid="{D55DDB52-0262-42C3-85CD-4E7190CB397D}"/>
    <cellStyle name="Normal 2 179 2" xfId="41545" xr:uid="{AE0C649F-E5C1-4785-ABE6-37227D725212}"/>
    <cellStyle name="Normal 2 18" xfId="7167" xr:uid="{4CF3BB08-BBF2-4F3C-A958-511A0DF84472}"/>
    <cellStyle name="Normal 2 18 10" xfId="7168" xr:uid="{F898DAFC-2380-4DAB-A559-90CFEF7E1EC5}"/>
    <cellStyle name="Normal 2 18 10 2" xfId="7169" xr:uid="{A9DB7F11-F8F5-42D0-8C53-B582E3BDD20B}"/>
    <cellStyle name="Normal 2 18 10 2 2" xfId="7170" xr:uid="{8501E02C-2B46-4CCC-8CA6-DC9B502A4854}"/>
    <cellStyle name="Normal 2 18 10 2 3" xfId="7171" xr:uid="{12A4A61E-3F3E-4974-B496-6B69514E8C0C}"/>
    <cellStyle name="Normal 2 18 10 3" xfId="7172" xr:uid="{11ED559A-E65B-47F1-9C41-77CF6D8EFF67}"/>
    <cellStyle name="Normal 2 18 10 3 2" xfId="7173" xr:uid="{F6657655-1E83-448D-843A-57C0E134034E}"/>
    <cellStyle name="Normal 2 18 10 3 3" xfId="7174" xr:uid="{78E04756-DD2D-4B4E-9A47-CDD030C22C50}"/>
    <cellStyle name="Normal 2 18 10 4" xfId="7175" xr:uid="{ED482484-5F6F-4EBC-BBF2-107F1D66C604}"/>
    <cellStyle name="Normal 2 18 10 5" xfId="7176" xr:uid="{84AB833A-EC1D-4258-9BD2-CF44C29D753B}"/>
    <cellStyle name="Normal 2 18 11" xfId="7177" xr:uid="{2A0DF8B9-D807-47D5-93DB-D32587994292}"/>
    <cellStyle name="Normal 2 18 11 2" xfId="7178" xr:uid="{300CEB72-BB89-41D3-947E-0F0F4BF89862}"/>
    <cellStyle name="Normal 2 18 11 2 2" xfId="7179" xr:uid="{F555D0D3-367D-4548-83E6-3D1DB0A65751}"/>
    <cellStyle name="Normal 2 18 11 2 3" xfId="7180" xr:uid="{65BB4497-6156-477A-BF39-3ADD6F7897AB}"/>
    <cellStyle name="Normal 2 18 11 3" xfId="7181" xr:uid="{4AFF76EE-734A-4767-BA20-D473720A2E9F}"/>
    <cellStyle name="Normal 2 18 11 3 2" xfId="7182" xr:uid="{5EF43F82-6AD2-4CDB-8F50-090106C2BCC1}"/>
    <cellStyle name="Normal 2 18 11 3 3" xfId="7183" xr:uid="{15C6AD63-BDBA-4425-9716-46F9428A2ACC}"/>
    <cellStyle name="Normal 2 18 11 4" xfId="7184" xr:uid="{270B01B4-E728-4B76-A672-7B86BC2F75C6}"/>
    <cellStyle name="Normal 2 18 11 5" xfId="7185" xr:uid="{ED45C912-EF15-4A2E-8AB5-0AAD5CCB08F5}"/>
    <cellStyle name="Normal 2 18 12" xfId="7186" xr:uid="{68B81AE3-E236-4DBC-AB61-6285035679B6}"/>
    <cellStyle name="Normal 2 18 12 2" xfId="7187" xr:uid="{F5CFE666-1FA4-458E-B4BB-E557D5BC73F2}"/>
    <cellStyle name="Normal 2 18 12 2 2" xfId="7188" xr:uid="{3BEE42C2-23BA-4413-B2F1-83D124576C7B}"/>
    <cellStyle name="Normal 2 18 12 2 3" xfId="7189" xr:uid="{267FA8DD-0EA8-48CE-B069-FD6CAE3DB9DA}"/>
    <cellStyle name="Normal 2 18 12 3" xfId="7190" xr:uid="{EEE09229-B2AD-4C13-B9D7-B77024339364}"/>
    <cellStyle name="Normal 2 18 12 3 2" xfId="7191" xr:uid="{75E17131-73FE-4158-B49E-D6BB1B1F97C4}"/>
    <cellStyle name="Normal 2 18 12 3 3" xfId="7192" xr:uid="{3388AADF-F110-40C4-9072-72BD7D663C2B}"/>
    <cellStyle name="Normal 2 18 12 4" xfId="7193" xr:uid="{415EF351-6ACC-4A8F-925A-41B5478B3FAA}"/>
    <cellStyle name="Normal 2 18 12 5" xfId="7194" xr:uid="{99A47CE8-BC08-4747-9A64-5CC087241E0B}"/>
    <cellStyle name="Normal 2 18 13" xfId="7195" xr:uid="{EF5D70D8-91B4-4D44-BA04-DA6BFDA21779}"/>
    <cellStyle name="Normal 2 18 13 2" xfId="7196" xr:uid="{ED0CE2A3-2556-4E97-A8E4-C80D26D2D843}"/>
    <cellStyle name="Normal 2 18 13 2 2" xfId="7197" xr:uid="{48ABED14-7BF4-4571-9022-33FEF7F4C3E6}"/>
    <cellStyle name="Normal 2 18 13 2 3" xfId="7198" xr:uid="{5A29CE55-7A98-47B8-AD72-BD9974DADCF6}"/>
    <cellStyle name="Normal 2 18 13 3" xfId="7199" xr:uid="{EF86C80D-313B-412D-8933-2E79C65A0DAC}"/>
    <cellStyle name="Normal 2 18 13 3 2" xfId="7200" xr:uid="{D4873ACB-C271-41BE-B001-E24B24718A0C}"/>
    <cellStyle name="Normal 2 18 13 3 3" xfId="7201" xr:uid="{1A8ECADD-7CAC-4F60-84B4-29D5FFB72A2D}"/>
    <cellStyle name="Normal 2 18 13 4" xfId="7202" xr:uid="{D7B5B30B-07CE-4FEA-9ABE-2673C1A167C5}"/>
    <cellStyle name="Normal 2 18 13 5" xfId="7203" xr:uid="{585901B4-28F6-4F6B-9FF8-6672DDEF273E}"/>
    <cellStyle name="Normal 2 18 14" xfId="7204" xr:uid="{CE7E3514-2079-4A8A-BBD5-879D7C88443F}"/>
    <cellStyle name="Normal 2 18 14 2" xfId="7205" xr:uid="{166D3637-DC0A-496C-8A66-5D322DCEA2CF}"/>
    <cellStyle name="Normal 2 18 14 2 2" xfId="7206" xr:uid="{B7FD84DE-BAD2-451A-BD28-F4D53F889A1D}"/>
    <cellStyle name="Normal 2 18 14 2 3" xfId="7207" xr:uid="{C9ED8718-977A-4E76-AB39-0C4D4753A160}"/>
    <cellStyle name="Normal 2 18 14 3" xfId="7208" xr:uid="{71AF9D2F-24A3-462E-88D8-78C746349F8A}"/>
    <cellStyle name="Normal 2 18 14 3 2" xfId="7209" xr:uid="{9BE3222C-D14A-45B2-BF6E-F2D4E3E4C5CB}"/>
    <cellStyle name="Normal 2 18 14 3 3" xfId="7210" xr:uid="{2D21A56F-C325-4F2A-AF8C-E3CD48DAC5E6}"/>
    <cellStyle name="Normal 2 18 14 4" xfId="7211" xr:uid="{D91B7900-8288-4509-88B0-23B0446D5A80}"/>
    <cellStyle name="Normal 2 18 14 5" xfId="7212" xr:uid="{DCA4C204-E0E9-4E86-A851-919F96A3ADB7}"/>
    <cellStyle name="Normal 2 18 15" xfId="7213" xr:uid="{509C5436-CE02-4FA4-AA2C-B4280C5BD3CF}"/>
    <cellStyle name="Normal 2 18 15 2" xfId="7214" xr:uid="{35C06172-8301-4878-9B47-87B8455F0D87}"/>
    <cellStyle name="Normal 2 18 15 2 2" xfId="7215" xr:uid="{4F3BA836-12E0-4665-A4B4-270E600BA4EE}"/>
    <cellStyle name="Normal 2 18 15 2 3" xfId="7216" xr:uid="{02E4E128-3BAF-4A3A-88BB-0759817970C8}"/>
    <cellStyle name="Normal 2 18 15 3" xfId="7217" xr:uid="{53ACD3A0-F11D-4373-8782-E56E13721E84}"/>
    <cellStyle name="Normal 2 18 15 3 2" xfId="7218" xr:uid="{3087393B-9424-4CD9-BDEA-50C32BCBD749}"/>
    <cellStyle name="Normal 2 18 15 3 3" xfId="7219" xr:uid="{0178EDFE-5032-4F24-AB30-1F73859CEB55}"/>
    <cellStyle name="Normal 2 18 15 4" xfId="7220" xr:uid="{596D63BF-9F9A-447A-A4B6-B9AD9306C53E}"/>
    <cellStyle name="Normal 2 18 15 5" xfId="7221" xr:uid="{F4C3A12C-9636-4EB8-908D-65D5B25BCBAF}"/>
    <cellStyle name="Normal 2 18 16" xfId="7222" xr:uid="{0D286BAA-8BE6-41A0-A843-07B1EEE1766B}"/>
    <cellStyle name="Normal 2 18 16 2" xfId="7223" xr:uid="{40D456A5-EA0E-4F0F-A010-307ED2D14470}"/>
    <cellStyle name="Normal 2 18 16 2 2" xfId="7224" xr:uid="{9DFBB553-488E-4CED-BA81-D535CAF0A943}"/>
    <cellStyle name="Normal 2 18 16 2 3" xfId="7225" xr:uid="{EFE6D7AA-28B0-4530-9FC1-986005EA9B61}"/>
    <cellStyle name="Normal 2 18 16 3" xfId="7226" xr:uid="{15C2FC9F-8818-4389-AE55-3E5E5983E0F2}"/>
    <cellStyle name="Normal 2 18 16 3 2" xfId="7227" xr:uid="{F68370C8-7ED8-4CD0-ADCD-85A94F353C28}"/>
    <cellStyle name="Normal 2 18 16 3 3" xfId="7228" xr:uid="{EBD70238-DF68-42E5-B604-6B7AC283F53B}"/>
    <cellStyle name="Normal 2 18 16 4" xfId="7229" xr:uid="{51E26E1A-2316-4BA3-ADBA-D854BEB25C97}"/>
    <cellStyle name="Normal 2 18 16 5" xfId="7230" xr:uid="{97968C43-06A5-4F82-B7C5-70D9B5DE5049}"/>
    <cellStyle name="Normal 2 18 17" xfId="7231" xr:uid="{03EF33ED-2018-442E-B366-2CC4BC9FCA76}"/>
    <cellStyle name="Normal 2 18 17 2" xfId="7232" xr:uid="{4E52E788-146D-48A4-B131-C69C1D148981}"/>
    <cellStyle name="Normal 2 18 17 2 2" xfId="7233" xr:uid="{10F87E82-77B9-4F39-B076-740460DACFBD}"/>
    <cellStyle name="Normal 2 18 17 2 3" xfId="7234" xr:uid="{7248D750-A757-40AF-8BAF-4520F43827C2}"/>
    <cellStyle name="Normal 2 18 17 3" xfId="7235" xr:uid="{C67531E3-F59C-49CD-8FA8-D3E6DEBEEBEA}"/>
    <cellStyle name="Normal 2 18 17 3 2" xfId="7236" xr:uid="{5F520420-6690-4E31-A951-B41BB703C2E5}"/>
    <cellStyle name="Normal 2 18 17 3 3" xfId="7237" xr:uid="{C3649214-3959-4108-929E-A10D82E374E0}"/>
    <cellStyle name="Normal 2 18 17 4" xfId="7238" xr:uid="{0217C62A-FB5F-4A26-9429-E7C3A1A1FF08}"/>
    <cellStyle name="Normal 2 18 17 5" xfId="7239" xr:uid="{649242B8-4ABB-4B3A-BD09-D17422E62C44}"/>
    <cellStyle name="Normal 2 18 18" xfId="7240" xr:uid="{A201065A-D1F8-4BA5-B7F1-A8A83B90D566}"/>
    <cellStyle name="Normal 2 18 18 2" xfId="7241" xr:uid="{A4DCDA18-CB51-4969-B9FF-AEDCFEB489AC}"/>
    <cellStyle name="Normal 2 18 18 2 2" xfId="7242" xr:uid="{3D0426D5-3F02-4CFF-B642-CC275B6324E2}"/>
    <cellStyle name="Normal 2 18 18 2 3" xfId="7243" xr:uid="{85D0086F-C7A0-44E1-9258-51A2A42A50F7}"/>
    <cellStyle name="Normal 2 18 18 3" xfId="7244" xr:uid="{0887CFA9-EC1E-49A3-9EC8-1CD974DD7C76}"/>
    <cellStyle name="Normal 2 18 18 3 2" xfId="7245" xr:uid="{64F589B2-A146-478D-81AD-89DC923CCBF9}"/>
    <cellStyle name="Normal 2 18 18 3 3" xfId="7246" xr:uid="{55332BEA-E5B0-461B-94AE-51C69E94893D}"/>
    <cellStyle name="Normal 2 18 18 4" xfId="7247" xr:uid="{A8A11C3A-7BFD-4C15-8B10-BB0D3B2BBB6D}"/>
    <cellStyle name="Normal 2 18 18 5" xfId="7248" xr:uid="{24ABCBCC-A2ED-41CF-AB60-4187352077D0}"/>
    <cellStyle name="Normal 2 18 19" xfId="7249" xr:uid="{449F6AE7-085D-4653-90F9-4667E0686509}"/>
    <cellStyle name="Normal 2 18 19 2" xfId="7250" xr:uid="{4897351D-F3F4-4B5E-9A38-11005A192589}"/>
    <cellStyle name="Normal 2 18 19 2 2" xfId="7251" xr:uid="{DD4641E7-7504-4F7B-88D7-E1A6F04EC63C}"/>
    <cellStyle name="Normal 2 18 19 2 3" xfId="7252" xr:uid="{9BC75274-D275-41E9-88A1-19BF71EE53EA}"/>
    <cellStyle name="Normal 2 18 19 3" xfId="7253" xr:uid="{2130FD71-5061-44F7-AD35-32351CC492A3}"/>
    <cellStyle name="Normal 2 18 19 3 2" xfId="7254" xr:uid="{6F9CD667-269A-41CA-A87D-610C56136006}"/>
    <cellStyle name="Normal 2 18 19 3 3" xfId="7255" xr:uid="{A13FA9E1-CC04-4C15-895A-3278D99FE066}"/>
    <cellStyle name="Normal 2 18 19 4" xfId="7256" xr:uid="{7089A81E-C840-4DFE-ACC0-1E1F71E985D6}"/>
    <cellStyle name="Normal 2 18 19 5" xfId="7257" xr:uid="{151BF1E1-71E9-4D80-83B9-46DC97D93FB8}"/>
    <cellStyle name="Normal 2 18 2" xfId="7258" xr:uid="{CB6EEDE9-CF3E-42F2-96E9-16EC2BF149EA}"/>
    <cellStyle name="Normal 2 18 2 2" xfId="7259" xr:uid="{8D4652C3-5359-4CC3-AFAE-6BADEF89D860}"/>
    <cellStyle name="Normal 2 18 2 2 2" xfId="7260" xr:uid="{4383A51F-D0D0-48C3-A34E-1F4E3444577D}"/>
    <cellStyle name="Normal 2 18 2 2 3" xfId="7261" xr:uid="{85946B48-E5D1-46A2-94EE-15721A621218}"/>
    <cellStyle name="Normal 2 18 2 3" xfId="7262" xr:uid="{A3FC9FEC-D35E-4C2E-B277-EFCBD003513F}"/>
    <cellStyle name="Normal 2 18 2 3 2" xfId="7263" xr:uid="{76DDD0B1-C9F9-4A3F-80BD-E9ECB4ED16B4}"/>
    <cellStyle name="Normal 2 18 2 3 3" xfId="7264" xr:uid="{E010CC4F-EB3A-4469-9464-17A8B229F62F}"/>
    <cellStyle name="Normal 2 18 2 4" xfId="7265" xr:uid="{A6D3A6A1-BAEE-45C5-8963-9400AA578249}"/>
    <cellStyle name="Normal 2 18 2 5" xfId="7266" xr:uid="{0D621E4C-B46F-4D5C-86FC-68E95783667A}"/>
    <cellStyle name="Normal 2 18 20" xfId="7267" xr:uid="{3E964275-00CF-4B3E-BAF5-E7390857586F}"/>
    <cellStyle name="Normal 2 18 20 2" xfId="7268" xr:uid="{518A9F37-67E3-45B2-BCB7-98705B690487}"/>
    <cellStyle name="Normal 2 18 20 2 2" xfId="7269" xr:uid="{901E8AA0-4459-4C02-AD42-29A1828EE3FF}"/>
    <cellStyle name="Normal 2 18 20 2 3" xfId="7270" xr:uid="{F2A18A18-2FC9-47B8-B900-2EFAA4C50F2F}"/>
    <cellStyle name="Normal 2 18 20 3" xfId="7271" xr:uid="{C7E916F2-896E-4E1A-AB6A-67AB58DB5DEC}"/>
    <cellStyle name="Normal 2 18 20 3 2" xfId="7272" xr:uid="{415ECA69-A585-4C33-8682-1E69062B6853}"/>
    <cellStyle name="Normal 2 18 20 3 3" xfId="7273" xr:uid="{A9BBA6FC-1977-4219-88D5-1AD8AB0EC286}"/>
    <cellStyle name="Normal 2 18 20 4" xfId="7274" xr:uid="{2E5F23DD-27B6-4F59-9B28-DF99907487EC}"/>
    <cellStyle name="Normal 2 18 20 5" xfId="7275" xr:uid="{E2C793D8-D944-48E7-AE86-743D2F41351F}"/>
    <cellStyle name="Normal 2 18 21" xfId="7276" xr:uid="{E656203B-956D-4ADE-9BB8-26650ED25792}"/>
    <cellStyle name="Normal 2 18 21 2" xfId="7277" xr:uid="{DB2573E6-E5BF-4070-A1FE-F016A19F1564}"/>
    <cellStyle name="Normal 2 18 21 2 2" xfId="7278" xr:uid="{89B540E9-9394-44C5-A39F-9226862D358E}"/>
    <cellStyle name="Normal 2 18 21 2 3" xfId="7279" xr:uid="{AA8E7926-9E52-41BF-B36F-3BC23F0999FD}"/>
    <cellStyle name="Normal 2 18 21 3" xfId="7280" xr:uid="{3328E703-A9F9-4D09-9233-6E5BA292C142}"/>
    <cellStyle name="Normal 2 18 21 3 2" xfId="7281" xr:uid="{5ACCD945-0989-4E97-87BB-F3E84958647E}"/>
    <cellStyle name="Normal 2 18 21 3 3" xfId="7282" xr:uid="{E52150DA-3522-4C8A-9883-A1F092247E94}"/>
    <cellStyle name="Normal 2 18 21 4" xfId="7283" xr:uid="{7D54BD0D-0683-4741-A1F0-D198CF4AFCCD}"/>
    <cellStyle name="Normal 2 18 21 5" xfId="7284" xr:uid="{41BDF27A-834F-4604-A12E-01F939904878}"/>
    <cellStyle name="Normal 2 18 22" xfId="7285" xr:uid="{01FB6734-AB46-4CEA-91DA-1A75FE52ECCE}"/>
    <cellStyle name="Normal 2 18 22 2" xfId="7286" xr:uid="{FE71ACBE-2A2F-401B-ABE1-8C4A9AC13BBB}"/>
    <cellStyle name="Normal 2 18 22 2 2" xfId="7287" xr:uid="{F8F1DA66-D49A-4E2D-B0A0-01C52446AC29}"/>
    <cellStyle name="Normal 2 18 22 2 3" xfId="7288" xr:uid="{48E90328-6384-47EF-9E86-70CF8BD4594C}"/>
    <cellStyle name="Normal 2 18 22 3" xfId="7289" xr:uid="{E6386A25-AABB-47B6-B4C8-56DB1E301F30}"/>
    <cellStyle name="Normal 2 18 22 3 2" xfId="7290" xr:uid="{4548F4F6-329B-46E6-BCE8-B4F11B29413E}"/>
    <cellStyle name="Normal 2 18 22 3 3" xfId="7291" xr:uid="{0A6331DD-B131-4849-A87F-B2B9FA6601B5}"/>
    <cellStyle name="Normal 2 18 22 4" xfId="7292" xr:uid="{44DF54CB-0ED3-4837-BC0C-BCDF4FC19B23}"/>
    <cellStyle name="Normal 2 18 22 5" xfId="7293" xr:uid="{A30D573E-7B2C-4FCC-A13F-0AAF3880A132}"/>
    <cellStyle name="Normal 2 18 23" xfId="7294" xr:uid="{225511DF-A7A0-46A1-9FCD-A37FA8BFD064}"/>
    <cellStyle name="Normal 2 18 23 2" xfId="7295" xr:uid="{26D1AA4E-449C-4D25-AAE0-563806B16ECA}"/>
    <cellStyle name="Normal 2 18 23 2 2" xfId="7296" xr:uid="{C888E8BD-1B7E-48DD-957B-DC8E70909A69}"/>
    <cellStyle name="Normal 2 18 23 2 3" xfId="7297" xr:uid="{E7E6D1F5-DF9D-4666-ABFF-7D043FFF4073}"/>
    <cellStyle name="Normal 2 18 23 3" xfId="7298" xr:uid="{F2FE9B72-9845-4AA0-BC47-51EF41E4BCA9}"/>
    <cellStyle name="Normal 2 18 23 3 2" xfId="7299" xr:uid="{D34B70B4-FCF1-4656-9C42-59FD01ED6E36}"/>
    <cellStyle name="Normal 2 18 23 3 3" xfId="7300" xr:uid="{A8DE9DB5-4AF4-487B-8949-5E3BCBA22DE0}"/>
    <cellStyle name="Normal 2 18 23 4" xfId="7301" xr:uid="{5E3766AC-2A3D-4230-A3E7-E52AF92F2848}"/>
    <cellStyle name="Normal 2 18 23 5" xfId="7302" xr:uid="{F22FD0BC-5F0A-47C6-ABDD-C1204CE0644C}"/>
    <cellStyle name="Normal 2 18 24" xfId="7303" xr:uid="{8C54AD80-9DC1-46D2-B157-2523C776975D}"/>
    <cellStyle name="Normal 2 18 24 2" xfId="7304" xr:uid="{65618C20-E991-43F9-8C2D-450574869641}"/>
    <cellStyle name="Normal 2 18 24 3" xfId="7305" xr:uid="{A60C1A0E-3DB9-41CB-B978-DB56394DEF39}"/>
    <cellStyle name="Normal 2 18 25" xfId="7306" xr:uid="{7B158940-77D4-485C-9FDD-59533B7AB34F}"/>
    <cellStyle name="Normal 2 18 25 2" xfId="7307" xr:uid="{712A5C15-AACB-4276-8FB8-85E5C165A0AF}"/>
    <cellStyle name="Normal 2 18 25 3" xfId="7308" xr:uid="{01798427-E07B-43FD-BB57-F083F7575129}"/>
    <cellStyle name="Normal 2 18 26" xfId="7309" xr:uid="{DF3C7667-E3B9-48BE-98C6-6E9AF71CB9E6}"/>
    <cellStyle name="Normal 2 18 27" xfId="7310" xr:uid="{81280B21-0DB8-472C-BEF5-5960335C63C3}"/>
    <cellStyle name="Normal 2 18 3" xfId="7311" xr:uid="{C336ACCC-97E8-4099-AB0D-A48B63FEE515}"/>
    <cellStyle name="Normal 2 18 3 2" xfId="7312" xr:uid="{6FDD3295-C920-4834-A3D4-CFD90C2196D9}"/>
    <cellStyle name="Normal 2 18 3 2 2" xfId="7313" xr:uid="{7258BADB-AF2E-496E-BDC7-DECCB0E2325E}"/>
    <cellStyle name="Normal 2 18 3 2 3" xfId="7314" xr:uid="{2C95EDB4-CF12-4416-957A-16E5C27AF629}"/>
    <cellStyle name="Normal 2 18 3 3" xfId="7315" xr:uid="{F62D5B7F-B4FC-4B00-A57C-4C5B677149BB}"/>
    <cellStyle name="Normal 2 18 3 3 2" xfId="7316" xr:uid="{62F59633-7504-4A65-B487-CFF54DCB6501}"/>
    <cellStyle name="Normal 2 18 3 3 3" xfId="7317" xr:uid="{3F3BB77C-1BF5-4896-A741-F18DB00BE411}"/>
    <cellStyle name="Normal 2 18 3 4" xfId="7318" xr:uid="{4949B40F-F64D-4D78-A659-0E97F58F33DD}"/>
    <cellStyle name="Normal 2 18 3 5" xfId="7319" xr:uid="{FC64A2DB-2F29-422B-8442-E35DCBCB23C1}"/>
    <cellStyle name="Normal 2 18 4" xfId="7320" xr:uid="{7EFB1718-AD89-4C17-90A2-198CA18A2A49}"/>
    <cellStyle name="Normal 2 18 4 2" xfId="7321" xr:uid="{11FB19F3-3394-4182-87E7-C2040713DB8E}"/>
    <cellStyle name="Normal 2 18 4 2 2" xfId="7322" xr:uid="{B00670EE-3604-4219-BB09-C551293DC0EC}"/>
    <cellStyle name="Normal 2 18 4 2 3" xfId="7323" xr:uid="{609DC3E3-CB20-4593-A310-70DA4507D7A2}"/>
    <cellStyle name="Normal 2 18 4 3" xfId="7324" xr:uid="{17720E85-227E-4BDC-B63F-BA18131CB656}"/>
    <cellStyle name="Normal 2 18 4 3 2" xfId="7325" xr:uid="{38FDA251-05DD-46B1-ABCD-F3BA657112A1}"/>
    <cellStyle name="Normal 2 18 4 3 3" xfId="7326" xr:uid="{12D0167C-A15C-4127-B3E6-8B8F80F04042}"/>
    <cellStyle name="Normal 2 18 4 4" xfId="7327" xr:uid="{D63C90C3-602C-4F96-898D-696ABA3D6FE0}"/>
    <cellStyle name="Normal 2 18 4 5" xfId="7328" xr:uid="{86A3DCBB-8CA5-437D-BC25-F29CC7447EA1}"/>
    <cellStyle name="Normal 2 18 5" xfId="7329" xr:uid="{CF0B862C-ECAF-4955-98E6-497B00E3BE7D}"/>
    <cellStyle name="Normal 2 18 5 2" xfId="7330" xr:uid="{F380E2BC-FB7B-4D41-850C-9C82F01133AB}"/>
    <cellStyle name="Normal 2 18 5 2 2" xfId="7331" xr:uid="{D2BC8338-6AEB-4E03-9CDF-C14FEE4117A8}"/>
    <cellStyle name="Normal 2 18 5 2 3" xfId="7332" xr:uid="{EDC93B51-ED81-4E21-9CE4-D753E996F926}"/>
    <cellStyle name="Normal 2 18 5 3" xfId="7333" xr:uid="{9A7676BF-184F-4C95-B599-4D3D2EDEC075}"/>
    <cellStyle name="Normal 2 18 5 3 2" xfId="7334" xr:uid="{A249E75F-69B3-44CD-83B2-7CB5F2797CF4}"/>
    <cellStyle name="Normal 2 18 5 3 3" xfId="7335" xr:uid="{86C02568-C3AE-49FC-A5A9-043490C29E85}"/>
    <cellStyle name="Normal 2 18 5 4" xfId="7336" xr:uid="{D4A4DF0A-40C7-4A0F-BB4E-59E23B62B032}"/>
    <cellStyle name="Normal 2 18 5 5" xfId="7337" xr:uid="{F9B0D699-9837-42FC-A08E-2B0D302A8E5F}"/>
    <cellStyle name="Normal 2 18 6" xfId="7338" xr:uid="{C8ECFBD7-5614-411B-9FC6-AC3BAC7D3506}"/>
    <cellStyle name="Normal 2 18 6 2" xfId="7339" xr:uid="{4492FE32-8CAF-4F48-AA1A-9793F2871EB5}"/>
    <cellStyle name="Normal 2 18 6 2 2" xfId="7340" xr:uid="{F3EEBDEA-8F96-41C9-9294-CB231AA94F67}"/>
    <cellStyle name="Normal 2 18 6 2 3" xfId="7341" xr:uid="{6F2F37F9-8119-4B6A-93D5-C3107F33A36D}"/>
    <cellStyle name="Normal 2 18 6 3" xfId="7342" xr:uid="{B4064714-C907-4ED0-96D9-9F673178B482}"/>
    <cellStyle name="Normal 2 18 6 3 2" xfId="7343" xr:uid="{559174E8-EB56-46A8-AE0C-5DFA0044D3CD}"/>
    <cellStyle name="Normal 2 18 6 3 3" xfId="7344" xr:uid="{8808D3C2-99CC-4BC3-9487-8BD9BFAEDABA}"/>
    <cellStyle name="Normal 2 18 6 4" xfId="7345" xr:uid="{137EB467-2E86-4DD7-B3F3-9A376A573433}"/>
    <cellStyle name="Normal 2 18 6 5" xfId="7346" xr:uid="{8FC75C5A-4079-4996-AC43-926AE08E8ED1}"/>
    <cellStyle name="Normal 2 18 7" xfId="7347" xr:uid="{C864AE81-4A69-4D4E-AD73-CCD1B1BAA1F2}"/>
    <cellStyle name="Normal 2 18 7 2" xfId="7348" xr:uid="{66D9DBA7-8C4C-4CEB-BD68-C743140CB53E}"/>
    <cellStyle name="Normal 2 18 7 2 2" xfId="7349" xr:uid="{4B055EF4-C90F-4339-B0B8-D88A04F7D619}"/>
    <cellStyle name="Normal 2 18 7 2 3" xfId="7350" xr:uid="{BF14374F-8507-48CF-AEF8-82F5EFA75614}"/>
    <cellStyle name="Normal 2 18 7 3" xfId="7351" xr:uid="{E996EFAA-6509-4DB6-ADC3-45FA3099AF98}"/>
    <cellStyle name="Normal 2 18 7 3 2" xfId="7352" xr:uid="{DF999E8B-FFB5-49D6-8B2B-A3D44CB63F87}"/>
    <cellStyle name="Normal 2 18 7 3 3" xfId="7353" xr:uid="{B9BB5560-B7D6-4299-B381-AB89643432B6}"/>
    <cellStyle name="Normal 2 18 7 4" xfId="7354" xr:uid="{C660FA2B-18AD-43B8-A358-DFF74D073B4C}"/>
    <cellStyle name="Normal 2 18 7 5" xfId="7355" xr:uid="{DD1018FD-B4ED-4566-9F9B-21BD76FE5EEF}"/>
    <cellStyle name="Normal 2 18 8" xfId="7356" xr:uid="{6E68072A-E280-4DE7-A1D4-B0879AFC0AC4}"/>
    <cellStyle name="Normal 2 18 8 2" xfId="7357" xr:uid="{1D8F28A4-0D19-468D-880F-B6EF86A7B1D9}"/>
    <cellStyle name="Normal 2 18 8 2 2" xfId="7358" xr:uid="{8FE61513-2CED-4377-A8E1-867B88C75DF1}"/>
    <cellStyle name="Normal 2 18 8 2 3" xfId="7359" xr:uid="{B4DF9390-80FC-4ED5-BF3B-370532DE773B}"/>
    <cellStyle name="Normal 2 18 8 3" xfId="7360" xr:uid="{6ADA8A59-189D-4F95-BCEA-09743B01028E}"/>
    <cellStyle name="Normal 2 18 8 3 2" xfId="7361" xr:uid="{89434A8E-93B6-4CEC-8C2B-6B6579D162A3}"/>
    <cellStyle name="Normal 2 18 8 3 3" xfId="7362" xr:uid="{CAFE1D75-8620-413A-B66A-79EB6726178B}"/>
    <cellStyle name="Normal 2 18 8 4" xfId="7363" xr:uid="{10A9A6F7-15EB-43E1-837C-A4D55FEFA1C2}"/>
    <cellStyle name="Normal 2 18 8 5" xfId="7364" xr:uid="{812674EA-2951-4A46-AC48-19B66A8A0ECC}"/>
    <cellStyle name="Normal 2 18 9" xfId="7365" xr:uid="{9C1EC090-37A1-4BBE-BF28-05ACA8D092B7}"/>
    <cellStyle name="Normal 2 18 9 2" xfId="7366" xr:uid="{2CD60AC5-496B-476B-98FC-DDF2E92F8F29}"/>
    <cellStyle name="Normal 2 18 9 2 2" xfId="7367" xr:uid="{0C3ADFBB-74FE-4D27-8AAA-E902151E7D7A}"/>
    <cellStyle name="Normal 2 18 9 2 3" xfId="7368" xr:uid="{EB380B19-08F4-49F4-8592-A6DFCDB44D3E}"/>
    <cellStyle name="Normal 2 18 9 3" xfId="7369" xr:uid="{DB7AAFD3-75D0-4D47-A37D-380DE18D1B11}"/>
    <cellStyle name="Normal 2 18 9 3 2" xfId="7370" xr:uid="{B04174E1-5191-44F0-9E87-2E8C2FBCE7F8}"/>
    <cellStyle name="Normal 2 18 9 3 3" xfId="7371" xr:uid="{39789C13-39A1-4894-939E-C5CDDA29540C}"/>
    <cellStyle name="Normal 2 18 9 4" xfId="7372" xr:uid="{368892FD-D834-401C-AD5D-7DA823A4C586}"/>
    <cellStyle name="Normal 2 18 9 5" xfId="7373" xr:uid="{BA91A181-999D-42D0-B3F3-2EC4144A4972}"/>
    <cellStyle name="Normal 2 180" xfId="7374" xr:uid="{2C5EA4B9-503D-44AE-A2DC-5517DD8A72D2}"/>
    <cellStyle name="Normal 2 180 2" xfId="41546" xr:uid="{8595BCAF-62AA-4B7B-B372-0F3AF23C9479}"/>
    <cellStyle name="Normal 2 181" xfId="7375" xr:uid="{9CCCCB5B-592D-42BF-87C9-CEBEDE2E2087}"/>
    <cellStyle name="Normal 2 181 2" xfId="41486" xr:uid="{889790B1-BCEB-4232-A297-87480C66E18C}"/>
    <cellStyle name="Normal 2 182" xfId="7376" xr:uid="{6361C679-911D-45A8-BC6E-9A3B28B06C2C}"/>
    <cellStyle name="Normal 2 182 2" xfId="41481" xr:uid="{256E2023-5558-4A2F-AC5A-13FB293A4B14}"/>
    <cellStyle name="Normal 2 183" xfId="7377" xr:uid="{C1AC6E67-9A69-4CFB-9C0A-418324C60DB3}"/>
    <cellStyle name="Normal 2 184" xfId="7378" xr:uid="{C8E10CF5-E193-436D-902B-7E6B387469B1}"/>
    <cellStyle name="Normal 2 185" xfId="7379" xr:uid="{360842D3-58A7-4F0D-929D-496392DBE6DE}"/>
    <cellStyle name="Normal 2 186" xfId="7380" xr:uid="{706E87CD-B5B8-4F18-944A-346C48C3AB85}"/>
    <cellStyle name="Normal 2 186 2" xfId="7381" xr:uid="{55B5AD06-3F9D-4D40-9B12-79DCD7F2E77C}"/>
    <cellStyle name="Normal 2 187" xfId="7382" xr:uid="{9790E513-21FD-419A-82A5-507164D6AD02}"/>
    <cellStyle name="Normal 2 188" xfId="7383" xr:uid="{E0F5F634-D83A-4933-9295-114FA64F9F8D}"/>
    <cellStyle name="Normal 2 189" xfId="7384" xr:uid="{5DB2700C-9685-4E80-8281-14BB81DB5BCA}"/>
    <cellStyle name="Normal 2 19" xfId="7385" xr:uid="{D27DB396-880E-4B26-A581-09D558A4A9A0}"/>
    <cellStyle name="Normal 2 19 10" xfId="7386" xr:uid="{1C4E027B-5B53-41E1-A1AF-06BC1A535A88}"/>
    <cellStyle name="Normal 2 19 10 2" xfId="7387" xr:uid="{C2BC223E-B378-4727-9659-DF8E838E7AE1}"/>
    <cellStyle name="Normal 2 19 10 2 2" xfId="7388" xr:uid="{79B0ED87-2BF7-47C6-AF27-2E65CDA1D539}"/>
    <cellStyle name="Normal 2 19 10 2 3" xfId="7389" xr:uid="{728DEA7F-10F4-4760-9F0B-3FAA375F2BFF}"/>
    <cellStyle name="Normal 2 19 10 3" xfId="7390" xr:uid="{9126E483-18D5-425A-845C-892F9C177E85}"/>
    <cellStyle name="Normal 2 19 10 3 2" xfId="7391" xr:uid="{59B69CCD-B584-4A6A-82D6-3E866E953443}"/>
    <cellStyle name="Normal 2 19 10 3 3" xfId="7392" xr:uid="{79CBB142-FD5E-4A17-8F84-2ECFCBD3A641}"/>
    <cellStyle name="Normal 2 19 10 4" xfId="7393" xr:uid="{3AE9F135-89E0-40DF-905A-5B640A310300}"/>
    <cellStyle name="Normal 2 19 10 5" xfId="7394" xr:uid="{7D786FDA-1A92-4679-9BB3-0FFAA7D30370}"/>
    <cellStyle name="Normal 2 19 11" xfId="7395" xr:uid="{FAC2CDF9-B474-49A2-9BD0-8B0204A9BD97}"/>
    <cellStyle name="Normal 2 19 11 2" xfId="7396" xr:uid="{28492C08-62C5-4EAC-AC15-2DDCBC6DB7F3}"/>
    <cellStyle name="Normal 2 19 11 2 2" xfId="7397" xr:uid="{935D1FBC-B7A4-4518-8489-193E9012B84B}"/>
    <cellStyle name="Normal 2 19 11 2 3" xfId="7398" xr:uid="{F2E0E478-13FC-4F1E-B0AA-94988EDFDD4A}"/>
    <cellStyle name="Normal 2 19 11 3" xfId="7399" xr:uid="{9EBDF07C-5D66-45DD-8B1E-70FBAFF3398B}"/>
    <cellStyle name="Normal 2 19 11 3 2" xfId="7400" xr:uid="{A1386EE1-4012-4805-B744-9A86511AB048}"/>
    <cellStyle name="Normal 2 19 11 3 3" xfId="7401" xr:uid="{C51738E5-B2E3-4C57-A641-7335584D7B1E}"/>
    <cellStyle name="Normal 2 19 11 4" xfId="7402" xr:uid="{A872E278-318E-4FBB-8E6F-5D309E8A3F67}"/>
    <cellStyle name="Normal 2 19 11 5" xfId="7403" xr:uid="{BDD33529-B4D5-47AD-A165-2BB6A5B25D79}"/>
    <cellStyle name="Normal 2 19 12" xfId="7404" xr:uid="{34945F6A-C89F-433B-A1D1-BA19C99066C9}"/>
    <cellStyle name="Normal 2 19 12 2" xfId="7405" xr:uid="{7DCE2581-7FDF-4F20-B41E-1A4B97DC5332}"/>
    <cellStyle name="Normal 2 19 12 2 2" xfId="7406" xr:uid="{B5710560-069F-498C-9F3C-C8337541F130}"/>
    <cellStyle name="Normal 2 19 12 2 3" xfId="7407" xr:uid="{2F6BFA43-553E-43D8-ACB7-4B36D01BD32F}"/>
    <cellStyle name="Normal 2 19 12 3" xfId="7408" xr:uid="{7305A1CF-66A9-4D99-B10A-DED6BA9D7DDF}"/>
    <cellStyle name="Normal 2 19 12 3 2" xfId="7409" xr:uid="{AA1A5D98-E172-4D5B-A478-EFE1E397BE52}"/>
    <cellStyle name="Normal 2 19 12 3 3" xfId="7410" xr:uid="{EF9B4B85-92A5-4E1A-8E22-36860543F365}"/>
    <cellStyle name="Normal 2 19 12 4" xfId="7411" xr:uid="{795CDF22-7EEB-478C-936B-4C931D261EB6}"/>
    <cellStyle name="Normal 2 19 12 5" xfId="7412" xr:uid="{23566B72-FDA9-40B3-864C-00EB4431C09D}"/>
    <cellStyle name="Normal 2 19 13" xfId="7413" xr:uid="{969CBD91-78BC-4219-93C6-3E482E2A8A32}"/>
    <cellStyle name="Normal 2 19 13 2" xfId="7414" xr:uid="{51FA7CB3-1D78-4914-8C75-CC95BEFD7199}"/>
    <cellStyle name="Normal 2 19 13 2 2" xfId="7415" xr:uid="{17F36447-24BD-47DA-9606-5E19EB9DC2AC}"/>
    <cellStyle name="Normal 2 19 13 2 3" xfId="7416" xr:uid="{F0C52E2A-AC17-4698-B77D-3F9EC18786FE}"/>
    <cellStyle name="Normal 2 19 13 3" xfId="7417" xr:uid="{C5A7BA8B-D40F-4427-B651-D36A876082E1}"/>
    <cellStyle name="Normal 2 19 13 3 2" xfId="7418" xr:uid="{4C0F6709-E989-49A5-AE14-B1F5E1EDB652}"/>
    <cellStyle name="Normal 2 19 13 3 3" xfId="7419" xr:uid="{7B0AA68A-4E1B-4244-899D-A604DEE423AF}"/>
    <cellStyle name="Normal 2 19 13 4" xfId="7420" xr:uid="{05292115-D276-4940-8A78-FE670C873977}"/>
    <cellStyle name="Normal 2 19 13 5" xfId="7421" xr:uid="{A0339597-AE10-470E-AFC8-170762A25595}"/>
    <cellStyle name="Normal 2 19 14" xfId="7422" xr:uid="{76995DDE-6270-468E-924E-4FF6C50A783F}"/>
    <cellStyle name="Normal 2 19 14 2" xfId="7423" xr:uid="{6046A498-06E6-465F-A45D-48334E16B3C0}"/>
    <cellStyle name="Normal 2 19 14 2 2" xfId="7424" xr:uid="{37F57DD3-601B-4F0F-A816-2BE2449B42CB}"/>
    <cellStyle name="Normal 2 19 14 2 3" xfId="7425" xr:uid="{4A4DE184-B463-4EA4-BC23-4F47568F56F3}"/>
    <cellStyle name="Normal 2 19 14 3" xfId="7426" xr:uid="{9DFB9A14-275D-4525-A4A6-73B79276AC18}"/>
    <cellStyle name="Normal 2 19 14 3 2" xfId="7427" xr:uid="{9FF5575B-E04B-428D-A85F-DD5E2C16E9BC}"/>
    <cellStyle name="Normal 2 19 14 3 3" xfId="7428" xr:uid="{8222C88C-FDED-4880-9272-1BF27C260E29}"/>
    <cellStyle name="Normal 2 19 14 4" xfId="7429" xr:uid="{9710B4BE-D9CD-4AFD-967A-45D4F182B2C1}"/>
    <cellStyle name="Normal 2 19 14 5" xfId="7430" xr:uid="{CE47B9A2-33AF-463D-99E1-A531D871A649}"/>
    <cellStyle name="Normal 2 19 15" xfId="7431" xr:uid="{BA8FD574-38BE-4C85-B395-AB7210E91E24}"/>
    <cellStyle name="Normal 2 19 15 2" xfId="7432" xr:uid="{FA686014-9C42-4519-B7BA-BBC5D07EBBA6}"/>
    <cellStyle name="Normal 2 19 15 2 2" xfId="7433" xr:uid="{3C9D681D-CACB-4BFA-9D82-3CE99A22ADFC}"/>
    <cellStyle name="Normal 2 19 15 2 3" xfId="7434" xr:uid="{0B3E0974-79A7-494E-9BD6-E6FEC8266B31}"/>
    <cellStyle name="Normal 2 19 15 3" xfId="7435" xr:uid="{5A00EA17-F9D9-4E69-A88C-87D8B7564146}"/>
    <cellStyle name="Normal 2 19 15 3 2" xfId="7436" xr:uid="{DF5970A4-C8FA-42AD-9865-D8542D42EE89}"/>
    <cellStyle name="Normal 2 19 15 3 3" xfId="7437" xr:uid="{8B5F213D-710C-48F0-9A6E-1421EA37543C}"/>
    <cellStyle name="Normal 2 19 15 4" xfId="7438" xr:uid="{53CF14B6-B26A-45FE-A9B7-4AE936ECB7AF}"/>
    <cellStyle name="Normal 2 19 15 5" xfId="7439" xr:uid="{63708141-A26A-48C2-B8BC-C29508B5E559}"/>
    <cellStyle name="Normal 2 19 16" xfId="7440" xr:uid="{887123D6-6E02-4F0B-9CB9-7106D18364D8}"/>
    <cellStyle name="Normal 2 19 16 2" xfId="7441" xr:uid="{8AB7735C-AA35-44D9-8767-FBC430558E72}"/>
    <cellStyle name="Normal 2 19 16 2 2" xfId="7442" xr:uid="{D223DD40-48CC-4BB3-89CA-090DC4870262}"/>
    <cellStyle name="Normal 2 19 16 2 3" xfId="7443" xr:uid="{91F5DD21-0D7B-477E-BEE4-24B02B90C846}"/>
    <cellStyle name="Normal 2 19 16 3" xfId="7444" xr:uid="{6D7F5601-6B61-4953-93E8-B39812A09D7B}"/>
    <cellStyle name="Normal 2 19 16 3 2" xfId="7445" xr:uid="{F107DE00-18CD-45F7-8BDA-04F3B8C3B680}"/>
    <cellStyle name="Normal 2 19 16 3 3" xfId="7446" xr:uid="{5D884631-3258-4E66-AFF1-CDD1F4D1CAEA}"/>
    <cellStyle name="Normal 2 19 16 4" xfId="7447" xr:uid="{FD393759-7589-475F-BA3E-A6DF5F02D665}"/>
    <cellStyle name="Normal 2 19 16 5" xfId="7448" xr:uid="{0010AD27-612C-4F9F-8F6B-10083C3BDFB3}"/>
    <cellStyle name="Normal 2 19 17" xfId="7449" xr:uid="{7FD8CC6E-2CC9-4A4F-A385-8DD39AE2C5A4}"/>
    <cellStyle name="Normal 2 19 17 2" xfId="7450" xr:uid="{C6F13B1D-CB17-4260-9DFD-810F0DD577D9}"/>
    <cellStyle name="Normal 2 19 17 2 2" xfId="7451" xr:uid="{671D41A3-2C8D-4CC9-8344-6E278D05FE37}"/>
    <cellStyle name="Normal 2 19 17 2 3" xfId="7452" xr:uid="{4D949B4E-F38B-491C-9ABC-E20309A2890B}"/>
    <cellStyle name="Normal 2 19 17 3" xfId="7453" xr:uid="{CE9DB202-BC40-4D22-A7DE-B353D520DEAC}"/>
    <cellStyle name="Normal 2 19 17 3 2" xfId="7454" xr:uid="{6FD43A44-6CE6-41D7-9953-937F0BE54DD4}"/>
    <cellStyle name="Normal 2 19 17 3 3" xfId="7455" xr:uid="{FCF7D208-9DEA-4148-A172-A6D5E79616DE}"/>
    <cellStyle name="Normal 2 19 17 4" xfId="7456" xr:uid="{2A22A509-0415-49DD-ADDD-72BAAE0219F2}"/>
    <cellStyle name="Normal 2 19 17 5" xfId="7457" xr:uid="{14CC9BC4-0F75-474B-80BD-17D1483CA4F1}"/>
    <cellStyle name="Normal 2 19 18" xfId="7458" xr:uid="{8C606A53-A955-4AB7-9037-5A2781C92B18}"/>
    <cellStyle name="Normal 2 19 18 2" xfId="7459" xr:uid="{9D9F4BB4-137E-4E41-8AB2-9D54E575C5D0}"/>
    <cellStyle name="Normal 2 19 18 2 2" xfId="7460" xr:uid="{7584489D-34B7-45BA-9A8A-F6750A1E0EA6}"/>
    <cellStyle name="Normal 2 19 18 2 3" xfId="7461" xr:uid="{29711541-430C-4BD5-9154-072BD253E35F}"/>
    <cellStyle name="Normal 2 19 18 3" xfId="7462" xr:uid="{D1B8BAA1-EB2A-47B3-8EE6-CE2F6E5B2821}"/>
    <cellStyle name="Normal 2 19 18 3 2" xfId="7463" xr:uid="{9E863192-2F43-493B-9652-D512E98323B9}"/>
    <cellStyle name="Normal 2 19 18 3 3" xfId="7464" xr:uid="{CB05C9B7-B887-4FAA-8A93-907C5C2B6E6E}"/>
    <cellStyle name="Normal 2 19 18 4" xfId="7465" xr:uid="{D8959509-23C4-4CA2-8058-30D2651B4B6C}"/>
    <cellStyle name="Normal 2 19 18 5" xfId="7466" xr:uid="{FEA133E8-049C-47BA-9F7D-96A07B54FF98}"/>
    <cellStyle name="Normal 2 19 19" xfId="7467" xr:uid="{17B55118-AC8F-4844-BA43-47625EAA058D}"/>
    <cellStyle name="Normal 2 19 19 2" xfId="7468" xr:uid="{773B2C2F-0EC5-4968-B2E3-696C15D93C92}"/>
    <cellStyle name="Normal 2 19 19 2 2" xfId="7469" xr:uid="{1A411B05-6BBB-4BEE-939F-2DC4C36EF38F}"/>
    <cellStyle name="Normal 2 19 19 2 3" xfId="7470" xr:uid="{695585AB-DCA4-44B5-B725-E29BCDC0586D}"/>
    <cellStyle name="Normal 2 19 19 3" xfId="7471" xr:uid="{92568EAA-E487-40D5-9630-13A4063E1626}"/>
    <cellStyle name="Normal 2 19 19 3 2" xfId="7472" xr:uid="{19AA41EA-B5BA-441F-B6B9-5E08DC23A732}"/>
    <cellStyle name="Normal 2 19 19 3 3" xfId="7473" xr:uid="{9B4B821F-F78E-4CA2-9E0C-D7CAA1B47676}"/>
    <cellStyle name="Normal 2 19 19 4" xfId="7474" xr:uid="{5448FD8F-0A3B-4318-A9B9-9B95E06475DF}"/>
    <cellStyle name="Normal 2 19 19 5" xfId="7475" xr:uid="{7C96B5C9-4EAC-4875-8ECB-2ED35DBD942A}"/>
    <cellStyle name="Normal 2 19 2" xfId="7476" xr:uid="{B7068D75-B30A-4B80-9FED-CC5EF1F3A718}"/>
    <cellStyle name="Normal 2 19 2 2" xfId="7477" xr:uid="{B935407E-10B3-4B6A-AF83-517C1B3D343D}"/>
    <cellStyle name="Normal 2 19 2 2 2" xfId="7478" xr:uid="{59936524-3644-434C-BA7F-1629A7FC26C3}"/>
    <cellStyle name="Normal 2 19 2 2 3" xfId="7479" xr:uid="{CF0C1989-C635-4160-8DFB-D6F2B1F7A18C}"/>
    <cellStyle name="Normal 2 19 2 3" xfId="7480" xr:uid="{8573D1ED-00F9-42B8-BDB4-92062EA88633}"/>
    <cellStyle name="Normal 2 19 2 3 2" xfId="7481" xr:uid="{F12FFE80-CA64-430E-8C27-2FB927FFB2FC}"/>
    <cellStyle name="Normal 2 19 2 3 3" xfId="7482" xr:uid="{F54D7E5D-A5AC-4C52-ABEA-444CCEACFD93}"/>
    <cellStyle name="Normal 2 19 2 4" xfId="7483" xr:uid="{3282E822-7F3B-4C0B-8363-3DECA8D7D292}"/>
    <cellStyle name="Normal 2 19 2 5" xfId="7484" xr:uid="{92D15355-21E1-4B3B-B2AF-023AC651D761}"/>
    <cellStyle name="Normal 2 19 20" xfId="7485" xr:uid="{8A0B7DBD-F9B6-4D78-BC65-78F894858B6A}"/>
    <cellStyle name="Normal 2 19 20 2" xfId="7486" xr:uid="{239BBD61-14E0-4016-A358-DDDE47F2CCA0}"/>
    <cellStyle name="Normal 2 19 20 2 2" xfId="7487" xr:uid="{415EC5E3-DF98-45FA-A3B4-E080EE2468F1}"/>
    <cellStyle name="Normal 2 19 20 2 3" xfId="7488" xr:uid="{F4A48791-ACD6-41A7-A6C3-883EC77026FA}"/>
    <cellStyle name="Normal 2 19 20 3" xfId="7489" xr:uid="{8383AD89-943D-4B1C-83EB-2099174DAB9B}"/>
    <cellStyle name="Normal 2 19 20 3 2" xfId="7490" xr:uid="{E6D193A1-8CA2-47BF-8FA2-35983DAD6929}"/>
    <cellStyle name="Normal 2 19 20 3 3" xfId="7491" xr:uid="{E55D413A-B30D-4CDF-A86C-0FF8A0E8D9ED}"/>
    <cellStyle name="Normal 2 19 20 4" xfId="7492" xr:uid="{6C9E1B9D-1065-43FB-A18B-97AFA247DA4B}"/>
    <cellStyle name="Normal 2 19 20 5" xfId="7493" xr:uid="{249CB3F1-EB8D-4582-968D-B320CE917DA9}"/>
    <cellStyle name="Normal 2 19 21" xfId="7494" xr:uid="{7328D262-2E39-46A8-9783-A3D2CCCACEF2}"/>
    <cellStyle name="Normal 2 19 21 2" xfId="7495" xr:uid="{C3B7DFED-EDA9-4FDE-88B2-4671C7145CBE}"/>
    <cellStyle name="Normal 2 19 21 2 2" xfId="7496" xr:uid="{335F09A0-6A5B-42D0-A098-9FB32EDA17AF}"/>
    <cellStyle name="Normal 2 19 21 2 3" xfId="7497" xr:uid="{10C72D6B-792A-4FA8-85A3-AA9052B9573B}"/>
    <cellStyle name="Normal 2 19 21 3" xfId="7498" xr:uid="{C87984DA-EC2C-4A72-BA23-19B6445B9C0B}"/>
    <cellStyle name="Normal 2 19 21 3 2" xfId="7499" xr:uid="{ACEA3987-028D-47FD-8D35-A49760E535CB}"/>
    <cellStyle name="Normal 2 19 21 3 3" xfId="7500" xr:uid="{C22FB592-A21F-4C32-885F-D5D125C92D75}"/>
    <cellStyle name="Normal 2 19 21 4" xfId="7501" xr:uid="{D8DB9CF6-0CBD-4DD5-A2DB-50282A67C8A7}"/>
    <cellStyle name="Normal 2 19 21 5" xfId="7502" xr:uid="{2B66D419-7036-4C61-A27B-7635313BEEEB}"/>
    <cellStyle name="Normal 2 19 22" xfId="7503" xr:uid="{2CC3F522-D85B-474E-8759-BDEDB9B6FF69}"/>
    <cellStyle name="Normal 2 19 22 2" xfId="7504" xr:uid="{ABA4E016-B498-443F-8AEF-4DF9FC39B6DF}"/>
    <cellStyle name="Normal 2 19 22 2 2" xfId="7505" xr:uid="{A866EF0A-57A5-4656-A5B3-395E86EE03C0}"/>
    <cellStyle name="Normal 2 19 22 2 3" xfId="7506" xr:uid="{783B20CC-DB51-474A-80A1-104858F56AB0}"/>
    <cellStyle name="Normal 2 19 22 3" xfId="7507" xr:uid="{B50DBCD9-90CF-4440-8B1F-97D13FCB08A4}"/>
    <cellStyle name="Normal 2 19 22 3 2" xfId="7508" xr:uid="{9BD5C2C5-4510-49FF-8361-A754642A90D3}"/>
    <cellStyle name="Normal 2 19 22 3 3" xfId="7509" xr:uid="{CB90760D-51D4-4693-B4C5-5C14CA7AA23D}"/>
    <cellStyle name="Normal 2 19 22 4" xfId="7510" xr:uid="{1203E3F8-E7BD-4BFE-BB0D-1A2ACE3C3585}"/>
    <cellStyle name="Normal 2 19 22 5" xfId="7511" xr:uid="{C05F5AC8-4599-4681-8F95-4A4673CDC98A}"/>
    <cellStyle name="Normal 2 19 23" xfId="7512" xr:uid="{FBE99B8D-69C3-49E8-9CDF-A52C6398F1C5}"/>
    <cellStyle name="Normal 2 19 23 2" xfId="7513" xr:uid="{D29CFB1D-734E-4FBE-8EB1-C2543701565F}"/>
    <cellStyle name="Normal 2 19 23 2 2" xfId="7514" xr:uid="{B225EEDF-CD48-4CD6-AC6E-105C5ECB6589}"/>
    <cellStyle name="Normal 2 19 23 2 3" xfId="7515" xr:uid="{E10983DA-5C63-45BD-9B6D-FD7D287A589F}"/>
    <cellStyle name="Normal 2 19 23 3" xfId="7516" xr:uid="{8C77B564-5A45-46B9-9658-7DD08352FCDD}"/>
    <cellStyle name="Normal 2 19 23 3 2" xfId="7517" xr:uid="{4D527C36-5B87-412F-B030-A83886113D70}"/>
    <cellStyle name="Normal 2 19 23 3 3" xfId="7518" xr:uid="{D3AADB1C-D304-48D7-BE60-DB1AA3741D40}"/>
    <cellStyle name="Normal 2 19 23 4" xfId="7519" xr:uid="{3AD68AA6-E2FB-4F44-8391-A437A5FA6AFF}"/>
    <cellStyle name="Normal 2 19 23 5" xfId="7520" xr:uid="{3DF7112A-4028-47A6-8DAD-88D499DCFE96}"/>
    <cellStyle name="Normal 2 19 24" xfId="7521" xr:uid="{0356C0F5-869C-457C-9374-03F04326F479}"/>
    <cellStyle name="Normal 2 19 24 2" xfId="7522" xr:uid="{3281484D-3C1B-4A2B-9F6E-A9010EC64B44}"/>
    <cellStyle name="Normal 2 19 24 3" xfId="7523" xr:uid="{1F3D261D-0F73-48BF-87B8-FDFEEA37DF56}"/>
    <cellStyle name="Normal 2 19 25" xfId="7524" xr:uid="{0B769C62-3B39-4222-BAE7-01C809A3C854}"/>
    <cellStyle name="Normal 2 19 25 2" xfId="7525" xr:uid="{298D30C5-01E4-4F94-B68E-C473831D11B7}"/>
    <cellStyle name="Normal 2 19 25 3" xfId="7526" xr:uid="{FB290D3C-2EA0-41F9-BE77-1016B39815F7}"/>
    <cellStyle name="Normal 2 19 26" xfId="7527" xr:uid="{D1B77FEB-FBC2-4091-929E-8597D3E7B1D3}"/>
    <cellStyle name="Normal 2 19 27" xfId="7528" xr:uid="{3F6B4440-83A7-4158-8005-4910BDDDA536}"/>
    <cellStyle name="Normal 2 19 3" xfId="7529" xr:uid="{9BD0D9C8-B715-4CB2-AB1F-36354F234314}"/>
    <cellStyle name="Normal 2 19 3 2" xfId="7530" xr:uid="{A542B38F-417D-4CD3-A8E3-EFC2F3ED86DC}"/>
    <cellStyle name="Normal 2 19 3 2 2" xfId="7531" xr:uid="{305F4D8D-13C0-45E6-958F-FA7BF392DBD1}"/>
    <cellStyle name="Normal 2 19 3 2 3" xfId="7532" xr:uid="{0D5A981B-C1D3-4DB1-B66B-4CE04FD7EC70}"/>
    <cellStyle name="Normal 2 19 3 3" xfId="7533" xr:uid="{2B3EA0CD-27A0-4612-AF17-DB9F6286551B}"/>
    <cellStyle name="Normal 2 19 3 3 2" xfId="7534" xr:uid="{E548CC3A-9F84-4BA4-8D89-43744FF08AF0}"/>
    <cellStyle name="Normal 2 19 3 3 3" xfId="7535" xr:uid="{4574660D-E631-4416-9349-63E879BAD2F2}"/>
    <cellStyle name="Normal 2 19 3 4" xfId="7536" xr:uid="{B7C330E1-7ACE-4005-AF3E-280B8C761AEB}"/>
    <cellStyle name="Normal 2 19 3 5" xfId="7537" xr:uid="{4A30C935-E602-46A9-8CBD-71DCE8410763}"/>
    <cellStyle name="Normal 2 19 4" xfId="7538" xr:uid="{95B75EFD-44DF-4300-B82D-6485BF21608A}"/>
    <cellStyle name="Normal 2 19 4 2" xfId="7539" xr:uid="{F2C61289-DEAA-4861-955F-92F28F14C818}"/>
    <cellStyle name="Normal 2 19 4 2 2" xfId="7540" xr:uid="{ECEA0B28-5D12-40F5-A609-F1197FA38728}"/>
    <cellStyle name="Normal 2 19 4 2 3" xfId="7541" xr:uid="{8256D7A3-07AA-4382-BE97-48DCEF757CC3}"/>
    <cellStyle name="Normal 2 19 4 3" xfId="7542" xr:uid="{C74DB5C7-7090-4593-A71F-C5EAFAEEC27E}"/>
    <cellStyle name="Normal 2 19 4 3 2" xfId="7543" xr:uid="{38E3AE75-0C98-4615-9AA3-50882174A503}"/>
    <cellStyle name="Normal 2 19 4 3 3" xfId="7544" xr:uid="{A11ED0B0-7E27-4F69-9A78-D1133919A5F9}"/>
    <cellStyle name="Normal 2 19 4 4" xfId="7545" xr:uid="{7D2641FB-29C9-4E19-9B85-3E2BCF5E47C6}"/>
    <cellStyle name="Normal 2 19 4 5" xfId="7546" xr:uid="{C9065524-30BF-4977-A6E9-73E9DFB4162D}"/>
    <cellStyle name="Normal 2 19 5" xfId="7547" xr:uid="{2738E42B-A8AA-4082-AE65-516F1D8AD4E0}"/>
    <cellStyle name="Normal 2 19 5 2" xfId="7548" xr:uid="{7ACAE4AF-1F73-4C9F-8597-1D9A1FA9147C}"/>
    <cellStyle name="Normal 2 19 5 2 2" xfId="7549" xr:uid="{F74A0669-BB24-4209-9E73-0AB0581C3DCD}"/>
    <cellStyle name="Normal 2 19 5 2 3" xfId="7550" xr:uid="{913A960B-2EFE-48C4-BDAB-348ACC2DC287}"/>
    <cellStyle name="Normal 2 19 5 3" xfId="7551" xr:uid="{1112BD78-111E-49D8-BAE5-3E3AFE6B251C}"/>
    <cellStyle name="Normal 2 19 5 3 2" xfId="7552" xr:uid="{AC12FBF5-065F-472F-A3F1-D904664C8821}"/>
    <cellStyle name="Normal 2 19 5 3 3" xfId="7553" xr:uid="{39321486-349A-4790-B7A8-B881E268E222}"/>
    <cellStyle name="Normal 2 19 5 4" xfId="7554" xr:uid="{8DF3CEC4-32D3-43BC-99BB-6BA2283C7C57}"/>
    <cellStyle name="Normal 2 19 5 5" xfId="7555" xr:uid="{8404CE3B-3BB2-4DA3-8E28-B483C43C08AA}"/>
    <cellStyle name="Normal 2 19 6" xfId="7556" xr:uid="{10C97B04-F6B2-4635-BFCE-E93097C57013}"/>
    <cellStyle name="Normal 2 19 6 2" xfId="7557" xr:uid="{7AC837C4-CB08-4185-A1BB-92A93250F344}"/>
    <cellStyle name="Normal 2 19 6 2 2" xfId="7558" xr:uid="{DFE7111F-1DA6-4FFA-91F2-5FC529AE7552}"/>
    <cellStyle name="Normal 2 19 6 2 3" xfId="7559" xr:uid="{AC27CDBA-C89B-4B0F-BF33-481D5D9C3933}"/>
    <cellStyle name="Normal 2 19 6 3" xfId="7560" xr:uid="{61DE913F-29FB-4026-8BB9-65F66ED2AC98}"/>
    <cellStyle name="Normal 2 19 6 3 2" xfId="7561" xr:uid="{B1FCF29C-9ACC-4223-AA73-5B657D313171}"/>
    <cellStyle name="Normal 2 19 6 3 3" xfId="7562" xr:uid="{FA7785F4-F481-48BD-8F29-9AC01CAF78D3}"/>
    <cellStyle name="Normal 2 19 6 4" xfId="7563" xr:uid="{6A5D8EB7-B940-431C-94F8-03A9C04E97C6}"/>
    <cellStyle name="Normal 2 19 6 5" xfId="7564" xr:uid="{A52E0596-8552-4CDD-A627-D7AFCAC77619}"/>
    <cellStyle name="Normal 2 19 7" xfId="7565" xr:uid="{54EF0533-8BF6-4E3B-A09D-E688811A42B5}"/>
    <cellStyle name="Normal 2 19 7 2" xfId="7566" xr:uid="{21921E23-EE04-4D0A-97D4-650A12071663}"/>
    <cellStyle name="Normal 2 19 7 2 2" xfId="7567" xr:uid="{BD13135C-0208-4DF7-A0BC-6C42CC4775C3}"/>
    <cellStyle name="Normal 2 19 7 2 3" xfId="7568" xr:uid="{2BF1B409-2EA3-4EF5-89FE-FA3ED90F0518}"/>
    <cellStyle name="Normal 2 19 7 3" xfId="7569" xr:uid="{C286C42F-16A4-486F-AD2F-D861A392F15D}"/>
    <cellStyle name="Normal 2 19 7 3 2" xfId="7570" xr:uid="{660E2BB2-7D4E-45BE-8ACC-091D1D5B91D8}"/>
    <cellStyle name="Normal 2 19 7 3 3" xfId="7571" xr:uid="{EB13428F-B958-4EE5-B72D-2934DB5448FA}"/>
    <cellStyle name="Normal 2 19 7 4" xfId="7572" xr:uid="{0E475942-10FA-48B6-AC09-24F32F8708B8}"/>
    <cellStyle name="Normal 2 19 7 5" xfId="7573" xr:uid="{3F51C972-2AD0-4F5C-AACF-B684AC7A0707}"/>
    <cellStyle name="Normal 2 19 8" xfId="7574" xr:uid="{61EB00CB-1502-4982-B8A4-0307B6F1C2F9}"/>
    <cellStyle name="Normal 2 19 8 2" xfId="7575" xr:uid="{DE5EAA4C-C394-4659-846D-734F9E0B6C00}"/>
    <cellStyle name="Normal 2 19 8 2 2" xfId="7576" xr:uid="{A1AB3632-6696-4288-918A-2888913EED40}"/>
    <cellStyle name="Normal 2 19 8 2 3" xfId="7577" xr:uid="{85A19B16-E056-4AFA-B9B6-02DB66646477}"/>
    <cellStyle name="Normal 2 19 8 3" xfId="7578" xr:uid="{9EFA0484-5227-43F7-B41D-9ECC17B7DB12}"/>
    <cellStyle name="Normal 2 19 8 3 2" xfId="7579" xr:uid="{F7578D7B-D2A5-4756-8BEB-27B05C3B35CA}"/>
    <cellStyle name="Normal 2 19 8 3 3" xfId="7580" xr:uid="{72ADF401-0326-42DE-9594-D53014BAA731}"/>
    <cellStyle name="Normal 2 19 8 4" xfId="7581" xr:uid="{E310268F-903D-4051-9DFD-61FF6A9866C5}"/>
    <cellStyle name="Normal 2 19 8 5" xfId="7582" xr:uid="{43E4137E-3E2F-41BD-A319-432AA16CF256}"/>
    <cellStyle name="Normal 2 19 9" xfId="7583" xr:uid="{58D9B7FA-521B-4B7F-8560-C5C4E160097B}"/>
    <cellStyle name="Normal 2 19 9 2" xfId="7584" xr:uid="{26FBFB0E-2132-4FBC-AC54-B05145AEECD9}"/>
    <cellStyle name="Normal 2 19 9 2 2" xfId="7585" xr:uid="{15004017-2C97-4E3B-A7A0-07556FF0A181}"/>
    <cellStyle name="Normal 2 19 9 2 3" xfId="7586" xr:uid="{E466D013-A86F-495D-B09B-6BD58940164F}"/>
    <cellStyle name="Normal 2 19 9 3" xfId="7587" xr:uid="{84D161A2-E133-434A-BCD7-7CF6F37CD93D}"/>
    <cellStyle name="Normal 2 19 9 3 2" xfId="7588" xr:uid="{4CA055D9-7D7E-40A1-A0F7-9C14F9DE435E}"/>
    <cellStyle name="Normal 2 19 9 3 3" xfId="7589" xr:uid="{807EFBED-4752-491D-B9CA-E1FABAF68D6D}"/>
    <cellStyle name="Normal 2 19 9 4" xfId="7590" xr:uid="{550807AC-2E14-4A7A-8B83-0EA87F0C08DD}"/>
    <cellStyle name="Normal 2 19 9 5" xfId="7591" xr:uid="{845764D7-C3E6-426C-BB50-10DFE9B27C7F}"/>
    <cellStyle name="Normal 2 190" xfId="7592" xr:uid="{4C391E88-1865-461A-9628-71C648BB6345}"/>
    <cellStyle name="Normal 2 191" xfId="7593" xr:uid="{5788A1F6-7143-411C-90B4-20D30575A05A}"/>
    <cellStyle name="Normal 2 192" xfId="7594" xr:uid="{CF86B1C7-6545-4831-BDB5-88491E7B6358}"/>
    <cellStyle name="Normal 2 193" xfId="7595" xr:uid="{9912D043-BE76-4717-8AB1-AC52B24437D9}"/>
    <cellStyle name="Normal 2 194" xfId="7596" xr:uid="{8245CD3B-3F1D-433B-88B2-26E217607F05}"/>
    <cellStyle name="Normal 2 195" xfId="7597" xr:uid="{084983BF-C07B-4E06-A103-DBE851C84A89}"/>
    <cellStyle name="Normal 2 196" xfId="7598" xr:uid="{6A5D0FFA-3403-4616-A826-84270461DF9A}"/>
    <cellStyle name="Normal 2 197" xfId="7599" xr:uid="{76E67A8F-B43D-4A1F-8D3B-7E97957D7327}"/>
    <cellStyle name="Normal 2 198" xfId="7600" xr:uid="{83DC0BF7-028A-4576-ABF3-1FD823346801}"/>
    <cellStyle name="Normal 2 199" xfId="7601" xr:uid="{19CA5F20-2CC8-4D40-B6F1-4F33B7C08B99}"/>
    <cellStyle name="Normal 2 2" xfId="7602" xr:uid="{B10E14EA-7771-491D-AD2F-B1BBF19F1E7C}"/>
    <cellStyle name="Normal 2 2 10" xfId="7603" xr:uid="{49D4DFB3-D469-4B73-827F-4A11199B718F}"/>
    <cellStyle name="Normal 2 2 11" xfId="7604" xr:uid="{4F8F380A-7BF7-47CE-94D6-85E3BD2A6675}"/>
    <cellStyle name="Normal 2 2 12" xfId="7605" xr:uid="{12AAFB20-759A-4C46-A0A4-5774702496C2}"/>
    <cellStyle name="Normal 2 2 13" xfId="7606" xr:uid="{EAF3A4DE-6E50-4F74-B136-2F5A03A01D0E}"/>
    <cellStyle name="Normal 2 2 14" xfId="7607" xr:uid="{7B042686-9DCA-4453-9F2D-792539E58C82}"/>
    <cellStyle name="Normal 2 2 15" xfId="7608" xr:uid="{B4FCE2AB-BACD-4C8F-8C41-D8FD729F73B0}"/>
    <cellStyle name="Normal 2 2 16" xfId="7609" xr:uid="{849DBB35-EC49-4F8D-AC36-6188E9881634}"/>
    <cellStyle name="Normal 2 2 17" xfId="7610" xr:uid="{F846474B-083E-47B9-8E5D-6587FCA3B3F3}"/>
    <cellStyle name="Normal 2 2 18" xfId="7611" xr:uid="{6E7F1739-53A7-4E00-A698-40053BE07B75}"/>
    <cellStyle name="Normal 2 2 19" xfId="7612" xr:uid="{362B08E2-D86C-46ED-8441-9FE5D1E4C87C}"/>
    <cellStyle name="Normal 2 2 2" xfId="7613" xr:uid="{4A3B9866-E025-42FE-9271-9FC8584F459C}"/>
    <cellStyle name="Normal 2 2 2 10" xfId="7614" xr:uid="{560EAAF7-9534-4EB6-B201-FD7BEC7A845D}"/>
    <cellStyle name="Normal 2 2 2 11" xfId="7615" xr:uid="{AAB631BC-D1F9-463A-A45D-D03AA5D30D59}"/>
    <cellStyle name="Normal 2 2 2 12" xfId="7616" xr:uid="{7C208AC9-E69C-4D2C-A1AE-CF2722DFB9E0}"/>
    <cellStyle name="Normal 2 2 2 13" xfId="7617" xr:uid="{793C9863-0659-49C1-AA40-4FA2891472F4}"/>
    <cellStyle name="Normal 2 2 2 14" xfId="7618" xr:uid="{2442C448-B7AF-4817-932E-8DBB7BA6FF1A}"/>
    <cellStyle name="Normal 2 2 2 15" xfId="7619" xr:uid="{ECD3B42D-4315-4F70-BC4D-0557659A612B}"/>
    <cellStyle name="Normal 2 2 2 16" xfId="7620" xr:uid="{4448EC67-4673-4457-8552-C35F3021D36D}"/>
    <cellStyle name="Normal 2 2 2 17" xfId="7621" xr:uid="{B107CA05-9A41-4A67-B1B5-71729B1190A8}"/>
    <cellStyle name="Normal 2 2 2 18" xfId="7622" xr:uid="{8F49FF25-662E-40FD-949C-90BC6B1BBDF8}"/>
    <cellStyle name="Normal 2 2 2 19" xfId="7623" xr:uid="{41A5D549-E8BA-446E-B950-4044C237C710}"/>
    <cellStyle name="Normal 2 2 2 2" xfId="7624" xr:uid="{F0BDC31F-4D2D-4B1A-8612-C08C248C35FC}"/>
    <cellStyle name="Normal 2 2 2 20" xfId="7625" xr:uid="{7E5116E6-6264-4185-8900-6FC777C569C2}"/>
    <cellStyle name="Normal 2 2 2 21" xfId="7626" xr:uid="{4CECBE9A-A811-46D7-A6C2-66C5A758AB8E}"/>
    <cellStyle name="Normal 2 2 2 22" xfId="7627" xr:uid="{0D6EEB1A-A514-4494-A6DE-19D3402D6C87}"/>
    <cellStyle name="Normal 2 2 2 23" xfId="7628" xr:uid="{2523A39F-1D01-4F5F-83E4-04993280B490}"/>
    <cellStyle name="Normal 2 2 2 24" xfId="7629" xr:uid="{E5BD2861-895C-407C-8233-421C713716FD}"/>
    <cellStyle name="Normal 2 2 2 25" xfId="7630" xr:uid="{A561AF82-CA0C-4923-840B-71AF9EC5F74F}"/>
    <cellStyle name="Normal 2 2 2 26" xfId="7631" xr:uid="{9240D2EA-4F58-4B3B-9095-302EB0159B51}"/>
    <cellStyle name="Normal 2 2 2 27" xfId="7632" xr:uid="{104A63C1-786F-450D-BD8C-0516B32948A2}"/>
    <cellStyle name="Normal 2 2 2 28" xfId="7633" xr:uid="{7BD961F0-4A35-48C5-8D00-07F765CB56B7}"/>
    <cellStyle name="Normal 2 2 2 29" xfId="7634" xr:uid="{C60EC939-ECF0-4773-A03F-9310559785C1}"/>
    <cellStyle name="Normal 2 2 2 3" xfId="7635" xr:uid="{7E09A808-2F09-4CB1-8C42-C01DBD0690BF}"/>
    <cellStyle name="Normal 2 2 2 30" xfId="7636" xr:uid="{8CB0FD29-B3F1-4F1F-ACEC-4B976BD17852}"/>
    <cellStyle name="Normal 2 2 2 31" xfId="7637" xr:uid="{16D7C7A7-6D78-4877-8AFA-B251C84EA1E3}"/>
    <cellStyle name="Normal 2 2 2 32" xfId="7638" xr:uid="{DD918715-DF32-4C8F-96B2-E5494A6AD4D4}"/>
    <cellStyle name="Normal 2 2 2 33" xfId="7639" xr:uid="{C806A468-5FD7-4571-9A62-28B4A0C15701}"/>
    <cellStyle name="Normal 2 2 2 34" xfId="7640" xr:uid="{FC6E6E72-35A1-43F7-8E0D-26DA6D864D8B}"/>
    <cellStyle name="Normal 2 2 2 35" xfId="7641" xr:uid="{4F3A5D1A-064D-4DC2-A5E6-306E87EABD00}"/>
    <cellStyle name="Normal 2 2 2 36" xfId="7642" xr:uid="{7FB31938-A67E-440B-90F5-E0ECCF5075D4}"/>
    <cellStyle name="Normal 2 2 2 37" xfId="7643" xr:uid="{BEC7650E-D5D3-4585-96ED-E6113A9B8C8B}"/>
    <cellStyle name="Normal 2 2 2 38" xfId="7644" xr:uid="{29F1D644-5E72-4614-A68C-9BE3AB0E1D8A}"/>
    <cellStyle name="Normal 2 2 2 39" xfId="7645" xr:uid="{21ADF9E6-4906-4889-BA16-2DD24D3A516C}"/>
    <cellStyle name="Normal 2 2 2 4" xfId="7646" xr:uid="{5DE4141B-5B61-419A-B05F-2D37A117CFB1}"/>
    <cellStyle name="Normal 2 2 2 40" xfId="7647" xr:uid="{F6635D80-9740-404E-9B9A-AD0EEC7484A3}"/>
    <cellStyle name="Normal 2 2 2 41" xfId="7648" xr:uid="{B06E857D-D39B-48DD-894A-EC965EB17683}"/>
    <cellStyle name="Normal 2 2 2 42" xfId="7649" xr:uid="{C3FEB34C-9271-4B38-9C78-48A189176A85}"/>
    <cellStyle name="Normal 2 2 2 43" xfId="7650" xr:uid="{C174C3B6-703E-4338-A8B6-7D1711C4FEB0}"/>
    <cellStyle name="Normal 2 2 2 44" xfId="7651" xr:uid="{3A478753-EFFC-4F17-BCBB-72D181C15CF4}"/>
    <cellStyle name="Normal 2 2 2 5" xfId="7652" xr:uid="{FECE30E4-C1B3-4A36-979B-FBBBD48EFBC8}"/>
    <cellStyle name="Normal 2 2 2 6" xfId="7653" xr:uid="{B9EAC41E-529F-4415-9D76-FACFDE5DDBDA}"/>
    <cellStyle name="Normal 2 2 2 7" xfId="7654" xr:uid="{7BD70CA3-CFB4-42EB-93B8-2B7CFA629E21}"/>
    <cellStyle name="Normal 2 2 2 8" xfId="7655" xr:uid="{85C5CE5A-D4E5-4720-B776-BB7C1EC451D5}"/>
    <cellStyle name="Normal 2 2 2 9" xfId="7656" xr:uid="{966D1946-B404-48CA-A417-1F090710D5A4}"/>
    <cellStyle name="Normal 2 2 20" xfId="7657" xr:uid="{2AD9878E-BEEA-4EDC-8654-36B36622F3A5}"/>
    <cellStyle name="Normal 2 2 21" xfId="7658" xr:uid="{ADF8431C-E4E9-46F6-8315-7D7C61068459}"/>
    <cellStyle name="Normal 2 2 22" xfId="7659" xr:uid="{C2C57CCE-419E-400A-88A1-A62294AE3992}"/>
    <cellStyle name="Normal 2 2 23" xfId="7660" xr:uid="{ACC7BB30-DC91-4D6F-9D4A-9774D8FC0692}"/>
    <cellStyle name="Normal 2 2 24" xfId="7661" xr:uid="{463AC8F6-C62F-47EF-99FD-C3D7686E6A9C}"/>
    <cellStyle name="Normal 2 2 25" xfId="7662" xr:uid="{37A86F95-8E40-47DF-8146-B9E6A821ECF3}"/>
    <cellStyle name="Normal 2 2 26" xfId="7663" xr:uid="{93D8FEEF-F66A-4949-99FE-EE42B68EFE57}"/>
    <cellStyle name="Normal 2 2 27" xfId="7664" xr:uid="{B1C77F8D-ACF1-4D66-A7DC-6B3F50FF654F}"/>
    <cellStyle name="Normal 2 2 28" xfId="7665" xr:uid="{E005B3C3-1F4E-4D46-BF31-1C09D29E96B6}"/>
    <cellStyle name="Normal 2 2 29" xfId="7666" xr:uid="{BA69B7D9-74EF-4655-88A6-96680BACB497}"/>
    <cellStyle name="Normal 2 2 3" xfId="7667" xr:uid="{BCE84B43-784E-4DAC-ADD7-FEEAB4926D76}"/>
    <cellStyle name="Normal 2 2 3 2" xfId="7668" xr:uid="{985800C1-6600-4710-BBC7-481DB0E2567B}"/>
    <cellStyle name="Normal 2 2 3 2 2" xfId="41790" xr:uid="{BE4C0E0B-6DF8-4367-8EF9-101443A7E14B}"/>
    <cellStyle name="Normal 2 2 3 3" xfId="41547" xr:uid="{9AE2D29C-7152-42D0-95A5-9E605086C424}"/>
    <cellStyle name="Normal 2 2 3 4" xfId="41478" xr:uid="{7676F3C7-5136-49A0-AAA2-3D9A52165E68}"/>
    <cellStyle name="Normal 2 2 30" xfId="7669" xr:uid="{FF7174A4-A087-4B23-8267-AD70441661D6}"/>
    <cellStyle name="Normal 2 2 31" xfId="7670" xr:uid="{6BC386AA-6799-4114-8955-A8D301772BCC}"/>
    <cellStyle name="Normal 2 2 32" xfId="7671" xr:uid="{C9A3992B-486B-4056-98D7-F7C2D091FDAE}"/>
    <cellStyle name="Normal 2 2 33" xfId="7672" xr:uid="{F393E37D-7411-42C7-B11D-2506B7854E0A}"/>
    <cellStyle name="Normal 2 2 34" xfId="7673" xr:uid="{1A8704F1-FC55-48ED-AA14-CC99DCF67BD8}"/>
    <cellStyle name="Normal 2 2 35" xfId="7674" xr:uid="{D5C6FDB2-2FBD-4C17-A326-FA86DA6A7C69}"/>
    <cellStyle name="Normal 2 2 36" xfId="7675" xr:uid="{6BE0B118-3DFC-4CAE-81DB-EB122707B657}"/>
    <cellStyle name="Normal 2 2 37" xfId="7676" xr:uid="{1571ABE5-F026-4BC6-A67E-ADAA3073B8F2}"/>
    <cellStyle name="Normal 2 2 38" xfId="7677" xr:uid="{9E091EEB-1859-4D47-A154-4A3290A81ED0}"/>
    <cellStyle name="Normal 2 2 39" xfId="7678" xr:uid="{3265014C-E57E-40CB-9024-EB674CB7FFB2}"/>
    <cellStyle name="Normal 2 2 4" xfId="7679" xr:uid="{B76789A4-E4FF-4B6F-B9A1-361C3C6AE3DF}"/>
    <cellStyle name="Normal 2 2 4 2" xfId="41548" xr:uid="{7EDB9AFC-2ECC-44B0-8B59-6BB111215DA8}"/>
    <cellStyle name="Normal 2 2 40" xfId="7680" xr:uid="{6B35FB5E-8319-4C3A-B2A8-4581E60811CC}"/>
    <cellStyle name="Normal 2 2 41" xfId="7681" xr:uid="{A96D8F9D-E9B4-482D-89A1-FFF46AA10F09}"/>
    <cellStyle name="Normal 2 2 42" xfId="7682" xr:uid="{F8FAC52C-BAE1-40BB-A7C4-6FB08B603EB1}"/>
    <cellStyle name="Normal 2 2 43" xfId="7683" xr:uid="{22BDB865-C42E-4A39-897B-3CE1525D6014}"/>
    <cellStyle name="Normal 2 2 44" xfId="7684" xr:uid="{77C047AB-1649-4F75-8A5E-6BB51CB11349}"/>
    <cellStyle name="Normal 2 2 45" xfId="7685" xr:uid="{3C1D96F9-4207-4A9B-8AD7-A03688A41BE6}"/>
    <cellStyle name="Normal 2 2 46" xfId="7686" xr:uid="{6AA33F82-7464-498C-8EA8-C643AFB865A0}"/>
    <cellStyle name="Normal 2 2 47" xfId="7687" xr:uid="{2D3AFACF-C893-4258-A81B-23D8E195EB6A}"/>
    <cellStyle name="Normal 2 2 48" xfId="7688" xr:uid="{426689DE-D498-4202-A2AF-281F87A8265D}"/>
    <cellStyle name="Normal 2 2 49" xfId="7689" xr:uid="{20056EAA-9214-4EAE-B14E-679FD3D9E8EF}"/>
    <cellStyle name="Normal 2 2 5" xfId="7690" xr:uid="{2024CFE9-3304-42BC-9119-511D4C859C43}"/>
    <cellStyle name="Normal 2 2 5 2" xfId="41549" xr:uid="{8AA58346-2174-49B5-98BD-864DF5FF9934}"/>
    <cellStyle name="Normal 2 2 50" xfId="7691" xr:uid="{14319B06-277B-4763-8EDC-B2524FFC7E28}"/>
    <cellStyle name="Normal 2 2 51" xfId="42270" xr:uid="{97C6986A-40E7-4717-B4D6-DBC12377D4E5}"/>
    <cellStyle name="Normal 2 2 6" xfId="7692" xr:uid="{5D15FA25-2B6C-48F4-9307-9745F564CF67}"/>
    <cellStyle name="Normal 2 2 6 2" xfId="41550" xr:uid="{90D8AC71-2A26-48B7-8992-8D68678014E7}"/>
    <cellStyle name="Normal 2 2 7" xfId="7693" xr:uid="{8D788AC2-5509-470A-9E5C-47588DA1198B}"/>
    <cellStyle name="Normal 2 2 7 2" xfId="41791" xr:uid="{01537471-4729-44FB-AE8F-8836F00D538B}"/>
    <cellStyle name="Normal 2 2 8" xfId="7694" xr:uid="{381D1CDC-3713-42D9-BA53-93F77FEAD8F3}"/>
    <cellStyle name="Normal 2 2 9" xfId="7695" xr:uid="{CDA26C04-10CA-479C-AF88-648987A68135}"/>
    <cellStyle name="Normal 2 2_CostBenefitAnalysis" xfId="41551" xr:uid="{9451920A-9C8B-4594-B43D-A592C79E12DA}"/>
    <cellStyle name="Normal 2 20" xfId="7696" xr:uid="{731E57EF-2799-457D-9FA2-ACC4DC95358F}"/>
    <cellStyle name="Normal 2 20 10" xfId="7697" xr:uid="{06D8AE50-4BF4-4446-BEE4-2BDE980B3BDC}"/>
    <cellStyle name="Normal 2 20 10 2" xfId="7698" xr:uid="{477DB0D9-EA31-444A-A867-4D2966B8D0C7}"/>
    <cellStyle name="Normal 2 20 10 2 2" xfId="7699" xr:uid="{F5E320F5-FE5E-419D-92EE-17BA62D66F9B}"/>
    <cellStyle name="Normal 2 20 10 2 3" xfId="7700" xr:uid="{8BF0159B-F5D4-4CC6-BFA9-A330EC4E2C28}"/>
    <cellStyle name="Normal 2 20 10 3" xfId="7701" xr:uid="{3D56DB7B-FB1A-4C62-AC8D-8069F7945133}"/>
    <cellStyle name="Normal 2 20 10 3 2" xfId="7702" xr:uid="{B4F56979-37B5-4F21-8487-F5FF0CE416CA}"/>
    <cellStyle name="Normal 2 20 10 3 3" xfId="7703" xr:uid="{85A8C2C4-66E0-4B7B-84D5-8FF4AB662AE2}"/>
    <cellStyle name="Normal 2 20 10 4" xfId="7704" xr:uid="{D718F654-EA78-48A2-A33E-08BE4786DA0C}"/>
    <cellStyle name="Normal 2 20 10 5" xfId="7705" xr:uid="{2E4BC643-F214-4E5E-9ECF-67BFB3EB19CF}"/>
    <cellStyle name="Normal 2 20 11" xfId="7706" xr:uid="{DA6C357B-7B7C-4142-81C6-BD863FF2FCDF}"/>
    <cellStyle name="Normal 2 20 11 2" xfId="7707" xr:uid="{A902D0F3-E9CF-4EF7-93AA-29ECC5937C00}"/>
    <cellStyle name="Normal 2 20 11 2 2" xfId="7708" xr:uid="{84746C20-BC32-404A-BA25-8D93047A9F2E}"/>
    <cellStyle name="Normal 2 20 11 2 3" xfId="7709" xr:uid="{1B3CB921-977C-4C85-BD33-26B16615207A}"/>
    <cellStyle name="Normal 2 20 11 3" xfId="7710" xr:uid="{D63EF303-12BF-4DEF-8AEB-806F26943306}"/>
    <cellStyle name="Normal 2 20 11 3 2" xfId="7711" xr:uid="{AF321953-BD7D-43EA-8E54-AB0660F9F2A5}"/>
    <cellStyle name="Normal 2 20 11 3 3" xfId="7712" xr:uid="{EFE8A7EC-7202-41C1-8375-AE63263460AD}"/>
    <cellStyle name="Normal 2 20 11 4" xfId="7713" xr:uid="{EB9D6E62-6FBF-478E-8B3E-8700059375CA}"/>
    <cellStyle name="Normal 2 20 11 5" xfId="7714" xr:uid="{BBE68F28-DA40-4362-BE24-28F513CC7CF2}"/>
    <cellStyle name="Normal 2 20 12" xfId="7715" xr:uid="{2B16862F-FF6B-4C6B-8A24-1D79F81A9705}"/>
    <cellStyle name="Normal 2 20 12 2" xfId="7716" xr:uid="{3F506A63-55A1-443E-98FB-E90F95F81EEB}"/>
    <cellStyle name="Normal 2 20 12 2 2" xfId="7717" xr:uid="{79AB56F3-863F-4110-AA2A-F16C90A2EC2D}"/>
    <cellStyle name="Normal 2 20 12 2 3" xfId="7718" xr:uid="{A786A3E5-45CE-4A51-AB87-E56EAD724926}"/>
    <cellStyle name="Normal 2 20 12 3" xfId="7719" xr:uid="{D05ED3A5-5198-42F6-968F-B56434202D56}"/>
    <cellStyle name="Normal 2 20 12 3 2" xfId="7720" xr:uid="{BF14A1F6-89E7-43F0-85B0-B71E50B74AC3}"/>
    <cellStyle name="Normal 2 20 12 3 3" xfId="7721" xr:uid="{F67A9CAE-2D77-45AE-95C7-B3673657C9CE}"/>
    <cellStyle name="Normal 2 20 12 4" xfId="7722" xr:uid="{C025F947-8373-4B57-8FC1-B2D85ACEBC4B}"/>
    <cellStyle name="Normal 2 20 12 5" xfId="7723" xr:uid="{177EF118-4C90-4235-B929-99B4D40C66F0}"/>
    <cellStyle name="Normal 2 20 13" xfId="7724" xr:uid="{0F025D84-7825-49DF-A928-C1ADB8368D1A}"/>
    <cellStyle name="Normal 2 20 13 2" xfId="7725" xr:uid="{D06C5510-5139-4E8C-9599-A5FAA9E2B574}"/>
    <cellStyle name="Normal 2 20 13 2 2" xfId="7726" xr:uid="{571075C4-C616-406E-ACC8-58A39C19C7C9}"/>
    <cellStyle name="Normal 2 20 13 2 3" xfId="7727" xr:uid="{FCC4200B-6784-48A2-A000-F0438EA5B53F}"/>
    <cellStyle name="Normal 2 20 13 3" xfId="7728" xr:uid="{7C910258-CD07-4D76-829D-3B4C2CED0B6C}"/>
    <cellStyle name="Normal 2 20 13 3 2" xfId="7729" xr:uid="{1CE9ED16-966B-4C55-8C8C-58E0FE89F7D3}"/>
    <cellStyle name="Normal 2 20 13 3 3" xfId="7730" xr:uid="{404A7D7C-C836-4A2B-B6C0-5307F5115651}"/>
    <cellStyle name="Normal 2 20 13 4" xfId="7731" xr:uid="{68CE2CC7-814A-4EA6-A7A8-4C4818186767}"/>
    <cellStyle name="Normal 2 20 13 5" xfId="7732" xr:uid="{8909E000-520D-45D4-B250-EDF2F0A563F6}"/>
    <cellStyle name="Normal 2 20 14" xfId="7733" xr:uid="{5A2091C8-86E9-48B6-9202-C950B0F698A6}"/>
    <cellStyle name="Normal 2 20 14 2" xfId="7734" xr:uid="{3EBD3486-C113-406F-8A57-9EB32A5FAFEF}"/>
    <cellStyle name="Normal 2 20 14 2 2" xfId="7735" xr:uid="{4C388411-C74E-4F66-9374-6566BACDC4D2}"/>
    <cellStyle name="Normal 2 20 14 2 3" xfId="7736" xr:uid="{28B5977D-2D43-4046-BDA2-2EFDE4F6061C}"/>
    <cellStyle name="Normal 2 20 14 3" xfId="7737" xr:uid="{7AEE0844-493E-45AE-9E36-ABA94FC15AE0}"/>
    <cellStyle name="Normal 2 20 14 3 2" xfId="7738" xr:uid="{7578E678-081E-44C3-A68F-CE87BFADAE06}"/>
    <cellStyle name="Normal 2 20 14 3 3" xfId="7739" xr:uid="{64E8850E-4A07-4998-9DEB-3705BA9E3ECD}"/>
    <cellStyle name="Normal 2 20 14 4" xfId="7740" xr:uid="{D282BA03-7193-47EE-8EE8-0084BF7CCBA4}"/>
    <cellStyle name="Normal 2 20 14 5" xfId="7741" xr:uid="{F6BB454C-08DB-4E1A-962F-7A0A9C631E5D}"/>
    <cellStyle name="Normal 2 20 15" xfId="7742" xr:uid="{0C3E29A1-366C-4856-AC58-D0D3685917CF}"/>
    <cellStyle name="Normal 2 20 15 2" xfId="7743" xr:uid="{A57B3270-9387-475E-80B5-4E14910CD942}"/>
    <cellStyle name="Normal 2 20 15 2 2" xfId="7744" xr:uid="{0704ED23-B26D-4FAF-A8AB-EE54E0F50490}"/>
    <cellStyle name="Normal 2 20 15 2 3" xfId="7745" xr:uid="{E4A6DD2D-7139-45FA-96B4-88E2DE7D6FC7}"/>
    <cellStyle name="Normal 2 20 15 3" xfId="7746" xr:uid="{439E319C-F83C-484D-94D7-2F892BFA8C59}"/>
    <cellStyle name="Normal 2 20 15 3 2" xfId="7747" xr:uid="{E3AA644C-4432-41CE-851D-D208915B7BA8}"/>
    <cellStyle name="Normal 2 20 15 3 3" xfId="7748" xr:uid="{1BE1D998-A398-4C39-9067-67CF6F77DB73}"/>
    <cellStyle name="Normal 2 20 15 4" xfId="7749" xr:uid="{4695F3DB-097A-4FC2-9CAE-47376811ADDF}"/>
    <cellStyle name="Normal 2 20 15 5" xfId="7750" xr:uid="{A0AAFEC5-71CD-4338-89BA-5BB0ACB40E4A}"/>
    <cellStyle name="Normal 2 20 16" xfId="7751" xr:uid="{891F3140-BF44-41C7-BEA3-EEFA18AE3E7D}"/>
    <cellStyle name="Normal 2 20 16 2" xfId="7752" xr:uid="{012608C5-2763-4A65-9F2B-03B33BD12190}"/>
    <cellStyle name="Normal 2 20 16 2 2" xfId="7753" xr:uid="{6A9A2F9E-AFA0-4B14-B09F-2E613A93224E}"/>
    <cellStyle name="Normal 2 20 16 2 3" xfId="7754" xr:uid="{38AEBDC2-E595-4EB2-8917-2B2D44F0551D}"/>
    <cellStyle name="Normal 2 20 16 3" xfId="7755" xr:uid="{9D2859E2-D523-409B-A34A-37E7F21C90AF}"/>
    <cellStyle name="Normal 2 20 16 3 2" xfId="7756" xr:uid="{954623BF-B760-475B-BD96-6AFFEE02D332}"/>
    <cellStyle name="Normal 2 20 16 3 3" xfId="7757" xr:uid="{71411CA2-D58C-44AE-A0AF-5602BD1D4E73}"/>
    <cellStyle name="Normal 2 20 16 4" xfId="7758" xr:uid="{CA9B2190-2B89-4FEA-8508-685714761FBB}"/>
    <cellStyle name="Normal 2 20 16 5" xfId="7759" xr:uid="{DC2141ED-E00D-41C5-9CC1-614557084772}"/>
    <cellStyle name="Normal 2 20 17" xfId="7760" xr:uid="{6B1FE13B-00E9-4AEC-8437-BB0C82742EE0}"/>
    <cellStyle name="Normal 2 20 17 2" xfId="7761" xr:uid="{9CD43F04-7465-463A-BDA3-4A542E7B3D92}"/>
    <cellStyle name="Normal 2 20 17 2 2" xfId="7762" xr:uid="{5401C04D-9BE0-447F-AAFD-C068AC7966D1}"/>
    <cellStyle name="Normal 2 20 17 2 3" xfId="7763" xr:uid="{3C78AB1F-9F41-4F23-AE13-A11F791A9779}"/>
    <cellStyle name="Normal 2 20 17 3" xfId="7764" xr:uid="{66FF719F-FB9C-4223-9F51-41C8A4EE02BD}"/>
    <cellStyle name="Normal 2 20 17 3 2" xfId="7765" xr:uid="{616561BE-BCA7-40AB-9BEF-1E4F246D9640}"/>
    <cellStyle name="Normal 2 20 17 3 3" xfId="7766" xr:uid="{DD948954-1488-4381-BCB3-D4BF9D441DF5}"/>
    <cellStyle name="Normal 2 20 17 4" xfId="7767" xr:uid="{C67170B9-CE3A-4A3D-9A36-A2EC3E9084FD}"/>
    <cellStyle name="Normal 2 20 17 5" xfId="7768" xr:uid="{F18138B9-B4F0-481A-AE76-A2B45A6F9D7F}"/>
    <cellStyle name="Normal 2 20 18" xfId="7769" xr:uid="{02840331-83E9-4F37-A93E-632A1CE43541}"/>
    <cellStyle name="Normal 2 20 18 2" xfId="7770" xr:uid="{6958765A-B822-4251-ACD2-8B3D0DD44A2D}"/>
    <cellStyle name="Normal 2 20 18 2 2" xfId="7771" xr:uid="{260F2465-05DF-428C-8F60-F0BAA2987625}"/>
    <cellStyle name="Normal 2 20 18 2 3" xfId="7772" xr:uid="{1EDE0BB5-8E47-4CF7-A54F-71ECC32D5FDC}"/>
    <cellStyle name="Normal 2 20 18 3" xfId="7773" xr:uid="{6B51D4BB-414C-498D-BC6D-D8BD4D8B40A3}"/>
    <cellStyle name="Normal 2 20 18 3 2" xfId="7774" xr:uid="{5E3D43FD-941F-4A54-88F2-19061335D1A4}"/>
    <cellStyle name="Normal 2 20 18 3 3" xfId="7775" xr:uid="{889CD790-3D94-40A4-9237-A901927CE584}"/>
    <cellStyle name="Normal 2 20 18 4" xfId="7776" xr:uid="{57D5115E-7D52-4067-A4F6-A08D2C3C44AE}"/>
    <cellStyle name="Normal 2 20 18 5" xfId="7777" xr:uid="{3E756F0F-197C-41E6-A539-C0A9C33BE8F7}"/>
    <cellStyle name="Normal 2 20 19" xfId="7778" xr:uid="{3847BC18-FC3B-4ACA-8E20-46040D880575}"/>
    <cellStyle name="Normal 2 20 19 2" xfId="7779" xr:uid="{F5D95807-86C3-45A3-BCAB-831E0047FE80}"/>
    <cellStyle name="Normal 2 20 19 2 2" xfId="7780" xr:uid="{556E0709-2604-4AE5-A371-68A713613ED0}"/>
    <cellStyle name="Normal 2 20 19 2 3" xfId="7781" xr:uid="{D8E7A1B6-EF50-45E0-93C5-BF4553EAE812}"/>
    <cellStyle name="Normal 2 20 19 3" xfId="7782" xr:uid="{DE5A6629-419F-4FD7-BBF6-A124C96CDB87}"/>
    <cellStyle name="Normal 2 20 19 3 2" xfId="7783" xr:uid="{FA3D23B4-A1D3-4BD6-9A67-CF89BF9C30A8}"/>
    <cellStyle name="Normal 2 20 19 3 3" xfId="7784" xr:uid="{8DC3F6B3-A3E9-42A4-AD11-87469F9F6DA5}"/>
    <cellStyle name="Normal 2 20 19 4" xfId="7785" xr:uid="{8AFD0B7E-0B8D-4956-B7BE-B943B6B973FA}"/>
    <cellStyle name="Normal 2 20 19 5" xfId="7786" xr:uid="{D5DF5C24-0FFE-435E-ADC7-C84BF53D38CC}"/>
    <cellStyle name="Normal 2 20 2" xfId="7787" xr:uid="{5B2E5DF1-7AD8-43F9-8941-E419CB0CAF23}"/>
    <cellStyle name="Normal 2 20 2 2" xfId="7788" xr:uid="{28CEC5B1-F671-4030-BF99-4D54E4D7A289}"/>
    <cellStyle name="Normal 2 20 2 2 2" xfId="7789" xr:uid="{2BF27039-7436-4F0D-87C1-895D6DB1A444}"/>
    <cellStyle name="Normal 2 20 2 2 3" xfId="7790" xr:uid="{EB8DE98C-FC91-4385-B684-DF54F43A00FB}"/>
    <cellStyle name="Normal 2 20 2 3" xfId="7791" xr:uid="{D5567B14-07EE-4B2E-BEF8-0193AF530FD1}"/>
    <cellStyle name="Normal 2 20 2 3 2" xfId="7792" xr:uid="{5C5DE148-3D4F-49FF-A4D4-1E6B33C8253A}"/>
    <cellStyle name="Normal 2 20 2 3 3" xfId="7793" xr:uid="{10A230AB-F716-41F2-8EE6-F48B432FF1DD}"/>
    <cellStyle name="Normal 2 20 2 4" xfId="7794" xr:uid="{149CD3C1-953E-43B4-9F08-C7D49D3BFB70}"/>
    <cellStyle name="Normal 2 20 2 5" xfId="7795" xr:uid="{61A03E8B-5323-49AB-AC3E-B2D1987EC6FE}"/>
    <cellStyle name="Normal 2 20 20" xfId="7796" xr:uid="{0FE85732-22B5-4731-A9A8-4683C639CA74}"/>
    <cellStyle name="Normal 2 20 20 2" xfId="7797" xr:uid="{B23BA61C-13FF-4A7F-A963-058AF55CCE5F}"/>
    <cellStyle name="Normal 2 20 20 2 2" xfId="7798" xr:uid="{4F52F4EC-3278-4478-814D-59D3D4C6A7A0}"/>
    <cellStyle name="Normal 2 20 20 2 3" xfId="7799" xr:uid="{B061D300-9152-49E8-9D37-8B38F815A6D3}"/>
    <cellStyle name="Normal 2 20 20 3" xfId="7800" xr:uid="{B0B15CF0-1190-4675-9D44-9B4E41912CD1}"/>
    <cellStyle name="Normal 2 20 20 3 2" xfId="7801" xr:uid="{F406B57C-3E1E-4FE8-AE95-71767B20BBE2}"/>
    <cellStyle name="Normal 2 20 20 3 3" xfId="7802" xr:uid="{6F1592ED-6653-4123-923E-61B5FCFA3BB7}"/>
    <cellStyle name="Normal 2 20 20 4" xfId="7803" xr:uid="{940EB201-BA58-4CEC-AC6F-48A11BE7E384}"/>
    <cellStyle name="Normal 2 20 20 5" xfId="7804" xr:uid="{4791AB14-50A2-4BE1-830A-BD7E4C05180C}"/>
    <cellStyle name="Normal 2 20 21" xfId="7805" xr:uid="{24009A91-7E7A-443A-8914-C485124F1575}"/>
    <cellStyle name="Normal 2 20 21 2" xfId="7806" xr:uid="{CC3B2559-8C5B-4586-95A4-58CB523AAC05}"/>
    <cellStyle name="Normal 2 20 21 2 2" xfId="7807" xr:uid="{405D99A0-1C34-4EF7-8778-E5B754FB0C0C}"/>
    <cellStyle name="Normal 2 20 21 2 3" xfId="7808" xr:uid="{0D5EDDE6-A86F-4D95-83D6-768F6E126C37}"/>
    <cellStyle name="Normal 2 20 21 3" xfId="7809" xr:uid="{1CF1BAC2-4A52-4B37-BDF5-92C3409F9C92}"/>
    <cellStyle name="Normal 2 20 21 3 2" xfId="7810" xr:uid="{5CB7D812-45EB-4B1E-A3C7-33BB02463425}"/>
    <cellStyle name="Normal 2 20 21 3 3" xfId="7811" xr:uid="{FE5FEDF7-CC66-4CB7-9E5F-980F86B9EFD3}"/>
    <cellStyle name="Normal 2 20 21 4" xfId="7812" xr:uid="{8DA3C0C5-5534-49EF-8D22-8E4C9179C3EB}"/>
    <cellStyle name="Normal 2 20 21 5" xfId="7813" xr:uid="{998048DB-1065-4267-8AFD-C31C53FCC6DE}"/>
    <cellStyle name="Normal 2 20 22" xfId="7814" xr:uid="{84E0E61E-58B7-49A6-A6A1-DFBE5C8693C1}"/>
    <cellStyle name="Normal 2 20 22 2" xfId="7815" xr:uid="{903B922D-10FA-4657-899E-33018A7BC1BB}"/>
    <cellStyle name="Normal 2 20 22 2 2" xfId="7816" xr:uid="{B220C4E4-17D3-4D1E-A40E-6B9AC8E9E245}"/>
    <cellStyle name="Normal 2 20 22 2 3" xfId="7817" xr:uid="{9628E9BE-B259-4763-A6A7-5DE5CB14D6AD}"/>
    <cellStyle name="Normal 2 20 22 3" xfId="7818" xr:uid="{B5BAA9C4-1E42-42EA-80E4-CA2490CC3A41}"/>
    <cellStyle name="Normal 2 20 22 3 2" xfId="7819" xr:uid="{167D1788-1090-412C-9FCE-D529955F8432}"/>
    <cellStyle name="Normal 2 20 22 3 3" xfId="7820" xr:uid="{6EB5ED5D-CD8F-476B-9FDF-D159E8F67E2C}"/>
    <cellStyle name="Normal 2 20 22 4" xfId="7821" xr:uid="{3EB9DAE4-6463-4D6D-9DB1-DF987BACC332}"/>
    <cellStyle name="Normal 2 20 22 5" xfId="7822" xr:uid="{35CB6B02-D02D-4189-A6B9-E31B5C725781}"/>
    <cellStyle name="Normal 2 20 23" xfId="7823" xr:uid="{1818C591-D5F7-4D65-AB36-F3749C9F292A}"/>
    <cellStyle name="Normal 2 20 23 2" xfId="7824" xr:uid="{08347A5E-9923-46F6-82DC-E4B52F3A8527}"/>
    <cellStyle name="Normal 2 20 23 2 2" xfId="7825" xr:uid="{F868041B-8B9D-4D1D-BC6D-D1EDE306DEBA}"/>
    <cellStyle name="Normal 2 20 23 2 3" xfId="7826" xr:uid="{7E96E1E3-EA7C-4024-97EA-8DF6898AB399}"/>
    <cellStyle name="Normal 2 20 23 3" xfId="7827" xr:uid="{F36F7D78-3A0B-4B2A-8E53-9C5137E183D1}"/>
    <cellStyle name="Normal 2 20 23 3 2" xfId="7828" xr:uid="{9F1955E2-5C71-4CA9-9416-A92C927E354E}"/>
    <cellStyle name="Normal 2 20 23 3 3" xfId="7829" xr:uid="{140B49E4-87C8-4481-A7F8-9E589359D99C}"/>
    <cellStyle name="Normal 2 20 23 4" xfId="7830" xr:uid="{82E22D38-7A1F-4127-85D3-D49C917D26B4}"/>
    <cellStyle name="Normal 2 20 23 5" xfId="7831" xr:uid="{CFDAECD4-8B1E-4CB7-97AC-8C8E0399B177}"/>
    <cellStyle name="Normal 2 20 24" xfId="7832" xr:uid="{9B75CD04-34F1-45D4-A447-7D037788E48F}"/>
    <cellStyle name="Normal 2 20 24 2" xfId="7833" xr:uid="{C47DC28F-467E-4CD0-A9BC-9BEB970D82B3}"/>
    <cellStyle name="Normal 2 20 24 3" xfId="7834" xr:uid="{7C192E06-9A98-450C-BBA3-F206C2F57412}"/>
    <cellStyle name="Normal 2 20 25" xfId="7835" xr:uid="{A0112CDB-B453-4B20-8A85-EA40C20785EE}"/>
    <cellStyle name="Normal 2 20 25 2" xfId="7836" xr:uid="{D490FDCB-8AF7-4BE4-89DE-C4BA3E3DB964}"/>
    <cellStyle name="Normal 2 20 25 3" xfId="7837" xr:uid="{295470F6-BC5C-4CDF-AB20-06835D888811}"/>
    <cellStyle name="Normal 2 20 26" xfId="7838" xr:uid="{ECEEA301-7128-41F8-96CB-453C974FFC6C}"/>
    <cellStyle name="Normal 2 20 27" xfId="7839" xr:uid="{90B8C78F-B315-44C7-91FA-49306A9AAE69}"/>
    <cellStyle name="Normal 2 20 3" xfId="7840" xr:uid="{9BD416EA-DD3D-44F3-BCD7-81169665AD62}"/>
    <cellStyle name="Normal 2 20 3 2" xfId="7841" xr:uid="{BB23D572-038D-448B-9946-C968EEE363CF}"/>
    <cellStyle name="Normal 2 20 3 2 2" xfId="7842" xr:uid="{9E29989F-614A-4920-89B3-4DE4FC7C42D3}"/>
    <cellStyle name="Normal 2 20 3 2 3" xfId="7843" xr:uid="{F75A0636-C00A-40A8-9D4E-B60ACFA9F9D6}"/>
    <cellStyle name="Normal 2 20 3 3" xfId="7844" xr:uid="{16443F38-95C8-41AD-ABDC-E935AB6F2F97}"/>
    <cellStyle name="Normal 2 20 3 3 2" xfId="7845" xr:uid="{97DA8B98-1D1A-495E-AAAC-C8C23E5F18F2}"/>
    <cellStyle name="Normal 2 20 3 3 3" xfId="7846" xr:uid="{AE1B51D4-FC9B-4F3F-B0BB-479A3EBE89FA}"/>
    <cellStyle name="Normal 2 20 3 4" xfId="7847" xr:uid="{523A37E7-B70D-4662-8FF6-8ABAAFE3C096}"/>
    <cellStyle name="Normal 2 20 3 5" xfId="7848" xr:uid="{0B4EB3EF-A66E-4CBF-B335-47AE89C9C58C}"/>
    <cellStyle name="Normal 2 20 4" xfId="7849" xr:uid="{E56E101B-0090-4309-B465-036EC2ECCFD9}"/>
    <cellStyle name="Normal 2 20 4 2" xfId="7850" xr:uid="{A322EAD8-2156-406C-B8DC-FD1499491DD2}"/>
    <cellStyle name="Normal 2 20 4 2 2" xfId="7851" xr:uid="{968CCC8F-5642-477C-988F-416A9F10EF8A}"/>
    <cellStyle name="Normal 2 20 4 2 3" xfId="7852" xr:uid="{FC5C542A-BE9F-4D28-9B58-97888ABD164F}"/>
    <cellStyle name="Normal 2 20 4 3" xfId="7853" xr:uid="{A8958D9F-6CF2-4B60-A1CD-7921CF3B7E05}"/>
    <cellStyle name="Normal 2 20 4 3 2" xfId="7854" xr:uid="{B1C168B9-9B36-4847-BA82-0A8DDE446815}"/>
    <cellStyle name="Normal 2 20 4 3 3" xfId="7855" xr:uid="{BE16811D-AC88-4701-9931-519A9AE08193}"/>
    <cellStyle name="Normal 2 20 4 4" xfId="7856" xr:uid="{3D618924-4425-44F8-897C-1B20F973C602}"/>
    <cellStyle name="Normal 2 20 4 5" xfId="7857" xr:uid="{4A2AF421-35AA-44D0-8414-20747FE18B88}"/>
    <cellStyle name="Normal 2 20 5" xfId="7858" xr:uid="{E2A43701-558D-4FE9-A41E-73D1D1A7214D}"/>
    <cellStyle name="Normal 2 20 5 2" xfId="7859" xr:uid="{D6AD739C-9EAA-4466-97A2-5135DB1880C3}"/>
    <cellStyle name="Normal 2 20 5 2 2" xfId="7860" xr:uid="{FEE9D11D-9C9A-4D99-AAC3-C5343EADFD7A}"/>
    <cellStyle name="Normal 2 20 5 2 3" xfId="7861" xr:uid="{4393C66C-182E-4687-930F-280C0B490378}"/>
    <cellStyle name="Normal 2 20 5 3" xfId="7862" xr:uid="{A503D718-2462-4AE7-A98F-1062030FCF14}"/>
    <cellStyle name="Normal 2 20 5 3 2" xfId="7863" xr:uid="{289FA211-1706-4FBD-90A4-EF498FABF6A4}"/>
    <cellStyle name="Normal 2 20 5 3 3" xfId="7864" xr:uid="{A4B9327C-21A9-4381-927C-15C58B554AD0}"/>
    <cellStyle name="Normal 2 20 5 4" xfId="7865" xr:uid="{AA9739F7-D0D2-48DD-9688-A81E2DB881A9}"/>
    <cellStyle name="Normal 2 20 5 5" xfId="7866" xr:uid="{CF4B6327-13B3-43FE-AD23-EF4E5C64406E}"/>
    <cellStyle name="Normal 2 20 6" xfId="7867" xr:uid="{C9C8DE19-FDA9-422B-9788-F4605320DCDF}"/>
    <cellStyle name="Normal 2 20 6 2" xfId="7868" xr:uid="{B03ED362-3208-4DBD-9C29-39125773B93B}"/>
    <cellStyle name="Normal 2 20 6 2 2" xfId="7869" xr:uid="{2D62B600-F69F-4F25-84C2-B6D08BCFAD5B}"/>
    <cellStyle name="Normal 2 20 6 2 3" xfId="7870" xr:uid="{6B17C759-CB12-4382-96BC-C1B64E31CB36}"/>
    <cellStyle name="Normal 2 20 6 3" xfId="7871" xr:uid="{0539CF70-BF67-4BB1-B47C-582DF0575A14}"/>
    <cellStyle name="Normal 2 20 6 3 2" xfId="7872" xr:uid="{2E06C8A0-6C1C-4C0B-B13F-371F7448D2F1}"/>
    <cellStyle name="Normal 2 20 6 3 3" xfId="7873" xr:uid="{946CFBEC-772D-42F0-9DFA-A343FFA7E6E4}"/>
    <cellStyle name="Normal 2 20 6 4" xfId="7874" xr:uid="{E9B5168C-576C-4AD8-AC0E-370C9910425A}"/>
    <cellStyle name="Normal 2 20 6 5" xfId="7875" xr:uid="{5FC26F8F-FDA8-4697-A4D3-F57FF5944881}"/>
    <cellStyle name="Normal 2 20 7" xfId="7876" xr:uid="{95337E94-4419-4B8A-AD52-8097D7E2D929}"/>
    <cellStyle name="Normal 2 20 7 2" xfId="7877" xr:uid="{95DCE47A-C77A-4F6E-B599-59DAB546CF77}"/>
    <cellStyle name="Normal 2 20 7 2 2" xfId="7878" xr:uid="{05503C51-406B-4350-A9B9-828A3CCAEA37}"/>
    <cellStyle name="Normal 2 20 7 2 3" xfId="7879" xr:uid="{7AD47C67-3CDC-40F6-BB7D-3BAE37EEB3EC}"/>
    <cellStyle name="Normal 2 20 7 3" xfId="7880" xr:uid="{D016F4A8-00AF-462F-BA0B-E5B961F9D3A9}"/>
    <cellStyle name="Normal 2 20 7 3 2" xfId="7881" xr:uid="{7AF29DB1-80A8-4BF4-941C-532024D1E7E1}"/>
    <cellStyle name="Normal 2 20 7 3 3" xfId="7882" xr:uid="{689D1BA0-A1C6-4B6F-9780-8202E00C5583}"/>
    <cellStyle name="Normal 2 20 7 4" xfId="7883" xr:uid="{86C37F91-7BD1-4A34-8DE1-40D98F0A38E6}"/>
    <cellStyle name="Normal 2 20 7 5" xfId="7884" xr:uid="{1FFC00ED-6F1A-4FC4-B410-74AFDFB80F93}"/>
    <cellStyle name="Normal 2 20 8" xfId="7885" xr:uid="{93AD9105-879F-4E9F-87B6-AF416A42EAD7}"/>
    <cellStyle name="Normal 2 20 8 2" xfId="7886" xr:uid="{E9821BF8-FB3B-4CE4-8DBF-BCE96F315D07}"/>
    <cellStyle name="Normal 2 20 8 2 2" xfId="7887" xr:uid="{253BFDBE-2E0C-4A66-B7F3-B1194B70CCA5}"/>
    <cellStyle name="Normal 2 20 8 2 3" xfId="7888" xr:uid="{3B8197F8-D932-4FC5-804D-2A6AA15314E2}"/>
    <cellStyle name="Normal 2 20 8 3" xfId="7889" xr:uid="{361C61FB-A225-4C97-997E-6BF9CC5392A7}"/>
    <cellStyle name="Normal 2 20 8 3 2" xfId="7890" xr:uid="{0A2AC7EB-4DDC-4C00-8EFB-F67D26BB8C12}"/>
    <cellStyle name="Normal 2 20 8 3 3" xfId="7891" xr:uid="{81C5C921-E6E9-4364-ADF6-F98CF0A489E7}"/>
    <cellStyle name="Normal 2 20 8 4" xfId="7892" xr:uid="{21C33E70-83A9-4FFA-A527-54DCBFB7CF69}"/>
    <cellStyle name="Normal 2 20 8 5" xfId="7893" xr:uid="{6E2E259C-39C9-4241-AC94-B0C5D46DE20B}"/>
    <cellStyle name="Normal 2 20 9" xfId="7894" xr:uid="{7E6FC4ED-5B21-45F7-8CE3-22B0766E9112}"/>
    <cellStyle name="Normal 2 20 9 2" xfId="7895" xr:uid="{ADF24CC6-3A32-4235-8F9D-83D1DC606384}"/>
    <cellStyle name="Normal 2 20 9 2 2" xfId="7896" xr:uid="{9C56DBD1-7618-4018-AB38-AE6E014D7F8B}"/>
    <cellStyle name="Normal 2 20 9 2 3" xfId="7897" xr:uid="{2C63DD35-2DDF-4A56-9914-FB2277C59FDF}"/>
    <cellStyle name="Normal 2 20 9 3" xfId="7898" xr:uid="{9CECB62E-7910-4DAB-870E-3F47F09E9499}"/>
    <cellStyle name="Normal 2 20 9 3 2" xfId="7899" xr:uid="{AF7707DD-52EE-454D-9C95-FCCB3C8F552F}"/>
    <cellStyle name="Normal 2 20 9 3 3" xfId="7900" xr:uid="{5E2F6149-0FEF-461A-B186-34E8024744A5}"/>
    <cellStyle name="Normal 2 20 9 4" xfId="7901" xr:uid="{AC8CB73C-3D63-46B9-9384-8F749639987A}"/>
    <cellStyle name="Normal 2 20 9 5" xfId="7902" xr:uid="{CFC4AEF6-E7D2-4E79-9363-C087A333BDDD}"/>
    <cellStyle name="Normal 2 200" xfId="7903" xr:uid="{DC330396-B2EA-47A5-BD79-5A6B436AA756}"/>
    <cellStyle name="Normal 2 201" xfId="7904" xr:uid="{0FA0FA47-E5BB-48FA-BB1B-C858A2AB8A12}"/>
    <cellStyle name="Normal 2 202" xfId="7905" xr:uid="{44BCCBCE-29A0-4A7A-8D0C-17B2DE00539C}"/>
    <cellStyle name="Normal 2 203" xfId="7906" xr:uid="{3BB93F13-2383-4AB2-9133-3C6ECE713C4F}"/>
    <cellStyle name="Normal 2 204" xfId="7907" xr:uid="{2F02D454-4942-4268-BE93-98914E050E9A}"/>
    <cellStyle name="Normal 2 205" xfId="7908" xr:uid="{EF5A9657-2C1B-4D86-973C-0DB2FAE1E383}"/>
    <cellStyle name="Normal 2 206" xfId="7909" xr:uid="{BE9140DD-22D1-4ABD-B3DA-D82DF40C5A1C}"/>
    <cellStyle name="Normal 2 207" xfId="7910" xr:uid="{41F68F8A-039D-4224-9205-B717750A1576}"/>
    <cellStyle name="Normal 2 208" xfId="7911" xr:uid="{8D5167FB-7F93-4CCD-91F3-72DCA9DB12C9}"/>
    <cellStyle name="Normal 2 209" xfId="7912" xr:uid="{A69F8732-17B8-4B79-B026-78B51081889C}"/>
    <cellStyle name="Normal 2 21" xfId="7913" xr:uid="{14B7FABC-5996-4718-9719-3C2213F285DC}"/>
    <cellStyle name="Normal 2 21 10" xfId="7914" xr:uid="{25A78C10-B7BD-4148-A9BB-19BA1475A788}"/>
    <cellStyle name="Normal 2 21 10 2" xfId="7915" xr:uid="{581FA08B-384E-4618-AB1B-4F040833A299}"/>
    <cellStyle name="Normal 2 21 10 2 2" xfId="7916" xr:uid="{727CE97D-673F-42E5-A865-347BEE38DC17}"/>
    <cellStyle name="Normal 2 21 10 2 3" xfId="7917" xr:uid="{73BCEB28-32CB-4806-8A83-4B914CCDC4BB}"/>
    <cellStyle name="Normal 2 21 10 3" xfId="7918" xr:uid="{91CC9B0E-59B1-49A0-884D-7AB80E02A6F9}"/>
    <cellStyle name="Normal 2 21 10 3 2" xfId="7919" xr:uid="{EE7876D3-925C-43BF-AF87-123AFB3DEEED}"/>
    <cellStyle name="Normal 2 21 10 3 3" xfId="7920" xr:uid="{854F99E2-CEEF-4670-8BF5-8E3AF193FDDD}"/>
    <cellStyle name="Normal 2 21 10 4" xfId="7921" xr:uid="{565D9673-DC84-4AC7-B109-1B22CE339668}"/>
    <cellStyle name="Normal 2 21 10 5" xfId="7922" xr:uid="{6A75C0E8-827B-41A0-9A14-1096C8A9E8ED}"/>
    <cellStyle name="Normal 2 21 11" xfId="7923" xr:uid="{0AF44A3C-2996-4247-A42F-D1300FFF09DF}"/>
    <cellStyle name="Normal 2 21 11 2" xfId="7924" xr:uid="{0500E583-6E44-4393-8E0C-724CE9118906}"/>
    <cellStyle name="Normal 2 21 11 2 2" xfId="7925" xr:uid="{4A1E7492-5000-49DB-8026-6A09562EC908}"/>
    <cellStyle name="Normal 2 21 11 2 3" xfId="7926" xr:uid="{125044D9-DB5C-4A27-A3A2-C55C1EA29FE4}"/>
    <cellStyle name="Normal 2 21 11 3" xfId="7927" xr:uid="{85516CFE-D783-4832-A4A5-A0B8016524CC}"/>
    <cellStyle name="Normal 2 21 11 3 2" xfId="7928" xr:uid="{FFC8EF81-D0D6-4028-9D32-D3158EC0F40A}"/>
    <cellStyle name="Normal 2 21 11 3 3" xfId="7929" xr:uid="{62C392D5-0D4B-47E7-9A6F-8F565F1C7631}"/>
    <cellStyle name="Normal 2 21 11 4" xfId="7930" xr:uid="{0DD93346-27AB-4846-8539-C25073FFA2E9}"/>
    <cellStyle name="Normal 2 21 11 5" xfId="7931" xr:uid="{A147645F-62A6-4897-8917-8907501F8C3C}"/>
    <cellStyle name="Normal 2 21 12" xfId="7932" xr:uid="{286F79A9-2485-4504-8544-5BE3F1E06A8F}"/>
    <cellStyle name="Normal 2 21 12 2" xfId="7933" xr:uid="{D6D626A6-FDBB-4F8C-B14B-211CBD668D4C}"/>
    <cellStyle name="Normal 2 21 12 2 2" xfId="7934" xr:uid="{E03CE7F0-4946-40FD-94A4-8C2954FD96CF}"/>
    <cellStyle name="Normal 2 21 12 2 3" xfId="7935" xr:uid="{1DFB8501-9D50-43E1-B0EB-4429D9F28EEA}"/>
    <cellStyle name="Normal 2 21 12 3" xfId="7936" xr:uid="{880A2492-0388-414A-80C8-CF4CB17750E2}"/>
    <cellStyle name="Normal 2 21 12 3 2" xfId="7937" xr:uid="{B01028FC-2A91-4140-BA73-DC8C814DA512}"/>
    <cellStyle name="Normal 2 21 12 3 3" xfId="7938" xr:uid="{6EC9C151-5E10-4617-98ED-E9EEC2AFF27B}"/>
    <cellStyle name="Normal 2 21 12 4" xfId="7939" xr:uid="{C209933E-5045-4BB3-883A-A5FDDA6D8250}"/>
    <cellStyle name="Normal 2 21 12 5" xfId="7940" xr:uid="{37A7B248-C727-4AA2-A174-9BDD50DDE8A6}"/>
    <cellStyle name="Normal 2 21 13" xfId="7941" xr:uid="{988D1FB0-1C5D-4821-932B-A9AD97B12C50}"/>
    <cellStyle name="Normal 2 21 13 2" xfId="7942" xr:uid="{2A5FB05E-150F-4282-A841-EA42E321A73C}"/>
    <cellStyle name="Normal 2 21 13 2 2" xfId="7943" xr:uid="{D8088B46-171F-439D-A303-BABA6D6E1939}"/>
    <cellStyle name="Normal 2 21 13 2 3" xfId="7944" xr:uid="{D6FB3DB0-73C2-46D3-9F42-2F13AB03E039}"/>
    <cellStyle name="Normal 2 21 13 3" xfId="7945" xr:uid="{EEB9886D-BC5B-427C-B054-35697023D05E}"/>
    <cellStyle name="Normal 2 21 13 3 2" xfId="7946" xr:uid="{B1A9A6A7-4A9D-440E-A7B2-586A59E75FD5}"/>
    <cellStyle name="Normal 2 21 13 3 3" xfId="7947" xr:uid="{81B413A8-11CA-42A7-934C-97D584DDD325}"/>
    <cellStyle name="Normal 2 21 13 4" xfId="7948" xr:uid="{8F862113-B289-43B9-AFB6-B670E9900185}"/>
    <cellStyle name="Normal 2 21 13 5" xfId="7949" xr:uid="{F7C445E9-0C57-48EC-84A8-918E35F31B8D}"/>
    <cellStyle name="Normal 2 21 14" xfId="7950" xr:uid="{6735E258-C2E7-4ED4-829A-3DCDF79F2A1F}"/>
    <cellStyle name="Normal 2 21 14 2" xfId="7951" xr:uid="{07DAF101-67B0-4B38-AA4D-4E4709495FB1}"/>
    <cellStyle name="Normal 2 21 14 2 2" xfId="7952" xr:uid="{AB1D128B-850C-4320-B081-E42A841791A0}"/>
    <cellStyle name="Normal 2 21 14 2 3" xfId="7953" xr:uid="{7C49C413-F598-4E28-B45C-3DD90161FCA7}"/>
    <cellStyle name="Normal 2 21 14 3" xfId="7954" xr:uid="{A15B1FF4-2B23-4975-816A-7339BE1196B5}"/>
    <cellStyle name="Normal 2 21 14 3 2" xfId="7955" xr:uid="{D0D52B5F-58F0-4FE8-BEAF-D2E9C2CB5EC7}"/>
    <cellStyle name="Normal 2 21 14 3 3" xfId="7956" xr:uid="{70488524-069F-4790-B552-02782C2BFA65}"/>
    <cellStyle name="Normal 2 21 14 4" xfId="7957" xr:uid="{D1C71580-95B8-4EA5-8824-528530EBBEE7}"/>
    <cellStyle name="Normal 2 21 14 5" xfId="7958" xr:uid="{718284C2-0A64-4C42-9491-5C6923665983}"/>
    <cellStyle name="Normal 2 21 15" xfId="7959" xr:uid="{AC62077A-2EDE-42B5-AF03-EA27FD2EFCC6}"/>
    <cellStyle name="Normal 2 21 15 2" xfId="7960" xr:uid="{13739F16-4D1E-4CC1-BBAA-BD87585ED69E}"/>
    <cellStyle name="Normal 2 21 15 2 2" xfId="7961" xr:uid="{DE05F52D-798A-4D6F-BAD5-FB0BCF95CE34}"/>
    <cellStyle name="Normal 2 21 15 2 3" xfId="7962" xr:uid="{5CAB1E90-0CDC-4EC4-A9CF-9C621C8714A0}"/>
    <cellStyle name="Normal 2 21 15 3" xfId="7963" xr:uid="{4F5C690A-46E6-4B15-8EC1-2DA30354E595}"/>
    <cellStyle name="Normal 2 21 15 3 2" xfId="7964" xr:uid="{B9F18DEE-B749-486C-83FA-1A54480350C8}"/>
    <cellStyle name="Normal 2 21 15 3 3" xfId="7965" xr:uid="{2EBB9987-C74B-461C-8DE0-6F5018A08BB8}"/>
    <cellStyle name="Normal 2 21 15 4" xfId="7966" xr:uid="{395190C2-0BD6-436B-950B-CF24BD8AB606}"/>
    <cellStyle name="Normal 2 21 15 5" xfId="7967" xr:uid="{1C60E000-E93D-4D42-86A8-2D4854D62BA1}"/>
    <cellStyle name="Normal 2 21 16" xfId="7968" xr:uid="{376BE5E0-5CD4-4C2E-9DA0-BA218DC216BD}"/>
    <cellStyle name="Normal 2 21 16 2" xfId="7969" xr:uid="{B0B027DA-4E30-46D7-9ABB-FAEECD818EFA}"/>
    <cellStyle name="Normal 2 21 16 2 2" xfId="7970" xr:uid="{FFE643F4-A898-41AB-B946-D2AF9BFDDEB3}"/>
    <cellStyle name="Normal 2 21 16 2 3" xfId="7971" xr:uid="{FC99CA46-D5F3-44F5-BB54-D4155497267B}"/>
    <cellStyle name="Normal 2 21 16 3" xfId="7972" xr:uid="{390EB5A3-4A8C-42AB-B830-F4BB7C803DE3}"/>
    <cellStyle name="Normal 2 21 16 3 2" xfId="7973" xr:uid="{FF2BB60C-D76F-446A-8F7B-4F19036FA269}"/>
    <cellStyle name="Normal 2 21 16 3 3" xfId="7974" xr:uid="{C79B4F5A-70BE-40EE-BCA8-035208327DD2}"/>
    <cellStyle name="Normal 2 21 16 4" xfId="7975" xr:uid="{4153B1D9-828F-437A-B1DE-AD19655F249A}"/>
    <cellStyle name="Normal 2 21 16 5" xfId="7976" xr:uid="{BF591873-9587-4B73-9CD7-5C1AD1848A9B}"/>
    <cellStyle name="Normal 2 21 17" xfId="7977" xr:uid="{9D647186-AD74-4687-8CF0-B6AF04D8BFCE}"/>
    <cellStyle name="Normal 2 21 17 2" xfId="7978" xr:uid="{77D4DF0A-4185-492C-935A-FDCE20DD312E}"/>
    <cellStyle name="Normal 2 21 17 2 2" xfId="7979" xr:uid="{41438493-37B3-4EE9-B3B4-55A7CDC91791}"/>
    <cellStyle name="Normal 2 21 17 2 3" xfId="7980" xr:uid="{E8EBB85C-7C22-4ABB-9989-94C11B3C1B1D}"/>
    <cellStyle name="Normal 2 21 17 3" xfId="7981" xr:uid="{642DAE1A-8B08-4E23-84AC-4E25D215B691}"/>
    <cellStyle name="Normal 2 21 17 3 2" xfId="7982" xr:uid="{0F1E5480-B317-4B16-A289-DFF6F1EA19BD}"/>
    <cellStyle name="Normal 2 21 17 3 3" xfId="7983" xr:uid="{BF979100-544E-47FF-B5E2-76F37ACE1DA3}"/>
    <cellStyle name="Normal 2 21 17 4" xfId="7984" xr:uid="{78F27DDE-0603-4421-85EC-D13463804B1E}"/>
    <cellStyle name="Normal 2 21 17 5" xfId="7985" xr:uid="{0E94A472-F9FF-4DF6-80D0-3CA27B67D8A2}"/>
    <cellStyle name="Normal 2 21 18" xfId="7986" xr:uid="{3F5ADE2F-8E7B-4C71-8090-B0E10D545CD6}"/>
    <cellStyle name="Normal 2 21 18 2" xfId="7987" xr:uid="{D568C29A-7BC4-4D7E-B62F-109F9C6C3FE2}"/>
    <cellStyle name="Normal 2 21 18 2 2" xfId="7988" xr:uid="{F345D6F6-19FC-492D-80A7-0DC209C0CE64}"/>
    <cellStyle name="Normal 2 21 18 2 3" xfId="7989" xr:uid="{74430306-26F1-4C0B-ABE3-3A4BF1A746F4}"/>
    <cellStyle name="Normal 2 21 18 3" xfId="7990" xr:uid="{98FED9E6-3149-41EF-93BA-DF7EA527390E}"/>
    <cellStyle name="Normal 2 21 18 3 2" xfId="7991" xr:uid="{702D1FCB-4C02-40F5-8FFF-0BF5A4710038}"/>
    <cellStyle name="Normal 2 21 18 3 3" xfId="7992" xr:uid="{017039C8-4A72-406A-89B5-7FBAA47314F2}"/>
    <cellStyle name="Normal 2 21 18 4" xfId="7993" xr:uid="{92AF44D0-25BA-4345-9B94-95341E6261C6}"/>
    <cellStyle name="Normal 2 21 18 5" xfId="7994" xr:uid="{D8C0FCC0-3395-4E1E-AD9E-A6534CBBA5A9}"/>
    <cellStyle name="Normal 2 21 19" xfId="7995" xr:uid="{323B93F3-68EF-4A87-AB05-087EE99FC0B3}"/>
    <cellStyle name="Normal 2 21 19 2" xfId="7996" xr:uid="{7BB0B5C9-350D-4CC3-8412-18287BCA1926}"/>
    <cellStyle name="Normal 2 21 19 2 2" xfId="7997" xr:uid="{275261CA-90B6-4A56-9F28-72012A0556F5}"/>
    <cellStyle name="Normal 2 21 19 2 3" xfId="7998" xr:uid="{37764F19-12C8-461E-9C08-617D766CE3AF}"/>
    <cellStyle name="Normal 2 21 19 3" xfId="7999" xr:uid="{B9E4FC4E-485C-4656-B42E-29692CFB2EB3}"/>
    <cellStyle name="Normal 2 21 19 3 2" xfId="8000" xr:uid="{A680BD08-F54C-47D6-B3DF-07E37349442D}"/>
    <cellStyle name="Normal 2 21 19 3 3" xfId="8001" xr:uid="{C4EC8835-2F37-4B7C-A3E4-15AC50637712}"/>
    <cellStyle name="Normal 2 21 19 4" xfId="8002" xr:uid="{087A66C1-A41C-4E7E-AAF1-AE5319160AB3}"/>
    <cellStyle name="Normal 2 21 19 5" xfId="8003" xr:uid="{AEE14F2B-EDB6-4D80-8126-6449CFA7F051}"/>
    <cellStyle name="Normal 2 21 2" xfId="8004" xr:uid="{F82C3770-C39B-4E91-A5B3-9DAE8BAF67EB}"/>
    <cellStyle name="Normal 2 21 2 2" xfId="8005" xr:uid="{93753DE2-8845-401A-8B37-DB79328AB09A}"/>
    <cellStyle name="Normal 2 21 2 2 2" xfId="8006" xr:uid="{EE88CADB-59C9-4834-B204-95760ADD5355}"/>
    <cellStyle name="Normal 2 21 2 2 3" xfId="8007" xr:uid="{80AB6E84-54F8-4C5E-A28D-35E1775220FE}"/>
    <cellStyle name="Normal 2 21 2 3" xfId="8008" xr:uid="{E9E5704C-8D7E-40E2-862B-AD4194145D90}"/>
    <cellStyle name="Normal 2 21 2 3 2" xfId="8009" xr:uid="{DA4BD8FE-03A6-4A2C-B5DE-BB09F7866A9B}"/>
    <cellStyle name="Normal 2 21 2 3 3" xfId="8010" xr:uid="{009AADF8-C569-4409-8A5E-319B2821841D}"/>
    <cellStyle name="Normal 2 21 2 4" xfId="8011" xr:uid="{69839D49-6089-43D4-9A67-89E00B77052C}"/>
    <cellStyle name="Normal 2 21 2 5" xfId="8012" xr:uid="{BF42331B-0AE2-4318-AB87-A1C01D29CBFE}"/>
    <cellStyle name="Normal 2 21 20" xfId="8013" xr:uid="{8D34C311-4076-4FAB-A4A0-7F79D39C8095}"/>
    <cellStyle name="Normal 2 21 20 2" xfId="8014" xr:uid="{27325640-CB15-4612-9592-53FFBC2CABFE}"/>
    <cellStyle name="Normal 2 21 20 2 2" xfId="8015" xr:uid="{B3CB0E89-A6CF-449E-9E2F-16CFABCCD64D}"/>
    <cellStyle name="Normal 2 21 20 2 3" xfId="8016" xr:uid="{4C06166C-AA19-4C8C-BC1A-42ACEBCD3EFC}"/>
    <cellStyle name="Normal 2 21 20 3" xfId="8017" xr:uid="{8CE3A414-69A2-41FF-8103-E3903DAECDDA}"/>
    <cellStyle name="Normal 2 21 20 3 2" xfId="8018" xr:uid="{34C38CE7-DD8B-4EBF-A7A3-C23DDF747A64}"/>
    <cellStyle name="Normal 2 21 20 3 3" xfId="8019" xr:uid="{FC2A59EB-0FAB-4435-BDA7-305BC64297F0}"/>
    <cellStyle name="Normal 2 21 20 4" xfId="8020" xr:uid="{4F0214A8-421A-4534-AC8D-6F699EC27320}"/>
    <cellStyle name="Normal 2 21 20 5" xfId="8021" xr:uid="{100BB43E-ED48-40B9-8D43-E1116E4F1693}"/>
    <cellStyle name="Normal 2 21 21" xfId="8022" xr:uid="{4FB2D53A-9421-4801-9D24-1C9D17759273}"/>
    <cellStyle name="Normal 2 21 21 2" xfId="8023" xr:uid="{44FD3703-9409-4FE4-9443-5966B9863B1F}"/>
    <cellStyle name="Normal 2 21 21 2 2" xfId="8024" xr:uid="{AF637389-27A1-4185-B2B9-A8BF6647D9BA}"/>
    <cellStyle name="Normal 2 21 21 2 3" xfId="8025" xr:uid="{56688A52-D66D-4485-8F60-D5447FAF7E8E}"/>
    <cellStyle name="Normal 2 21 21 3" xfId="8026" xr:uid="{28A27C54-4DEA-4731-A535-52F4178709AA}"/>
    <cellStyle name="Normal 2 21 21 3 2" xfId="8027" xr:uid="{3868D926-D749-4317-A1BC-F8D8ED28E737}"/>
    <cellStyle name="Normal 2 21 21 3 3" xfId="8028" xr:uid="{C5145172-BCBB-451F-966F-A9A7250F3731}"/>
    <cellStyle name="Normal 2 21 21 4" xfId="8029" xr:uid="{139A7BAB-91C2-496D-9E33-29349A41B1A8}"/>
    <cellStyle name="Normal 2 21 21 5" xfId="8030" xr:uid="{A2CAE5EC-8CF8-469D-988B-6189F26701BC}"/>
    <cellStyle name="Normal 2 21 22" xfId="8031" xr:uid="{66EB7F91-716E-4E6D-A22A-6FC064805C2D}"/>
    <cellStyle name="Normal 2 21 22 2" xfId="8032" xr:uid="{81087274-223B-41D8-9DC0-55522BC87A0A}"/>
    <cellStyle name="Normal 2 21 22 2 2" xfId="8033" xr:uid="{336BA963-2F91-491A-A510-08475BF04C7D}"/>
    <cellStyle name="Normal 2 21 22 2 3" xfId="8034" xr:uid="{13FA2290-A9CE-48DB-BBCF-2753A589023B}"/>
    <cellStyle name="Normal 2 21 22 3" xfId="8035" xr:uid="{680BB1EA-239B-4EEE-AACF-410FDD62776F}"/>
    <cellStyle name="Normal 2 21 22 3 2" xfId="8036" xr:uid="{2A0DF19F-D9F1-4897-8D68-48636A094FE7}"/>
    <cellStyle name="Normal 2 21 22 3 3" xfId="8037" xr:uid="{B8C0E6C9-6451-441A-9CA7-BD31FCC52209}"/>
    <cellStyle name="Normal 2 21 22 4" xfId="8038" xr:uid="{1599B147-FC59-4693-A66E-F6BEA81B559F}"/>
    <cellStyle name="Normal 2 21 22 5" xfId="8039" xr:uid="{006FF93A-5B42-43DE-99C3-931D3A18FF52}"/>
    <cellStyle name="Normal 2 21 23" xfId="8040" xr:uid="{F21FDBF7-94AD-42ED-8A2F-23A71B1FAF25}"/>
    <cellStyle name="Normal 2 21 23 2" xfId="8041" xr:uid="{FA98259F-A327-4D48-AAD4-777A67C3F79D}"/>
    <cellStyle name="Normal 2 21 23 2 2" xfId="8042" xr:uid="{090F36AD-FA24-44AB-ACA9-67116AAC93DB}"/>
    <cellStyle name="Normal 2 21 23 2 3" xfId="8043" xr:uid="{587988A8-2B5D-46B9-BEFC-BC491866C062}"/>
    <cellStyle name="Normal 2 21 23 3" xfId="8044" xr:uid="{087D4C7B-34CE-45E0-ACD3-FE19DC99B9AC}"/>
    <cellStyle name="Normal 2 21 23 3 2" xfId="8045" xr:uid="{D2D5968B-6D3C-47A5-91BF-5BB78E285FCC}"/>
    <cellStyle name="Normal 2 21 23 3 3" xfId="8046" xr:uid="{262607EE-9281-41CE-8299-24F0BFC6528E}"/>
    <cellStyle name="Normal 2 21 23 4" xfId="8047" xr:uid="{D1C56219-CDDC-4270-BB96-B4C20688C6BC}"/>
    <cellStyle name="Normal 2 21 23 5" xfId="8048" xr:uid="{C912BB7A-0F92-469A-A573-1CD532F087FD}"/>
    <cellStyle name="Normal 2 21 24" xfId="8049" xr:uid="{66DC4A8D-A230-475F-8494-DDEB125BD384}"/>
    <cellStyle name="Normal 2 21 24 2" xfId="8050" xr:uid="{E91E70D2-0331-42E0-A89C-A0BC88F6421B}"/>
    <cellStyle name="Normal 2 21 24 3" xfId="8051" xr:uid="{E45113B6-076E-46C8-BD75-70EB08F3F88F}"/>
    <cellStyle name="Normal 2 21 25" xfId="8052" xr:uid="{6FCCD08A-7DC0-46A8-839F-3410A450BFC1}"/>
    <cellStyle name="Normal 2 21 25 2" xfId="8053" xr:uid="{E57E86CB-56AB-40E9-85E4-F5B9A63213A5}"/>
    <cellStyle name="Normal 2 21 25 3" xfId="8054" xr:uid="{6C2A1023-6E0F-4984-843F-CEDA9D4FF2CD}"/>
    <cellStyle name="Normal 2 21 26" xfId="8055" xr:uid="{4CDE004F-A973-4E40-976C-70415455E3EE}"/>
    <cellStyle name="Normal 2 21 27" xfId="8056" xr:uid="{CFEDF143-D1DF-4A88-B637-21B64A4023CA}"/>
    <cellStyle name="Normal 2 21 3" xfId="8057" xr:uid="{BC0112AA-ED58-4F09-8D6E-10F7C1C043C6}"/>
    <cellStyle name="Normal 2 21 3 2" xfId="8058" xr:uid="{6E0628E8-58EF-401A-B34D-70D4B9590FF8}"/>
    <cellStyle name="Normal 2 21 3 2 2" xfId="8059" xr:uid="{E9E62DEB-2185-406B-BCB3-E3C2835368D1}"/>
    <cellStyle name="Normal 2 21 3 2 3" xfId="8060" xr:uid="{F6B861B6-1267-4F09-B309-66DD12EB5577}"/>
    <cellStyle name="Normal 2 21 3 3" xfId="8061" xr:uid="{A36CC3C2-3609-4E21-A41B-314819E0CC5B}"/>
    <cellStyle name="Normal 2 21 3 3 2" xfId="8062" xr:uid="{DBEE18A3-935C-4B7D-AEC7-E3EA5BF42A21}"/>
    <cellStyle name="Normal 2 21 3 3 3" xfId="8063" xr:uid="{6BEA9510-05F6-4E68-9B38-92DC76B06E3E}"/>
    <cellStyle name="Normal 2 21 3 4" xfId="8064" xr:uid="{7C51D413-AC5A-437A-892A-9DB8C6FEF5AD}"/>
    <cellStyle name="Normal 2 21 3 5" xfId="8065" xr:uid="{9D2A4F8A-98A4-44FC-BCA3-68F89419AFCC}"/>
    <cellStyle name="Normal 2 21 4" xfId="8066" xr:uid="{ED845E62-BEB6-4704-A4EE-3EEF3FC0D05B}"/>
    <cellStyle name="Normal 2 21 4 2" xfId="8067" xr:uid="{D05215A3-ECBE-467E-93E2-568E0AB84458}"/>
    <cellStyle name="Normal 2 21 4 2 2" xfId="8068" xr:uid="{1704CEE1-7CC3-4FDF-B91A-3D5DFEB33ECC}"/>
    <cellStyle name="Normal 2 21 4 2 3" xfId="8069" xr:uid="{A2C04DC5-D69D-4638-B27D-7100C776EF9A}"/>
    <cellStyle name="Normal 2 21 4 3" xfId="8070" xr:uid="{8F28AF81-1436-41FA-98CC-66EC9CF2AC85}"/>
    <cellStyle name="Normal 2 21 4 3 2" xfId="8071" xr:uid="{DDCD78F5-D59D-4F99-B0FE-814E00344866}"/>
    <cellStyle name="Normal 2 21 4 3 3" xfId="8072" xr:uid="{236A0E58-7651-40C9-854F-6B91986C68A2}"/>
    <cellStyle name="Normal 2 21 4 4" xfId="8073" xr:uid="{6223EC17-9F2D-423C-8C37-60BEDE302B9A}"/>
    <cellStyle name="Normal 2 21 4 5" xfId="8074" xr:uid="{81C7EA85-1324-443F-A826-124F6EC7BFEC}"/>
    <cellStyle name="Normal 2 21 5" xfId="8075" xr:uid="{08F11619-3872-4C2B-A6FE-AC5B943CFD79}"/>
    <cellStyle name="Normal 2 21 5 2" xfId="8076" xr:uid="{D2D708B0-7DC4-4928-B414-0C26A1B464BC}"/>
    <cellStyle name="Normal 2 21 5 2 2" xfId="8077" xr:uid="{C2910CAB-EA27-4717-94DD-C5BC9745ECD2}"/>
    <cellStyle name="Normal 2 21 5 2 3" xfId="8078" xr:uid="{352ABAE4-59A2-4270-8C6A-332F80223A80}"/>
    <cellStyle name="Normal 2 21 5 3" xfId="8079" xr:uid="{1F4CA93F-F7ED-466C-9ED8-50486287367B}"/>
    <cellStyle name="Normal 2 21 5 3 2" xfId="8080" xr:uid="{97B59B73-BA6E-4861-9713-CDE458155325}"/>
    <cellStyle name="Normal 2 21 5 3 3" xfId="8081" xr:uid="{8E4392C0-750D-435B-8A3B-B9B76804F09A}"/>
    <cellStyle name="Normal 2 21 5 4" xfId="8082" xr:uid="{88F05F8A-7783-4F4D-8D20-017C81A6D671}"/>
    <cellStyle name="Normal 2 21 5 5" xfId="8083" xr:uid="{922D0E10-8682-4CAD-808D-C7D87F10C4D3}"/>
    <cellStyle name="Normal 2 21 6" xfId="8084" xr:uid="{4996561A-9751-4483-9357-7A284F751A82}"/>
    <cellStyle name="Normal 2 21 6 2" xfId="8085" xr:uid="{6DDB022C-656A-4C9B-AE6B-B3B345392B3F}"/>
    <cellStyle name="Normal 2 21 6 2 2" xfId="8086" xr:uid="{9CFE976E-6402-4ED5-AFDC-E55464463DFF}"/>
    <cellStyle name="Normal 2 21 6 2 3" xfId="8087" xr:uid="{B619D6B1-7A76-446E-99E9-212CCC89815B}"/>
    <cellStyle name="Normal 2 21 6 3" xfId="8088" xr:uid="{BB02FFB7-DFC5-47D2-B44A-0E6AD8E8A55B}"/>
    <cellStyle name="Normal 2 21 6 3 2" xfId="8089" xr:uid="{2F7D4265-BE0A-40FE-A78C-5E6BA0416832}"/>
    <cellStyle name="Normal 2 21 6 3 3" xfId="8090" xr:uid="{234799CD-3AB9-4FBE-BF40-D78174B642A8}"/>
    <cellStyle name="Normal 2 21 6 4" xfId="8091" xr:uid="{A9EB9682-782A-420B-9126-6509DF485E81}"/>
    <cellStyle name="Normal 2 21 6 5" xfId="8092" xr:uid="{1A3ED59F-5EBD-4DAB-B69D-A07B5F353772}"/>
    <cellStyle name="Normal 2 21 7" xfId="8093" xr:uid="{ED27A3AF-0C82-49CC-AC0C-831D98004C7F}"/>
    <cellStyle name="Normal 2 21 7 2" xfId="8094" xr:uid="{1D8C4DDE-3B22-432B-9937-27CEDECBC341}"/>
    <cellStyle name="Normal 2 21 7 2 2" xfId="8095" xr:uid="{017974C4-E1CA-45FF-8D0E-09C4903C9056}"/>
    <cellStyle name="Normal 2 21 7 2 3" xfId="8096" xr:uid="{BA34D1E2-9A73-415D-82CF-29E8EEBB90AB}"/>
    <cellStyle name="Normal 2 21 7 3" xfId="8097" xr:uid="{AA64C642-116E-4D38-B4ED-72D7C55D6587}"/>
    <cellStyle name="Normal 2 21 7 3 2" xfId="8098" xr:uid="{12F3AB21-0F4C-4714-8019-97060FAEEEC2}"/>
    <cellStyle name="Normal 2 21 7 3 3" xfId="8099" xr:uid="{2591FFFA-D7E9-4AAD-849B-0587D148ED4F}"/>
    <cellStyle name="Normal 2 21 7 4" xfId="8100" xr:uid="{E50B54B2-67C3-4EE4-9E9C-08CA97D0F019}"/>
    <cellStyle name="Normal 2 21 7 5" xfId="8101" xr:uid="{F5DBAB03-5280-4EF0-BEBD-A95BAF3D8E5D}"/>
    <cellStyle name="Normal 2 21 8" xfId="8102" xr:uid="{CB0BB261-66ED-4BA0-940A-9332CC1D8F42}"/>
    <cellStyle name="Normal 2 21 8 2" xfId="8103" xr:uid="{DD78847E-E936-4787-9BE6-BFC1866E1EFE}"/>
    <cellStyle name="Normal 2 21 8 2 2" xfId="8104" xr:uid="{29E07A7F-3AB9-4C8F-BFB7-1EC4CDC74724}"/>
    <cellStyle name="Normal 2 21 8 2 3" xfId="8105" xr:uid="{6BB198C9-C509-423A-A44D-5B1FF9B26DB9}"/>
    <cellStyle name="Normal 2 21 8 3" xfId="8106" xr:uid="{33ABB015-0F3A-403F-AB5C-787EEEE1CD7D}"/>
    <cellStyle name="Normal 2 21 8 3 2" xfId="8107" xr:uid="{43B6AC04-839A-46A0-B3D2-0C7380195B3B}"/>
    <cellStyle name="Normal 2 21 8 3 3" xfId="8108" xr:uid="{DC4FC60D-1D0C-4AE4-BADA-A24A833299A6}"/>
    <cellStyle name="Normal 2 21 8 4" xfId="8109" xr:uid="{29F40E9C-59DC-40F2-9436-6E852C7EE56B}"/>
    <cellStyle name="Normal 2 21 8 5" xfId="8110" xr:uid="{0C5A98ED-283C-42B8-9FC2-E7D07BCA9B6D}"/>
    <cellStyle name="Normal 2 21 9" xfId="8111" xr:uid="{D73E2351-9CDA-410A-80F1-209C9D03DDDC}"/>
    <cellStyle name="Normal 2 21 9 2" xfId="8112" xr:uid="{C228F440-CAB0-471F-8438-E4DBB8E2D006}"/>
    <cellStyle name="Normal 2 21 9 2 2" xfId="8113" xr:uid="{AE911DB8-2D76-42D6-B02F-B518229700B2}"/>
    <cellStyle name="Normal 2 21 9 2 3" xfId="8114" xr:uid="{80D90D7D-D878-4CE0-A815-57A0F6439896}"/>
    <cellStyle name="Normal 2 21 9 3" xfId="8115" xr:uid="{17C449CA-3B48-4FF3-AA08-D7306FFE2CAF}"/>
    <cellStyle name="Normal 2 21 9 3 2" xfId="8116" xr:uid="{0BCB9B86-E76A-4AF4-84F4-2E4C0D7F0AB9}"/>
    <cellStyle name="Normal 2 21 9 3 3" xfId="8117" xr:uid="{9E606F79-0598-48EE-8D4E-CA37261D7C98}"/>
    <cellStyle name="Normal 2 21 9 4" xfId="8118" xr:uid="{7F3AF996-C73B-4637-8215-86583AA33EF9}"/>
    <cellStyle name="Normal 2 21 9 5" xfId="8119" xr:uid="{8953E61C-F9D3-48FB-A36C-6EFBE3637723}"/>
    <cellStyle name="Normal 2 210" xfId="8120" xr:uid="{92852C86-F005-425D-9F9B-3EB733A67EB1}"/>
    <cellStyle name="Normal 2 211" xfId="8121" xr:uid="{8F259149-600F-468E-92FC-F9E2CB5FAB6B}"/>
    <cellStyle name="Normal 2 212" xfId="8122" xr:uid="{042355F4-9B37-4165-9CA5-614D9C4F3AD6}"/>
    <cellStyle name="Normal 2 213" xfId="8123" xr:uid="{D47F28EF-AC66-46E4-94B5-4F5D01EBBBA9}"/>
    <cellStyle name="Normal 2 214" xfId="8124" xr:uid="{6FFA1905-F4D3-448A-8A76-E01417F8FF2B}"/>
    <cellStyle name="Normal 2 215" xfId="8125" xr:uid="{994A74D0-4274-47A8-9A15-88B1B999B845}"/>
    <cellStyle name="Normal 2 216" xfId="8126" xr:uid="{E0EB9067-D6DB-4C46-B30D-ABEDB5A4F32C}"/>
    <cellStyle name="Normal 2 217" xfId="8127" xr:uid="{BDFCCF40-1D87-4231-9E6C-521E4E46A890}"/>
    <cellStyle name="Normal 2 218" xfId="8128" xr:uid="{7FF9087C-B0BD-42A9-9527-E07596013A00}"/>
    <cellStyle name="Normal 2 219" xfId="8129" xr:uid="{E1CBE44D-7ED3-414D-A984-99DFCDA6DE29}"/>
    <cellStyle name="Normal 2 22" xfId="8130" xr:uid="{113B1FC8-BBA4-4173-A41A-6DAD22E699CE}"/>
    <cellStyle name="Normal 2 22 10" xfId="8131" xr:uid="{504FAE7A-C8C7-4A7F-B248-64EB48362F44}"/>
    <cellStyle name="Normal 2 22 10 2" xfId="8132" xr:uid="{B3BE0832-0A7C-4C99-AD36-7D3EDB53BBBC}"/>
    <cellStyle name="Normal 2 22 10 2 2" xfId="8133" xr:uid="{B27A1B51-0D3C-4080-8D10-71881C894C99}"/>
    <cellStyle name="Normal 2 22 10 2 3" xfId="8134" xr:uid="{BD2099A1-C976-4268-AB33-B64686429808}"/>
    <cellStyle name="Normal 2 22 10 3" xfId="8135" xr:uid="{26EC0434-250E-4CB0-8784-715984747B6E}"/>
    <cellStyle name="Normal 2 22 10 3 2" xfId="8136" xr:uid="{57420A1C-0DE8-428F-9A33-F911F2CC4791}"/>
    <cellStyle name="Normal 2 22 10 3 3" xfId="8137" xr:uid="{0369F4C4-A70C-423C-A4B9-E2ECA6E41279}"/>
    <cellStyle name="Normal 2 22 10 4" xfId="8138" xr:uid="{DF962E2B-5325-4B1E-9176-CB256F75FE22}"/>
    <cellStyle name="Normal 2 22 10 5" xfId="8139" xr:uid="{DB7257F7-4DD2-4B77-A799-463554C76FAA}"/>
    <cellStyle name="Normal 2 22 11" xfId="8140" xr:uid="{03C9ED7D-06E2-468F-9C4F-F73658EA505E}"/>
    <cellStyle name="Normal 2 22 11 2" xfId="8141" xr:uid="{35C9AFEC-34C7-4CED-9A9A-B51F57E600A6}"/>
    <cellStyle name="Normal 2 22 11 2 2" xfId="8142" xr:uid="{8847B700-520C-4694-9C37-FD869FB77822}"/>
    <cellStyle name="Normal 2 22 11 2 3" xfId="8143" xr:uid="{984338AB-8170-4520-8E6D-1683F73CC984}"/>
    <cellStyle name="Normal 2 22 11 3" xfId="8144" xr:uid="{53F4D88C-9B48-4ED4-A96C-C271A71AE574}"/>
    <cellStyle name="Normal 2 22 11 3 2" xfId="8145" xr:uid="{4CFB39BE-D86F-477F-B66A-E3DC9AB6C18C}"/>
    <cellStyle name="Normal 2 22 11 3 3" xfId="8146" xr:uid="{8CCF199C-BFB1-46FC-A91A-1D632AA082F7}"/>
    <cellStyle name="Normal 2 22 11 4" xfId="8147" xr:uid="{ED950003-4652-490B-8E41-F1E489444229}"/>
    <cellStyle name="Normal 2 22 11 5" xfId="8148" xr:uid="{5DE9FF1C-2803-4ADB-9246-669053E1056F}"/>
    <cellStyle name="Normal 2 22 12" xfId="8149" xr:uid="{7D215D8C-09BE-49CC-AFAA-4D94B85C4FBA}"/>
    <cellStyle name="Normal 2 22 12 2" xfId="8150" xr:uid="{987D865A-8555-4C96-8473-C9BEE496F352}"/>
    <cellStyle name="Normal 2 22 12 2 2" xfId="8151" xr:uid="{AE3FA006-BE6E-4A7B-80B7-EB3BCC1186D4}"/>
    <cellStyle name="Normal 2 22 12 2 3" xfId="8152" xr:uid="{5D9F1531-A861-468A-A570-82D57A751ABD}"/>
    <cellStyle name="Normal 2 22 12 3" xfId="8153" xr:uid="{0CAE91D2-F564-4DD4-8DE1-81E7A98A9926}"/>
    <cellStyle name="Normal 2 22 12 3 2" xfId="8154" xr:uid="{E2E8897A-3F5F-4161-9DCE-EE061C2799C5}"/>
    <cellStyle name="Normal 2 22 12 3 3" xfId="8155" xr:uid="{EC819AD0-ABD3-4EE6-9EB3-AA5E7DB1E916}"/>
    <cellStyle name="Normal 2 22 12 4" xfId="8156" xr:uid="{031E0C3E-5E26-4298-820B-6824E49CFCDF}"/>
    <cellStyle name="Normal 2 22 12 5" xfId="8157" xr:uid="{1C2CE3A0-C24C-4CF3-95B4-4E5C81467575}"/>
    <cellStyle name="Normal 2 22 13" xfId="8158" xr:uid="{E4E43B8C-124F-4D8E-A83A-4931ADDCD818}"/>
    <cellStyle name="Normal 2 22 13 2" xfId="8159" xr:uid="{CA273B53-E7EB-44F3-A0A6-658E1E835911}"/>
    <cellStyle name="Normal 2 22 13 2 2" xfId="8160" xr:uid="{3D1B7F85-F909-4D88-B2B8-5F7A7FC49DCE}"/>
    <cellStyle name="Normal 2 22 13 2 3" xfId="8161" xr:uid="{D593846F-308A-48A7-8ECB-5068361DDEEB}"/>
    <cellStyle name="Normal 2 22 13 3" xfId="8162" xr:uid="{33846B7B-47CB-40D0-948C-1B2BE100ADA4}"/>
    <cellStyle name="Normal 2 22 13 3 2" xfId="8163" xr:uid="{2085BF1A-168B-485A-8F04-5794C89B5E3D}"/>
    <cellStyle name="Normal 2 22 13 3 3" xfId="8164" xr:uid="{2AAD6DA4-1786-4CDA-9D79-E7035BA95FBE}"/>
    <cellStyle name="Normal 2 22 13 4" xfId="8165" xr:uid="{A04F455D-D541-46FA-9B68-CF990A7C678C}"/>
    <cellStyle name="Normal 2 22 13 5" xfId="8166" xr:uid="{1F6C4B46-E956-42F4-A454-B84AB63D4DFF}"/>
    <cellStyle name="Normal 2 22 14" xfId="8167" xr:uid="{F3C621CB-B459-446C-A219-F0C47B1AE11A}"/>
    <cellStyle name="Normal 2 22 14 2" xfId="8168" xr:uid="{647011C4-C057-4860-B4DA-7727945CB523}"/>
    <cellStyle name="Normal 2 22 14 2 2" xfId="8169" xr:uid="{16667A4A-F24A-4AF0-B499-4195FEDCD033}"/>
    <cellStyle name="Normal 2 22 14 2 3" xfId="8170" xr:uid="{FE2FCBD8-BBA6-4ECF-913E-9B10B7A940AF}"/>
    <cellStyle name="Normal 2 22 14 3" xfId="8171" xr:uid="{B75A2BDE-BF4E-4C23-AAAD-CC83C0382909}"/>
    <cellStyle name="Normal 2 22 14 3 2" xfId="8172" xr:uid="{6C1AC32B-5465-460E-8B65-CC5E6DAADEC4}"/>
    <cellStyle name="Normal 2 22 14 3 3" xfId="8173" xr:uid="{78D6FC08-0053-410F-BFBA-795C292BCF8A}"/>
    <cellStyle name="Normal 2 22 14 4" xfId="8174" xr:uid="{30296DC9-EEE2-4107-BCE2-2261AE08115A}"/>
    <cellStyle name="Normal 2 22 14 5" xfId="8175" xr:uid="{072D7694-3762-4F5F-9009-D0D244701471}"/>
    <cellStyle name="Normal 2 22 15" xfId="8176" xr:uid="{CAD90F30-BDBA-4149-B672-EDBE43EEC616}"/>
    <cellStyle name="Normal 2 22 15 2" xfId="8177" xr:uid="{976921B9-27DD-4053-9BC1-12AEB30D1CB9}"/>
    <cellStyle name="Normal 2 22 15 2 2" xfId="8178" xr:uid="{C72E8A73-D49E-41F2-824E-D4206A957471}"/>
    <cellStyle name="Normal 2 22 15 2 3" xfId="8179" xr:uid="{4D84DB78-89EC-4173-BA8F-F9C98EB35AE9}"/>
    <cellStyle name="Normal 2 22 15 3" xfId="8180" xr:uid="{24686F91-7E76-455F-BFE6-BFCC2D43C0DE}"/>
    <cellStyle name="Normal 2 22 15 3 2" xfId="8181" xr:uid="{E0911875-ECC4-4655-9D41-6E42C9CB5D35}"/>
    <cellStyle name="Normal 2 22 15 3 3" xfId="8182" xr:uid="{D0B6E54C-ACDC-4C7D-AE36-4191F87C16FD}"/>
    <cellStyle name="Normal 2 22 15 4" xfId="8183" xr:uid="{25721687-15E4-45E4-BCDA-E68D9CD5C949}"/>
    <cellStyle name="Normal 2 22 15 5" xfId="8184" xr:uid="{A8D198DA-761B-4010-9C83-9F934C56C2A8}"/>
    <cellStyle name="Normal 2 22 16" xfId="8185" xr:uid="{5ECAB0E1-19FF-415C-82B4-E7B55B84A368}"/>
    <cellStyle name="Normal 2 22 16 2" xfId="8186" xr:uid="{244E8D88-C6ED-422B-A4E9-A72A165129CA}"/>
    <cellStyle name="Normal 2 22 16 2 2" xfId="8187" xr:uid="{9EAB85B5-2323-4987-895B-F573405F9F8A}"/>
    <cellStyle name="Normal 2 22 16 2 3" xfId="8188" xr:uid="{6F732086-7924-4DCE-82E5-E998B9BDB180}"/>
    <cellStyle name="Normal 2 22 16 3" xfId="8189" xr:uid="{10345B4B-7A32-4926-8ABC-6722AAE850BC}"/>
    <cellStyle name="Normal 2 22 16 3 2" xfId="8190" xr:uid="{042FC4FA-9B44-476F-8846-0A2CDA152D79}"/>
    <cellStyle name="Normal 2 22 16 3 3" xfId="8191" xr:uid="{E433571E-FCE6-446F-A8F5-5421D091BEA7}"/>
    <cellStyle name="Normal 2 22 16 4" xfId="8192" xr:uid="{D4894A7F-5CC8-4E15-8C9F-46032F2765C6}"/>
    <cellStyle name="Normal 2 22 16 5" xfId="8193" xr:uid="{A6F3FA81-D1B3-483D-A207-B7782331C1EB}"/>
    <cellStyle name="Normal 2 22 17" xfId="8194" xr:uid="{72E12540-BE54-4466-A81F-68EBE6BEEFE6}"/>
    <cellStyle name="Normal 2 22 17 2" xfId="8195" xr:uid="{2396FE7F-5873-4527-B3D5-011DC09C736A}"/>
    <cellStyle name="Normal 2 22 17 2 2" xfId="8196" xr:uid="{EA91A6F1-ABC1-4F88-A0F9-F37B60A91D51}"/>
    <cellStyle name="Normal 2 22 17 2 3" xfId="8197" xr:uid="{4721CA3A-C5D5-4B50-BC49-BD9DB82501F8}"/>
    <cellStyle name="Normal 2 22 17 3" xfId="8198" xr:uid="{B456BC4C-F66F-43A1-9093-4AA8FCF90BE8}"/>
    <cellStyle name="Normal 2 22 17 3 2" xfId="8199" xr:uid="{B341B443-C0FB-457C-90AF-6633124461EB}"/>
    <cellStyle name="Normal 2 22 17 3 3" xfId="8200" xr:uid="{3ED75F65-8362-4CFA-962C-A84F421CF2A3}"/>
    <cellStyle name="Normal 2 22 17 4" xfId="8201" xr:uid="{971CBBD7-327C-4609-B9E0-7B0A15E4588A}"/>
    <cellStyle name="Normal 2 22 17 5" xfId="8202" xr:uid="{0E75CA7F-97F2-49E0-BB22-879F539DAB6C}"/>
    <cellStyle name="Normal 2 22 18" xfId="8203" xr:uid="{876D6506-77B6-4C7B-A2B0-74E408AEE0B2}"/>
    <cellStyle name="Normal 2 22 18 2" xfId="8204" xr:uid="{7BEBF9B8-BE1B-4532-9A8F-D03B666ECCDD}"/>
    <cellStyle name="Normal 2 22 18 2 2" xfId="8205" xr:uid="{AA6FFD1D-415F-407D-89BC-C535AECE5523}"/>
    <cellStyle name="Normal 2 22 18 2 3" xfId="8206" xr:uid="{3C60CBC6-B28D-4B3E-920B-C78E6799FEBD}"/>
    <cellStyle name="Normal 2 22 18 3" xfId="8207" xr:uid="{63C5A3BF-1371-4D2A-BBB0-61372BC92B13}"/>
    <cellStyle name="Normal 2 22 18 3 2" xfId="8208" xr:uid="{F4772318-2458-415B-A580-A364566205DA}"/>
    <cellStyle name="Normal 2 22 18 3 3" xfId="8209" xr:uid="{14FE4B17-0EC4-43AC-AADF-A04E6D4F0075}"/>
    <cellStyle name="Normal 2 22 18 4" xfId="8210" xr:uid="{C7ED560E-6A1E-42D2-844E-952B33CD03D6}"/>
    <cellStyle name="Normal 2 22 18 5" xfId="8211" xr:uid="{D13CC186-BBCA-49EE-A395-A169CBF7BB98}"/>
    <cellStyle name="Normal 2 22 19" xfId="8212" xr:uid="{9E643D7B-143B-4980-A58C-959DD4BFFEF9}"/>
    <cellStyle name="Normal 2 22 19 2" xfId="8213" xr:uid="{7F33674B-5F40-436A-A233-EED38069ABFC}"/>
    <cellStyle name="Normal 2 22 19 2 2" xfId="8214" xr:uid="{67117D66-E522-4656-BBF2-74506E9A45EF}"/>
    <cellStyle name="Normal 2 22 19 2 3" xfId="8215" xr:uid="{2C3A85D3-7572-4E97-8554-25EFB2565935}"/>
    <cellStyle name="Normal 2 22 19 3" xfId="8216" xr:uid="{5ECDBC79-7643-4713-8D38-6B73AB16A2E2}"/>
    <cellStyle name="Normal 2 22 19 3 2" xfId="8217" xr:uid="{3A315120-C4D5-4B01-A063-DC414B59E2F2}"/>
    <cellStyle name="Normal 2 22 19 3 3" xfId="8218" xr:uid="{F2A6CFB2-D992-4E86-8434-904EDB33B7A7}"/>
    <cellStyle name="Normal 2 22 19 4" xfId="8219" xr:uid="{2222A5B0-92CA-4074-A841-3F84A5AFE212}"/>
    <cellStyle name="Normal 2 22 19 5" xfId="8220" xr:uid="{7E08554F-2D61-4A33-8037-610817383D1E}"/>
    <cellStyle name="Normal 2 22 2" xfId="8221" xr:uid="{7186EB7B-CB47-48EA-AA51-631FAFFFB229}"/>
    <cellStyle name="Normal 2 22 2 2" xfId="8222" xr:uid="{E46B48CC-5132-43FD-870D-22372A2AE970}"/>
    <cellStyle name="Normal 2 22 2 2 2" xfId="8223" xr:uid="{3DACB383-A7F6-4E95-B25D-A1D6B7F848A3}"/>
    <cellStyle name="Normal 2 22 2 2 3" xfId="8224" xr:uid="{E8A8FF8B-9EBC-4CBC-BB84-B71129F699FA}"/>
    <cellStyle name="Normal 2 22 2 3" xfId="8225" xr:uid="{0D80BE33-E7A8-4338-AADA-A431134A0664}"/>
    <cellStyle name="Normal 2 22 2 3 2" xfId="8226" xr:uid="{8B75B5A1-5777-45CA-9A0C-DEFFE7C96CF2}"/>
    <cellStyle name="Normal 2 22 2 3 3" xfId="8227" xr:uid="{824E41A2-15AE-46C1-95A7-14EAB7EB39BC}"/>
    <cellStyle name="Normal 2 22 2 4" xfId="8228" xr:uid="{A26FC488-EA5E-4CB8-9F08-8A191C18D6BE}"/>
    <cellStyle name="Normal 2 22 2 5" xfId="8229" xr:uid="{8F008E9A-70FB-46D7-8BC0-3EA3B1D2297C}"/>
    <cellStyle name="Normal 2 22 20" xfId="8230" xr:uid="{B7FD9766-5E83-4993-B7C7-CB3C958C106C}"/>
    <cellStyle name="Normal 2 22 20 2" xfId="8231" xr:uid="{9A4DA376-70DD-41D4-B555-5AEBC0AAA1E3}"/>
    <cellStyle name="Normal 2 22 20 2 2" xfId="8232" xr:uid="{1AA7C66E-210F-49F7-AC15-C33E0E34E8F3}"/>
    <cellStyle name="Normal 2 22 20 2 3" xfId="8233" xr:uid="{4B479C5A-60FB-4F7E-B218-9C45C5CA960C}"/>
    <cellStyle name="Normal 2 22 20 3" xfId="8234" xr:uid="{6A99CBA4-38BC-40C5-83B4-F0B070E97B4D}"/>
    <cellStyle name="Normal 2 22 20 3 2" xfId="8235" xr:uid="{38B7E390-3F00-42E2-A7B6-33DAC578088F}"/>
    <cellStyle name="Normal 2 22 20 3 3" xfId="8236" xr:uid="{1C4F65E1-99F3-4B8B-9EBF-9BE79C47332D}"/>
    <cellStyle name="Normal 2 22 20 4" xfId="8237" xr:uid="{E66F65FD-9BE1-4B86-84F4-1FD3E6ED9B7C}"/>
    <cellStyle name="Normal 2 22 20 5" xfId="8238" xr:uid="{E1D5DECB-49A0-4ED3-A710-AECA17146921}"/>
    <cellStyle name="Normal 2 22 21" xfId="8239" xr:uid="{A8FAD18F-6E44-45EB-B073-B0D77A13CF58}"/>
    <cellStyle name="Normal 2 22 21 2" xfId="8240" xr:uid="{666AAD1F-8ED4-41A3-BBCC-2613693DE5EE}"/>
    <cellStyle name="Normal 2 22 21 2 2" xfId="8241" xr:uid="{FB8E8AC1-2315-454C-AE4D-89A0EB6083EE}"/>
    <cellStyle name="Normal 2 22 21 2 3" xfId="8242" xr:uid="{54AEB0A7-98A2-4BC4-821A-BFC89C1C8241}"/>
    <cellStyle name="Normal 2 22 21 3" xfId="8243" xr:uid="{B4EDB009-0D15-412C-8EE5-7C1A5B11174B}"/>
    <cellStyle name="Normal 2 22 21 3 2" xfId="8244" xr:uid="{B33C6449-CBA6-4267-8DC5-ACE5E4694FDF}"/>
    <cellStyle name="Normal 2 22 21 3 3" xfId="8245" xr:uid="{80281048-3D2D-4D8F-99FD-5FD2BDA4949B}"/>
    <cellStyle name="Normal 2 22 21 4" xfId="8246" xr:uid="{F180AAFB-D8EF-453B-91B0-82B128ACFC44}"/>
    <cellStyle name="Normal 2 22 21 5" xfId="8247" xr:uid="{272F8B86-F1D5-4C3D-A08F-05F524D56994}"/>
    <cellStyle name="Normal 2 22 22" xfId="8248" xr:uid="{1DA373E6-5B4B-434B-B8A8-DA9348AF8762}"/>
    <cellStyle name="Normal 2 22 22 2" xfId="8249" xr:uid="{ECBD1B38-747C-495C-9A67-0CFB7925702E}"/>
    <cellStyle name="Normal 2 22 22 2 2" xfId="8250" xr:uid="{90B4750F-5F79-4B87-9C83-0DEAC48699F3}"/>
    <cellStyle name="Normal 2 22 22 2 3" xfId="8251" xr:uid="{F109F39A-BB98-4B50-9200-817697CD1F1A}"/>
    <cellStyle name="Normal 2 22 22 3" xfId="8252" xr:uid="{46E43680-C980-4765-B477-C519E1416318}"/>
    <cellStyle name="Normal 2 22 22 3 2" xfId="8253" xr:uid="{348ECFEA-B0FD-4181-AA52-6B306DE077BB}"/>
    <cellStyle name="Normal 2 22 22 3 3" xfId="8254" xr:uid="{FB256631-C567-4023-AAF3-0584363B361E}"/>
    <cellStyle name="Normal 2 22 22 4" xfId="8255" xr:uid="{C002D387-640F-4F84-8DB9-3195ECDFDF07}"/>
    <cellStyle name="Normal 2 22 22 5" xfId="8256" xr:uid="{DEFCD968-BA3F-4400-A2D4-BD5AC6E165DB}"/>
    <cellStyle name="Normal 2 22 23" xfId="8257" xr:uid="{ED148CAC-7104-4E0A-AFF1-B70E7F9ADDB5}"/>
    <cellStyle name="Normal 2 22 23 2" xfId="8258" xr:uid="{61A24F87-E0F6-4BE8-AACF-FEA16E944916}"/>
    <cellStyle name="Normal 2 22 23 2 2" xfId="8259" xr:uid="{4B6D92A8-E074-490C-A192-A640CF8F1551}"/>
    <cellStyle name="Normal 2 22 23 2 3" xfId="8260" xr:uid="{53C9AD41-462A-4EDF-AE60-F4A16580CE56}"/>
    <cellStyle name="Normal 2 22 23 3" xfId="8261" xr:uid="{7B7EF887-6C37-474B-A1AA-038F54F65649}"/>
    <cellStyle name="Normal 2 22 23 3 2" xfId="8262" xr:uid="{E63DEB4C-EB27-4D8C-9423-71C6D83F48E0}"/>
    <cellStyle name="Normal 2 22 23 3 3" xfId="8263" xr:uid="{300B69A9-C31E-4882-ADBD-D2907D68BE08}"/>
    <cellStyle name="Normal 2 22 23 4" xfId="8264" xr:uid="{357E5900-FEFE-4B48-AA62-49A02BFF92E8}"/>
    <cellStyle name="Normal 2 22 23 5" xfId="8265" xr:uid="{E200AE3A-BE47-44A0-B37D-823DC9AF64F1}"/>
    <cellStyle name="Normal 2 22 24" xfId="8266" xr:uid="{6A339C4B-D507-46A2-A055-FCC2938D640B}"/>
    <cellStyle name="Normal 2 22 24 2" xfId="8267" xr:uid="{4E5143BA-585D-4F67-9B80-40FD632A1EFD}"/>
    <cellStyle name="Normal 2 22 24 3" xfId="8268" xr:uid="{FCB415ED-E240-4658-B132-021CB9FC9C5E}"/>
    <cellStyle name="Normal 2 22 25" xfId="8269" xr:uid="{B2D99F6B-BBFD-4640-BB42-41267858F117}"/>
    <cellStyle name="Normal 2 22 25 2" xfId="8270" xr:uid="{B66C45F3-B8CA-4366-9330-CF4B1A8CCFAD}"/>
    <cellStyle name="Normal 2 22 25 3" xfId="8271" xr:uid="{8C22A223-2611-4CC5-8133-1F7826720199}"/>
    <cellStyle name="Normal 2 22 26" xfId="8272" xr:uid="{65AFE307-C122-47F9-9CC7-6B1371A1FBAC}"/>
    <cellStyle name="Normal 2 22 27" xfId="8273" xr:uid="{D8E71861-E1AA-4C09-A47F-1271183B7447}"/>
    <cellStyle name="Normal 2 22 3" xfId="8274" xr:uid="{1F7EA047-79E6-4C98-8457-86294377DF2A}"/>
    <cellStyle name="Normal 2 22 3 2" xfId="8275" xr:uid="{03867CB4-7EFA-4ED7-A967-2BB8F0EDA137}"/>
    <cellStyle name="Normal 2 22 3 2 2" xfId="8276" xr:uid="{0F74A4E2-A651-428C-A70E-42A7C1AD0A60}"/>
    <cellStyle name="Normal 2 22 3 2 3" xfId="8277" xr:uid="{E6159D32-86F8-436C-97C3-FE61BB8A79D5}"/>
    <cellStyle name="Normal 2 22 3 3" xfId="8278" xr:uid="{F98FD9E1-7E1C-4EEE-BAA1-92744F5B5754}"/>
    <cellStyle name="Normal 2 22 3 3 2" xfId="8279" xr:uid="{95ED06D2-154B-4C9A-AE30-D76A154E0F0E}"/>
    <cellStyle name="Normal 2 22 3 3 3" xfId="8280" xr:uid="{C9BDECE9-4E67-45C6-A3B2-59E2457B9AA9}"/>
    <cellStyle name="Normal 2 22 3 4" xfId="8281" xr:uid="{FBED40F5-CED1-4192-96EA-129F7557150E}"/>
    <cellStyle name="Normal 2 22 3 5" xfId="8282" xr:uid="{C2EA5482-1D51-4353-99F8-36AB42DC69DD}"/>
    <cellStyle name="Normal 2 22 4" xfId="8283" xr:uid="{ABB47D57-B280-46EF-AEF3-0B701A38F69A}"/>
    <cellStyle name="Normal 2 22 4 2" xfId="8284" xr:uid="{C2D6A4AE-49FC-4158-A6E9-A015A9863FA5}"/>
    <cellStyle name="Normal 2 22 4 2 2" xfId="8285" xr:uid="{C5AD016A-F667-40AC-AEF7-A2698C564425}"/>
    <cellStyle name="Normal 2 22 4 2 3" xfId="8286" xr:uid="{92E01ABB-61F9-49C6-9B0B-4E74E6FBC260}"/>
    <cellStyle name="Normal 2 22 4 3" xfId="8287" xr:uid="{5BBF4EB7-7A8D-43D1-A2C8-012BB3DDBC17}"/>
    <cellStyle name="Normal 2 22 4 3 2" xfId="8288" xr:uid="{D99CC687-75F3-4555-8E75-C82A80535A56}"/>
    <cellStyle name="Normal 2 22 4 3 3" xfId="8289" xr:uid="{E6BC82EF-8974-41CB-A962-93EFCCD3A898}"/>
    <cellStyle name="Normal 2 22 4 4" xfId="8290" xr:uid="{81DD8B8E-9E77-4B0D-A373-E8A7316D8A6B}"/>
    <cellStyle name="Normal 2 22 4 5" xfId="8291" xr:uid="{DBCFA95E-0192-42B1-A24A-47369A6FFD4D}"/>
    <cellStyle name="Normal 2 22 5" xfId="8292" xr:uid="{D8791F5F-03B2-45A3-A1F4-D5EB7F42C23F}"/>
    <cellStyle name="Normal 2 22 5 2" xfId="8293" xr:uid="{77561153-ECDE-4BB0-8867-4D318AFCE101}"/>
    <cellStyle name="Normal 2 22 5 2 2" xfId="8294" xr:uid="{4145A52E-7A8A-4065-AD6D-EB1E6F909576}"/>
    <cellStyle name="Normal 2 22 5 2 3" xfId="8295" xr:uid="{1D458A3C-F175-4229-8F3E-AB268F3E089C}"/>
    <cellStyle name="Normal 2 22 5 3" xfId="8296" xr:uid="{4580DB53-DCF9-4E86-AD5C-F9C637775BB1}"/>
    <cellStyle name="Normal 2 22 5 3 2" xfId="8297" xr:uid="{D9E5AB43-602C-4BDC-8390-8794706DB171}"/>
    <cellStyle name="Normal 2 22 5 3 3" xfId="8298" xr:uid="{3EF90592-56C4-45AD-A367-4916C050B283}"/>
    <cellStyle name="Normal 2 22 5 4" xfId="8299" xr:uid="{1B0BF98F-F51E-41F1-AAF4-9D983EC9EC2E}"/>
    <cellStyle name="Normal 2 22 5 5" xfId="8300" xr:uid="{749F3EB5-452C-45E7-BD4C-BF822AE9B360}"/>
    <cellStyle name="Normal 2 22 6" xfId="8301" xr:uid="{F0EA0526-FB85-4265-AA73-6A7D31DBD7F4}"/>
    <cellStyle name="Normal 2 22 6 2" xfId="8302" xr:uid="{F99252C8-FEE4-4741-84DE-4D45FDF83084}"/>
    <cellStyle name="Normal 2 22 6 2 2" xfId="8303" xr:uid="{5CC0B149-4D4D-4C0C-8C3A-03F7E9AA1171}"/>
    <cellStyle name="Normal 2 22 6 2 3" xfId="8304" xr:uid="{06FFC316-52E1-46AF-88DA-691ABA1422C0}"/>
    <cellStyle name="Normal 2 22 6 3" xfId="8305" xr:uid="{42DF5040-F3D6-433E-984C-2A0C6993891D}"/>
    <cellStyle name="Normal 2 22 6 3 2" xfId="8306" xr:uid="{EA64D1DA-D03A-456B-8400-216F5E03FB3E}"/>
    <cellStyle name="Normal 2 22 6 3 3" xfId="8307" xr:uid="{D4F6A2D2-D8C9-4347-B5F2-D6BEA5544157}"/>
    <cellStyle name="Normal 2 22 6 4" xfId="8308" xr:uid="{63062B37-90D3-4975-906A-4A4591194F9A}"/>
    <cellStyle name="Normal 2 22 6 5" xfId="8309" xr:uid="{EED1303F-0163-4151-873B-F9F796025CCD}"/>
    <cellStyle name="Normal 2 22 7" xfId="8310" xr:uid="{8CA39BDC-60B8-4B27-910A-F3EB3386A2D0}"/>
    <cellStyle name="Normal 2 22 7 2" xfId="8311" xr:uid="{3A8E920C-9780-489E-A971-7085A2CA0015}"/>
    <cellStyle name="Normal 2 22 7 2 2" xfId="8312" xr:uid="{F4F639C9-743A-4F48-B483-6A054652314F}"/>
    <cellStyle name="Normal 2 22 7 2 3" xfId="8313" xr:uid="{50A490E5-71DE-4643-954E-791BF53544DC}"/>
    <cellStyle name="Normal 2 22 7 3" xfId="8314" xr:uid="{C2042DA7-EA1F-443E-8369-B943F38CF97C}"/>
    <cellStyle name="Normal 2 22 7 3 2" xfId="8315" xr:uid="{94FD4CF4-2561-49D9-AD59-5EA5E018D1F9}"/>
    <cellStyle name="Normal 2 22 7 3 3" xfId="8316" xr:uid="{1F045807-1333-4A4A-86E3-392FCAC6AFDA}"/>
    <cellStyle name="Normal 2 22 7 4" xfId="8317" xr:uid="{DC872F83-5098-4513-8884-15B0F5B15CFD}"/>
    <cellStyle name="Normal 2 22 7 5" xfId="8318" xr:uid="{FD7CECED-AB68-48AC-BC42-B3BC29712E67}"/>
    <cellStyle name="Normal 2 22 8" xfId="8319" xr:uid="{266D1565-739D-48F6-A75C-77FD3EE1B412}"/>
    <cellStyle name="Normal 2 22 8 2" xfId="8320" xr:uid="{3F402028-B3F9-42F5-963A-7714F26AC4D0}"/>
    <cellStyle name="Normal 2 22 8 2 2" xfId="8321" xr:uid="{DA62542E-9B9A-41D3-BFA5-AE332C84C8D6}"/>
    <cellStyle name="Normal 2 22 8 2 3" xfId="8322" xr:uid="{8A042936-A072-40DF-AFA8-5D6C85FFC36E}"/>
    <cellStyle name="Normal 2 22 8 3" xfId="8323" xr:uid="{02149B15-267C-4456-872B-B8B76070B619}"/>
    <cellStyle name="Normal 2 22 8 3 2" xfId="8324" xr:uid="{D2F5BD87-F2D6-463E-ABBB-51CCABD95428}"/>
    <cellStyle name="Normal 2 22 8 3 3" xfId="8325" xr:uid="{4C713FAE-A1AD-4969-A16B-B284831CCB6A}"/>
    <cellStyle name="Normal 2 22 8 4" xfId="8326" xr:uid="{67270BA0-6A48-4D0B-B7E5-6BAEE96E94CC}"/>
    <cellStyle name="Normal 2 22 8 5" xfId="8327" xr:uid="{4A7ED9FD-5418-4AA0-AD02-8BC358D6F548}"/>
    <cellStyle name="Normal 2 22 9" xfId="8328" xr:uid="{8EFD8666-611C-45EC-810B-CE284A2006D3}"/>
    <cellStyle name="Normal 2 22 9 2" xfId="8329" xr:uid="{6D205D9F-EC7A-49B5-9C4B-13CB2499B8CF}"/>
    <cellStyle name="Normal 2 22 9 2 2" xfId="8330" xr:uid="{87B1AE6C-36DC-4AC5-8F2A-343025A5464A}"/>
    <cellStyle name="Normal 2 22 9 2 3" xfId="8331" xr:uid="{7DADB37A-7413-4F9C-9C31-866C167C90D4}"/>
    <cellStyle name="Normal 2 22 9 3" xfId="8332" xr:uid="{7E88D975-1ACF-4A12-BC38-A16E84B11472}"/>
    <cellStyle name="Normal 2 22 9 3 2" xfId="8333" xr:uid="{76ABD65C-37CF-4444-8723-C6C5729BE878}"/>
    <cellStyle name="Normal 2 22 9 3 3" xfId="8334" xr:uid="{9D947E09-8C1C-473A-AF6C-3738C0FC2A21}"/>
    <cellStyle name="Normal 2 22 9 4" xfId="8335" xr:uid="{463B2539-8F81-4452-AEC1-4421DCCB5772}"/>
    <cellStyle name="Normal 2 22 9 5" xfId="8336" xr:uid="{6DEF1796-913E-43DC-9560-414743BF1C77}"/>
    <cellStyle name="Normal 2 220" xfId="8337" xr:uid="{E5FF4C05-69FB-46AC-A838-15E244352218}"/>
    <cellStyle name="Normal 2 221" xfId="8338" xr:uid="{041D698D-A9D9-4A0F-BD1D-A812E1570990}"/>
    <cellStyle name="Normal 2 222" xfId="8339" xr:uid="{EEE3090F-B634-4CFF-B14E-ED7A169B9252}"/>
    <cellStyle name="Normal 2 222 2" xfId="8340" xr:uid="{AC801AA6-F324-4EF7-9AD7-02B42838F040}"/>
    <cellStyle name="Normal 2 222 2 2" xfId="8341" xr:uid="{2A4BD15C-E265-4932-96E5-9DF89E8ADBE9}"/>
    <cellStyle name="Normal 2 222 2 3" xfId="8342" xr:uid="{960EB142-3049-4332-BCC8-3F0CEA022FA1}"/>
    <cellStyle name="Normal 2 222 3" xfId="8343" xr:uid="{E4473D19-677C-477C-91AD-2DFD9892B5EA}"/>
    <cellStyle name="Normal 2 222 4" xfId="8344" xr:uid="{293588E2-D482-4B3B-8815-79DA36E0B466}"/>
    <cellStyle name="Normal 2 222 5" xfId="8345" xr:uid="{C3C379D4-0B93-4F61-A66B-CE63395FF0EE}"/>
    <cellStyle name="Normal 2 222 6" xfId="8346" xr:uid="{B612C503-FF4A-45F2-AD24-A551BF824D5B}"/>
    <cellStyle name="Normal 2 222 7" xfId="8347" xr:uid="{1D90BC4E-C4E1-4A56-A463-4B1F9204C4BD}"/>
    <cellStyle name="Normal 2 222 8" xfId="8348" xr:uid="{7FA27877-E1F4-48D5-B37F-3798E21DE068}"/>
    <cellStyle name="Normal 2 223" xfId="8349" xr:uid="{C345EF7B-B698-4CB1-9D2A-AAE8E28A8C2D}"/>
    <cellStyle name="Normal 2 223 2" xfId="8350" xr:uid="{B99E297B-4884-45E5-ADD3-A970829CEBEF}"/>
    <cellStyle name="Normal 2 223 2 2" xfId="8351" xr:uid="{4B0F6E1C-C14F-475A-B7DA-F6E0A6FF56F1}"/>
    <cellStyle name="Normal 2 223 2 3" xfId="8352" xr:uid="{331C5445-52CC-4420-8641-7FE3050B81C9}"/>
    <cellStyle name="Normal 2 223 3" xfId="8353" xr:uid="{6500F969-8F31-43CB-A59A-381B73DA28E6}"/>
    <cellStyle name="Normal 2 223 4" xfId="8354" xr:uid="{8ADC1570-F285-42FE-AEB0-7FA491296D4D}"/>
    <cellStyle name="Normal 2 223 5" xfId="8355" xr:uid="{60108C8E-F8E5-4229-A13A-2BB57F5C6419}"/>
    <cellStyle name="Normal 2 223 6" xfId="8356" xr:uid="{34FAC13F-1E24-405C-B053-666ADFA9BA62}"/>
    <cellStyle name="Normal 2 223 7" xfId="8357" xr:uid="{0EF36864-E494-4D77-B41E-7CC45E809CB3}"/>
    <cellStyle name="Normal 2 223 8" xfId="8358" xr:uid="{A6726FB5-4C3B-4F4E-8EA6-427F4587841D}"/>
    <cellStyle name="Normal 2 224" xfId="8359" xr:uid="{D72124C2-E35B-4792-A3AD-4E34B3FFC697}"/>
    <cellStyle name="Normal 2 224 2" xfId="8360" xr:uid="{3CFD5967-9E20-4EEB-8438-54BD215B5BEB}"/>
    <cellStyle name="Normal 2 224 2 2" xfId="8361" xr:uid="{8372F3A5-4D42-463C-9DE0-707344CAE3B5}"/>
    <cellStyle name="Normal 2 224 2 3" xfId="8362" xr:uid="{84F291EB-B3BA-46F3-8E02-C4649863E915}"/>
    <cellStyle name="Normal 2 224 3" xfId="8363" xr:uid="{EEDF083C-846B-490B-9984-D26379D5491F}"/>
    <cellStyle name="Normal 2 224 4" xfId="8364" xr:uid="{DA05CD30-6625-4E32-BD45-DC091E2F16B1}"/>
    <cellStyle name="Normal 2 224 5" xfId="8365" xr:uid="{9F099D7A-7FB0-4FCA-906B-22F3C74375CD}"/>
    <cellStyle name="Normal 2 224 6" xfId="8366" xr:uid="{990C7549-C632-4133-9F38-1E8282B90122}"/>
    <cellStyle name="Normal 2 224 7" xfId="8367" xr:uid="{7ACE4CA0-6648-4A4A-8A6B-F9F6CA51A249}"/>
    <cellStyle name="Normal 2 224 8" xfId="8368" xr:uid="{CA95D1E8-A821-4C6A-9E90-267542B48DE6}"/>
    <cellStyle name="Normal 2 225" xfId="8369" xr:uid="{91554670-88FB-45FD-B264-E143F3263A2F}"/>
    <cellStyle name="Normal 2 225 2" xfId="8370" xr:uid="{1668FF6F-7EF3-4611-ACF4-C87FF76D44AC}"/>
    <cellStyle name="Normal 2 225 2 2" xfId="8371" xr:uid="{EA9F401D-E692-4F3F-B184-65A8833B87C8}"/>
    <cellStyle name="Normal 2 225 2 3" xfId="8372" xr:uid="{8FE061A4-9ACF-4118-998F-ACF7017A65C7}"/>
    <cellStyle name="Normal 2 225 3" xfId="8373" xr:uid="{9B3D8D9A-9C96-41FB-9BA4-F5BAA95E92E0}"/>
    <cellStyle name="Normal 2 225 4" xfId="8374" xr:uid="{A15E1467-5CB4-4D5A-9E75-22CBC018B45C}"/>
    <cellStyle name="Normal 2 225 5" xfId="8375" xr:uid="{2F1B6749-59E2-4140-9B2E-C26081072AC5}"/>
    <cellStyle name="Normal 2 225 6" xfId="8376" xr:uid="{25698275-E5FB-4A9A-A729-501CA1216F04}"/>
    <cellStyle name="Normal 2 225 7" xfId="8377" xr:uid="{D85268AC-C497-4FAF-8A38-25A5EA8BD1D7}"/>
    <cellStyle name="Normal 2 225 8" xfId="8378" xr:uid="{E3B3896D-E6E4-42A4-96B7-1177EED70268}"/>
    <cellStyle name="Normal 2 226" xfId="8379" xr:uid="{DD1F5A3D-E36D-4CA4-BCB4-E84209369AE1}"/>
    <cellStyle name="Normal 2 226 10" xfId="8380" xr:uid="{EDFD829B-440C-452B-B5E0-54DF4DA847F2}"/>
    <cellStyle name="Normal 2 226 11" xfId="8381" xr:uid="{6E417D34-ED95-4883-B23F-2865346DCEDB}"/>
    <cellStyle name="Normal 2 226 12" xfId="8382" xr:uid="{9B87C029-5398-49FA-9971-231BAA77D32C}"/>
    <cellStyle name="Normal 2 226 13" xfId="8383" xr:uid="{B4B50A6E-DEB4-415A-AE46-67FEB316FD13}"/>
    <cellStyle name="Normal 2 226 14" xfId="8384" xr:uid="{30496626-1A5E-4AFA-9604-81D703B88000}"/>
    <cellStyle name="Normal 2 226 15" xfId="8385" xr:uid="{998BEC3E-EB07-448E-A606-9DCEE65341F7}"/>
    <cellStyle name="Normal 2 226 16" xfId="8386" xr:uid="{2890EE90-BB66-4687-9AEB-E4AC8A9CB148}"/>
    <cellStyle name="Normal 2 226 2" xfId="8387" xr:uid="{9DC3F59F-1230-433C-830B-C530E9DA9AF5}"/>
    <cellStyle name="Normal 2 226 2 2" xfId="8388" xr:uid="{315D4BF1-2C12-4A0C-B643-AFEB7620755E}"/>
    <cellStyle name="Normal 2 226 2 3" xfId="8389" xr:uid="{A114277B-70AD-45C5-B14C-8BCEA7811E1D}"/>
    <cellStyle name="Normal 2 226 3" xfId="8390" xr:uid="{AB88EDF1-7056-4159-B6D5-D5ADD6D73BE5}"/>
    <cellStyle name="Normal 2 226 3 2" xfId="8391" xr:uid="{B800A11E-A4AE-4EFB-8D18-F1B01AF5CB50}"/>
    <cellStyle name="Normal 2 226 3 2 2" xfId="8392" xr:uid="{AD1735D5-4CBC-4D63-BD06-BFF6C6E98D29}"/>
    <cellStyle name="Normal 2 226 3 2 2 2" xfId="8393" xr:uid="{524038A6-CF0E-40F8-9114-9D049BFA121A}"/>
    <cellStyle name="Normal 2 226 3 2 2 2 2" xfId="8394" xr:uid="{A8E60FD8-193E-425B-B101-9DACB62B844C}"/>
    <cellStyle name="Normal 2 226 3 2 2 2 3" xfId="8395" xr:uid="{7441F096-B6DD-4A5A-8E6B-6DD876C8C473}"/>
    <cellStyle name="Normal 2 226 3 2 2 2 4" xfId="8396" xr:uid="{005786A7-DCFB-48AD-9BF1-41B7737D9ADF}"/>
    <cellStyle name="Normal 2 226 3 2 2 2 5" xfId="8397" xr:uid="{074587B0-1151-4E3B-A024-C0E5710395F6}"/>
    <cellStyle name="Normal 2 226 3 2 2 3" xfId="8398" xr:uid="{B5B97A17-1C69-4A43-BAEF-5412B1B147A0}"/>
    <cellStyle name="Normal 2 226 3 2 2 3 2" xfId="8399" xr:uid="{6D2360AF-B78A-40BD-9667-D4C920F84582}"/>
    <cellStyle name="Normal 2 226 3 2 2 3 3" xfId="8400" xr:uid="{6E440080-FE94-474E-A9BB-4905FCCC2BAB}"/>
    <cellStyle name="Normal 2 226 3 2 2 3 4" xfId="8401" xr:uid="{CCCCE407-D7D3-4C7D-9D88-96EA673186C3}"/>
    <cellStyle name="Normal 2 226 3 2 2 3 5" xfId="8402" xr:uid="{FF45E14C-7C9C-4505-9796-362A3CDEDF10}"/>
    <cellStyle name="Normal 2 226 3 2 3" xfId="8403" xr:uid="{F6D3B0C4-60B2-49F8-9E6A-D1A6201DB131}"/>
    <cellStyle name="Normal 2 226 3 2 4" xfId="8404" xr:uid="{B0D7A1DC-2FAA-43FA-8C70-E04584752BA8}"/>
    <cellStyle name="Normal 2 226 3 2 5" xfId="8405" xr:uid="{0D42EF40-16AD-4032-9578-069C7A285049}"/>
    <cellStyle name="Normal 2 226 3 2 6" xfId="8406" xr:uid="{DF0D37D4-834D-487D-83E0-5B26688E2EB2}"/>
    <cellStyle name="Normal 2 226 3 2 7" xfId="8407" xr:uid="{AF505A67-F2B7-4C52-A652-39E6408A46FF}"/>
    <cellStyle name="Normal 2 226 3 2 8" xfId="8408" xr:uid="{EC4876FC-DC73-49C8-8702-420FFC044748}"/>
    <cellStyle name="Normal 2 226 3 2 9" xfId="8409" xr:uid="{71B65697-3FB2-41EC-933D-A1DB142FD08D}"/>
    <cellStyle name="Normal 2 226 3 3" xfId="8410" xr:uid="{3AB7A17D-E38F-41BE-A8FB-736A36AAC1F6}"/>
    <cellStyle name="Normal 2 226 3 3 2" xfId="8411" xr:uid="{195359D6-11A4-4C36-9453-730AF6EAEE59}"/>
    <cellStyle name="Normal 2 226 3 3 3" xfId="8412" xr:uid="{2B92EFE0-A0CA-4B94-A09D-3BEE80ED1147}"/>
    <cellStyle name="Normal 2 226 3 3 4" xfId="8413" xr:uid="{72E8B0BC-3A87-4788-8F6D-F14A69534074}"/>
    <cellStyle name="Normal 2 226 3 3 5" xfId="8414" xr:uid="{805A3AD6-7B5B-4A48-B44B-A45515255811}"/>
    <cellStyle name="Normal 2 226 3 3 6" xfId="8415" xr:uid="{69FD875E-E026-477B-9567-B15DC99F94A2}"/>
    <cellStyle name="Normal 2 226 3 3 7" xfId="8416" xr:uid="{69DCA87B-FE40-43D0-A55C-3A6104C5C8D6}"/>
    <cellStyle name="Normal 2 226 3 4" xfId="8417" xr:uid="{D07E25B6-EE1F-4C7B-95DF-AADAFEF49159}"/>
    <cellStyle name="Normal 2 226 3 4 2" xfId="8418" xr:uid="{724E5297-BCFA-400B-95C8-08BA910E56E7}"/>
    <cellStyle name="Normal 2 226 3 4 3" xfId="8419" xr:uid="{FBEFB9DD-EE20-4848-9840-32054F47CB27}"/>
    <cellStyle name="Normal 2 226 3 4 4" xfId="8420" xr:uid="{D635B5FD-5F2B-4E06-AE5E-0FF7ACCB66AF}"/>
    <cellStyle name="Normal 2 226 3 4 5" xfId="8421" xr:uid="{B7EDA542-246C-4F7A-B9BC-6FAC13DC6765}"/>
    <cellStyle name="Normal 2 226 3 4 6" xfId="8422" xr:uid="{B333FAB9-2186-42AE-9BC2-CEBA488133DE}"/>
    <cellStyle name="Normal 2 226 3 4 7" xfId="8423" xr:uid="{12623E02-9E6F-47AC-BBBF-DD89FDFC00F1}"/>
    <cellStyle name="Normal 2 226 3 5" xfId="8424" xr:uid="{9A2F0C80-926E-4D47-BB9F-0645E072B915}"/>
    <cellStyle name="Normal 2 226 3 5 2" xfId="8425" xr:uid="{51671055-6DFF-4184-AE3B-88FC1B249CF8}"/>
    <cellStyle name="Normal 2 226 3 5 3" xfId="8426" xr:uid="{59618515-FD4C-482C-A2A3-F7B7A6DA6403}"/>
    <cellStyle name="Normal 2 226 3 5 4" xfId="8427" xr:uid="{1CCA78D2-9669-44EF-A88D-50CF13EC7FDB}"/>
    <cellStyle name="Normal 2 226 3 5 5" xfId="8428" xr:uid="{1B1D0F1B-43FC-4D52-8D25-8F4CBEF389AD}"/>
    <cellStyle name="Normal 2 226 3 5 6" xfId="8429" xr:uid="{13332ADD-7E8D-4C5A-9C56-E18523286945}"/>
    <cellStyle name="Normal 2 226 3 5 7" xfId="8430" xr:uid="{78099BB2-ED4A-49F7-9C51-B9CAD987B2F0}"/>
    <cellStyle name="Normal 2 226 3 6" xfId="8431" xr:uid="{FBC2DAFE-4AB1-47E3-83F2-568C9B01BF67}"/>
    <cellStyle name="Normal 2 226 3 6 2" xfId="8432" xr:uid="{07E2371C-6335-46F1-BB12-51D12BAFFC99}"/>
    <cellStyle name="Normal 2 226 3 6 3" xfId="8433" xr:uid="{DEEC2601-7B14-49F1-A2DC-905A9BD7B494}"/>
    <cellStyle name="Normal 2 226 3 6 4" xfId="8434" xr:uid="{0EE8D6B7-31C1-4886-B901-19DF98584BF3}"/>
    <cellStyle name="Normal 2 226 3 6 5" xfId="8435" xr:uid="{FB64CB26-ADAD-4AAD-ABAF-EB8B9E94B799}"/>
    <cellStyle name="Normal 2 226 3 6 6" xfId="8436" xr:uid="{11BE48F8-B555-4569-A820-EA02A58473A2}"/>
    <cellStyle name="Normal 2 226 3 6 7" xfId="8437" xr:uid="{8D1D8F60-8D94-4445-8DFE-C302C01CA985}"/>
    <cellStyle name="Normal 2 226 3 7" xfId="8438" xr:uid="{9257020D-CE14-480A-8024-9DD7CBA0F493}"/>
    <cellStyle name="Normal 2 226 3 7 2" xfId="8439" xr:uid="{C5C58ABD-93A8-437D-A5C9-29283341C33B}"/>
    <cellStyle name="Normal 2 226 3 7 3" xfId="8440" xr:uid="{11BAECC1-2FBF-4E99-91C5-70819AA5A538}"/>
    <cellStyle name="Normal 2 226 3 7 4" xfId="8441" xr:uid="{B4743FF3-50FC-4B75-95A7-110FC1D896DD}"/>
    <cellStyle name="Normal 2 226 3 7 5" xfId="8442" xr:uid="{139C26AE-92B3-4256-89D5-2B3292A36E6F}"/>
    <cellStyle name="Normal 2 226 3 7 6" xfId="8443" xr:uid="{2CA5C1CB-522F-4CE5-8E04-A5D832AC38D5}"/>
    <cellStyle name="Normal 2 226 3 7 7" xfId="8444" xr:uid="{36AB5A28-E345-4E8A-9023-2D85BB4BE19A}"/>
    <cellStyle name="Normal 2 226 3 8" xfId="8445" xr:uid="{9EE93861-3217-48AC-BD4B-EC4DACC32EC1}"/>
    <cellStyle name="Normal 2 226 3 8 2" xfId="8446" xr:uid="{7FFF806B-F954-457F-B31B-A41DD87E7DAC}"/>
    <cellStyle name="Normal 2 226 3 8 3" xfId="8447" xr:uid="{2D4CCAD8-3FF0-49C2-BD41-B05CEBA92136}"/>
    <cellStyle name="Normal 2 226 3 8 4" xfId="8448" xr:uid="{DEE14D8B-C77A-4711-8FC7-B12E50D88066}"/>
    <cellStyle name="Normal 2 226 3 8 5" xfId="8449" xr:uid="{912E7E8A-80B4-492E-B5F4-EF4C8BA65097}"/>
    <cellStyle name="Normal 2 226 3 9" xfId="8450" xr:uid="{2213E8A0-3FB5-4683-91EB-B196124F9A42}"/>
    <cellStyle name="Normal 2 226 3 9 2" xfId="8451" xr:uid="{9DD71DD7-AC5D-4EE0-B697-610BA2876CD7}"/>
    <cellStyle name="Normal 2 226 3 9 3" xfId="8452" xr:uid="{79FC96D3-8FB3-4208-AE34-B8D4EFC03A9F}"/>
    <cellStyle name="Normal 2 226 3 9 4" xfId="8453" xr:uid="{D0B97D29-1BDA-4A23-A42D-4AF666244A4C}"/>
    <cellStyle name="Normal 2 226 3 9 5" xfId="8454" xr:uid="{61C7D89A-B8C9-4715-8DBE-296BF5917DCC}"/>
    <cellStyle name="Normal 2 226 4" xfId="8455" xr:uid="{FF2988F2-95CC-4594-A943-8A8BAD7BB1A5}"/>
    <cellStyle name="Normal 2 226 4 2" xfId="8456" xr:uid="{689744A7-117D-47E8-B93F-F8602C17BCBD}"/>
    <cellStyle name="Normal 2 226 4 2 2" xfId="8457" xr:uid="{D727FEB7-5568-4741-A297-2B26F725991D}"/>
    <cellStyle name="Normal 2 226 4 2 3" xfId="8458" xr:uid="{46697532-B03D-4C68-8CB3-A7D3A4ED8A54}"/>
    <cellStyle name="Normal 2 226 4 2 4" xfId="8459" xr:uid="{6603829D-77FF-4044-9FF3-F71AD4BDEDC8}"/>
    <cellStyle name="Normal 2 226 4 2 5" xfId="8460" xr:uid="{083FBC6F-B734-404D-957C-8C26DD4E1575}"/>
    <cellStyle name="Normal 2 226 4 2 6" xfId="8461" xr:uid="{537375A9-433B-4D7D-964F-75ED32E7D068}"/>
    <cellStyle name="Normal 2 226 4 2 7" xfId="8462" xr:uid="{D25EB0D0-2A9A-4F6F-AB3D-8DD4A5929043}"/>
    <cellStyle name="Normal 2 226 4 2 8" xfId="8463" xr:uid="{63D5E885-30E2-465C-9CDC-55567EB24930}"/>
    <cellStyle name="Normal 2 226 4 2 9" xfId="8464" xr:uid="{25622FD0-3E6F-4064-8BF0-A430C15339FA}"/>
    <cellStyle name="Normal 2 226 4 3" xfId="8465" xr:uid="{4ADDAE01-2E22-4321-A2BF-ACA29C65D807}"/>
    <cellStyle name="Normal 2 226 4 3 2" xfId="8466" xr:uid="{DCA70736-82B3-4E37-98FF-A99439657043}"/>
    <cellStyle name="Normal 2 226 4 3 3" xfId="8467" xr:uid="{2B3F4113-0A88-4BD8-9AE5-41800F1C3907}"/>
    <cellStyle name="Normal 2 226 4 3 4" xfId="8468" xr:uid="{493E8D9E-A4D3-44E8-9627-296FFE20C151}"/>
    <cellStyle name="Normal 2 226 4 3 5" xfId="8469" xr:uid="{B48299E8-42BE-412B-B16B-BDB3AAD6A3C0}"/>
    <cellStyle name="Normal 2 226 5" xfId="8470" xr:uid="{F36B78A1-72C1-4749-9CFB-75B12EC14A17}"/>
    <cellStyle name="Normal 2 226 5 2" xfId="8471" xr:uid="{2D67531B-8235-4F47-8796-342C19E47BC0}"/>
    <cellStyle name="Normal 2 226 5 3" xfId="8472" xr:uid="{A3F8FE78-136F-40B6-B159-CB137A04E8D0}"/>
    <cellStyle name="Normal 2 226 6" xfId="8473" xr:uid="{ED8CA0BF-FC1A-4E63-8B6F-BFC960D6BF21}"/>
    <cellStyle name="Normal 2 226 6 2" xfId="8474" xr:uid="{DAEAE1FC-771C-4827-B613-6A833F394146}"/>
    <cellStyle name="Normal 2 226 6 3" xfId="8475" xr:uid="{FE592047-6159-43A3-B9B3-B2E4DCE284C8}"/>
    <cellStyle name="Normal 2 226 7" xfId="8476" xr:uid="{16B5A478-2CBE-4EC0-82B1-74EAFB7346F4}"/>
    <cellStyle name="Normal 2 226 7 2" xfId="8477" xr:uid="{B742CC66-BCFB-4611-BD3D-637762F09D32}"/>
    <cellStyle name="Normal 2 226 7 3" xfId="8478" xr:uid="{498543EB-FCAC-4F77-B6B8-724D2E51AC73}"/>
    <cellStyle name="Normal 2 226 8" xfId="8479" xr:uid="{4BCEA121-80E0-4F03-821C-74C8493744FF}"/>
    <cellStyle name="Normal 2 226 8 2" xfId="8480" xr:uid="{192410B9-AC33-4F0E-B5B5-322484FCEAF2}"/>
    <cellStyle name="Normal 2 226 8 3" xfId="8481" xr:uid="{DCFA0736-99D3-499C-B5CF-64731CE17910}"/>
    <cellStyle name="Normal 2 226 9" xfId="8482" xr:uid="{716B2EB0-03CD-4794-A28E-650BC16D2131}"/>
    <cellStyle name="Normal 2 227" xfId="8483" xr:uid="{1092AC41-F175-4146-9F3F-F93E5D0392DA}"/>
    <cellStyle name="Normal 2 227 10" xfId="8484" xr:uid="{001B8A9F-6269-481A-98E5-08F5E1D48D69}"/>
    <cellStyle name="Normal 2 227 11" xfId="8485" xr:uid="{37B2180B-4D70-4BAF-BFDA-E7ED8CB5C2C9}"/>
    <cellStyle name="Normal 2 227 12" xfId="8486" xr:uid="{D1A1DD1D-84BE-4A72-B036-1CB4CB6AB675}"/>
    <cellStyle name="Normal 2 227 13" xfId="8487" xr:uid="{5420442A-2772-4BB5-AADA-EA74C59B2610}"/>
    <cellStyle name="Normal 2 227 14" xfId="8488" xr:uid="{44FBCFCF-209E-47F9-A73C-701CC6F1210B}"/>
    <cellStyle name="Normal 2 227 15" xfId="8489" xr:uid="{F167E918-6F0D-414B-AA26-1B9B48901ECC}"/>
    <cellStyle name="Normal 2 227 2" xfId="8490" xr:uid="{097DAFF4-E0EE-40BA-AA13-2A8A27EA20FB}"/>
    <cellStyle name="Normal 2 227 2 2" xfId="8491" xr:uid="{6377DED8-CACB-4910-B7C1-98402A59D77C}"/>
    <cellStyle name="Normal 2 227 2 2 2" xfId="8492" xr:uid="{B487E00A-A439-4FC0-BEFF-5402ECFA6AFE}"/>
    <cellStyle name="Normal 2 227 2 2 3" xfId="8493" xr:uid="{46C45FAC-873E-4748-B066-6BE97BB877D5}"/>
    <cellStyle name="Normal 2 227 2 2 4" xfId="8494" xr:uid="{A5CBC4A0-5F4C-477A-A884-7C2A9752635D}"/>
    <cellStyle name="Normal 2 227 2 2 5" xfId="8495" xr:uid="{F3BBE994-445B-4BD5-BEA8-BCA406EEA4BA}"/>
    <cellStyle name="Normal 2 227 2 2 6" xfId="8496" xr:uid="{80AC3FFD-8015-4BA2-92AD-2EEEA4032C5D}"/>
    <cellStyle name="Normal 2 227 2 2 7" xfId="8497" xr:uid="{94B17763-C2A7-4E4F-AA18-E2A8146F0B72}"/>
    <cellStyle name="Normal 2 227 2 2 8" xfId="8498" xr:uid="{84AE6C25-7EED-49E8-9A7F-417FFF01CCC4}"/>
    <cellStyle name="Normal 2 227 2 2 9" xfId="8499" xr:uid="{4EA25DD8-2A8C-477F-A8A4-B476F5234A8D}"/>
    <cellStyle name="Normal 2 227 2 3" xfId="8500" xr:uid="{E1D4239D-2600-4899-82A6-883E80401231}"/>
    <cellStyle name="Normal 2 227 2 3 2" xfId="8501" xr:uid="{FC0AF061-9309-4280-ACE5-1B3EF916643B}"/>
    <cellStyle name="Normal 2 227 2 3 3" xfId="8502" xr:uid="{C734ADC4-B305-4F78-839B-5CC2A7BA1C23}"/>
    <cellStyle name="Normal 2 227 2 3 4" xfId="8503" xr:uid="{67979CC4-FCF6-4277-B07D-7D64AA49DF29}"/>
    <cellStyle name="Normal 2 227 2 3 5" xfId="8504" xr:uid="{80A5BD6D-AC6F-4498-AA01-51ECC5C38B53}"/>
    <cellStyle name="Normal 2 227 3" xfId="8505" xr:uid="{BF8AEBD0-56A4-400A-91D5-CD469B75A1CF}"/>
    <cellStyle name="Normal 2 227 3 2" xfId="8506" xr:uid="{9B0D6194-B394-46CB-A103-B3DED348BEAD}"/>
    <cellStyle name="Normal 2 227 3 3" xfId="8507" xr:uid="{69F81132-89CF-4317-973B-EDCC1E6F01FB}"/>
    <cellStyle name="Normal 2 227 4" xfId="8508" xr:uid="{9C52D082-B106-460F-88C4-451A65F26F9C}"/>
    <cellStyle name="Normal 2 227 4 2" xfId="8509" xr:uid="{3C3DEFB8-4ECE-41FE-8B28-9680F26FFAAF}"/>
    <cellStyle name="Normal 2 227 4 3" xfId="8510" xr:uid="{D150274F-8D1E-4886-B80B-4C10731B4EE2}"/>
    <cellStyle name="Normal 2 227 5" xfId="8511" xr:uid="{A37CD866-AC06-45B8-81D4-30E970F482F6}"/>
    <cellStyle name="Normal 2 227 5 2" xfId="8512" xr:uid="{0506ABE2-DF61-437A-89DE-933CFCD0A57D}"/>
    <cellStyle name="Normal 2 227 5 3" xfId="8513" xr:uid="{F522FF50-CBC8-479B-BCA6-AEBCFD7BE3F6}"/>
    <cellStyle name="Normal 2 227 6" xfId="8514" xr:uid="{FAA67678-57AA-43D9-8490-260CF92F11BC}"/>
    <cellStyle name="Normal 2 227 6 2" xfId="8515" xr:uid="{29AC30F2-8212-4FF9-A650-AC92F6EDC0CC}"/>
    <cellStyle name="Normal 2 227 6 3" xfId="8516" xr:uid="{818BD7B1-A309-44DA-B147-0AA8B7645ECC}"/>
    <cellStyle name="Normal 2 227 7" xfId="8517" xr:uid="{948A2FC0-9391-4CE7-A624-492A72E9B3B1}"/>
    <cellStyle name="Normal 2 227 7 2" xfId="8518" xr:uid="{F9603BF9-D0F3-40C7-9A81-123ED539D9C4}"/>
    <cellStyle name="Normal 2 227 7 3" xfId="8519" xr:uid="{D35DC39E-1B80-4F1B-AE4E-BE7539766482}"/>
    <cellStyle name="Normal 2 227 8" xfId="8520" xr:uid="{EDFE4EE5-4B29-4B60-86FF-7C0F724D64BB}"/>
    <cellStyle name="Normal 2 227 9" xfId="8521" xr:uid="{570A90D3-5866-4197-A082-26E87E0729C7}"/>
    <cellStyle name="Normal 2 228" xfId="8522" xr:uid="{6DDA4A20-0904-4EF9-A75B-22BEC2D8B4D7}"/>
    <cellStyle name="Normal 2 228 2" xfId="8523" xr:uid="{0DA05FBE-940C-44DE-9F48-6A3357C0ACAB}"/>
    <cellStyle name="Normal 2 228 3" xfId="8524" xr:uid="{992DE43D-B728-483C-8BBA-6A69CE969455}"/>
    <cellStyle name="Normal 2 229" xfId="8525" xr:uid="{6542D801-A612-4E86-8982-4BF093C19B5A}"/>
    <cellStyle name="Normal 2 229 2" xfId="8526" xr:uid="{0F1962FC-A6A2-4459-A78E-E83CD9382693}"/>
    <cellStyle name="Normal 2 229 2 2" xfId="8527" xr:uid="{802A2E97-928D-462A-89FF-5CE1AFDD74E2}"/>
    <cellStyle name="Normal 2 229 2 2 2" xfId="8528" xr:uid="{3A3FF1D0-2016-499B-B1C2-1BA379BCCF9F}"/>
    <cellStyle name="Normal 2 229 2 2 3" xfId="8529" xr:uid="{D7F3A52E-666D-4E44-B26A-5538C3C8B33F}"/>
    <cellStyle name="Normal 2 229 2 2 4" xfId="8530" xr:uid="{2E1DD033-CD06-4B7A-B46E-3956EB8F9A55}"/>
    <cellStyle name="Normal 2 229 2 2 5" xfId="8531" xr:uid="{77DB760F-BD4C-4835-A504-8B33AFB920FB}"/>
    <cellStyle name="Normal 2 229 2 3" xfId="8532" xr:uid="{D19F0D96-CF89-4731-9974-1EB7A71FB6DD}"/>
    <cellStyle name="Normal 2 229 2 3 2" xfId="8533" xr:uid="{32116545-A89D-4BB1-AFFE-4676543752C8}"/>
    <cellStyle name="Normal 2 229 2 3 3" xfId="8534" xr:uid="{F410AFE6-9950-42DA-97C8-120064B89AE4}"/>
    <cellStyle name="Normal 2 229 2 3 4" xfId="8535" xr:uid="{8BB981BC-7D16-4516-8CB2-FE42765B09A8}"/>
    <cellStyle name="Normal 2 229 2 3 5" xfId="8536" xr:uid="{9D334C55-DE38-4A2F-863B-36144B158325}"/>
    <cellStyle name="Normal 2 229 3" xfId="8537" xr:uid="{7375CDB7-9466-4033-9E83-5C7E3DC80FCB}"/>
    <cellStyle name="Normal 2 229 4" xfId="8538" xr:uid="{5D2D851F-4833-405E-878A-8FDC530E46B2}"/>
    <cellStyle name="Normal 2 229 5" xfId="8539" xr:uid="{0052A039-8E62-4795-92FF-2D24916287AA}"/>
    <cellStyle name="Normal 2 229 6" xfId="8540" xr:uid="{2C541D68-EE33-4E1E-8E13-28BFE0805D28}"/>
    <cellStyle name="Normal 2 229 7" xfId="8541" xr:uid="{AF1C790E-E0D2-453F-AB35-ADA223C78541}"/>
    <cellStyle name="Normal 2 229 8" xfId="8542" xr:uid="{D605CAA6-22D6-4EF6-B413-03D6335F7E2B}"/>
    <cellStyle name="Normal 2 229 9" xfId="8543" xr:uid="{425BBA86-8699-42BF-B149-D9C8E4B84C1E}"/>
    <cellStyle name="Normal 2 23" xfId="8544" xr:uid="{1D85E877-6F57-422F-A6F4-A7585AC4BAB2}"/>
    <cellStyle name="Normal 2 23 10" xfId="8545" xr:uid="{E26B568B-0BA7-49C5-8F27-F4DF768E1AF0}"/>
    <cellStyle name="Normal 2 23 10 2" xfId="8546" xr:uid="{6AD288C0-F9AA-434E-A944-B88BB80499AD}"/>
    <cellStyle name="Normal 2 23 10 2 2" xfId="8547" xr:uid="{9DD5F87A-F6F6-44BC-9988-99E8F65583CE}"/>
    <cellStyle name="Normal 2 23 10 2 3" xfId="8548" xr:uid="{0D34BEED-5684-46C2-8844-53A33BA3AB58}"/>
    <cellStyle name="Normal 2 23 10 3" xfId="8549" xr:uid="{BF7758CF-32F0-4C2B-A875-DDEC15ED8EDA}"/>
    <cellStyle name="Normal 2 23 10 3 2" xfId="8550" xr:uid="{F1EB51E2-88CB-4F7D-8327-1D4FD8E63290}"/>
    <cellStyle name="Normal 2 23 10 3 3" xfId="8551" xr:uid="{741C6513-29D3-40B6-BC63-EC5E197528FC}"/>
    <cellStyle name="Normal 2 23 10 4" xfId="8552" xr:uid="{309FB68B-843C-4430-88F7-6894F78B3968}"/>
    <cellStyle name="Normal 2 23 10 5" xfId="8553" xr:uid="{8CDE67A5-EA5B-4B6D-BC38-9CD54991D2B4}"/>
    <cellStyle name="Normal 2 23 11" xfId="8554" xr:uid="{E5D48D2A-3E06-42E6-B54F-0EC09864944D}"/>
    <cellStyle name="Normal 2 23 11 2" xfId="8555" xr:uid="{F5ACF620-4049-4420-B9AE-F8A8E46FE47D}"/>
    <cellStyle name="Normal 2 23 11 2 2" xfId="8556" xr:uid="{DC1C6910-D1CD-4461-97C0-A28CD039BA78}"/>
    <cellStyle name="Normal 2 23 11 2 3" xfId="8557" xr:uid="{389AC0E5-7752-441F-9210-D332D8C582E4}"/>
    <cellStyle name="Normal 2 23 11 3" xfId="8558" xr:uid="{74211E43-F71B-4F20-8548-66E394D84A35}"/>
    <cellStyle name="Normal 2 23 11 3 2" xfId="8559" xr:uid="{898876B9-EC96-457E-BDE9-004F11087A44}"/>
    <cellStyle name="Normal 2 23 11 3 3" xfId="8560" xr:uid="{9B15696A-D1DD-49A3-9743-81588AA3460C}"/>
    <cellStyle name="Normal 2 23 11 4" xfId="8561" xr:uid="{FDD16328-5324-43E0-9CC2-10B6F7774255}"/>
    <cellStyle name="Normal 2 23 11 5" xfId="8562" xr:uid="{A01D9908-C8CD-44BC-B841-0331CA75FFB6}"/>
    <cellStyle name="Normal 2 23 12" xfId="8563" xr:uid="{7B37088A-BD5D-4500-A9BE-92356464C33B}"/>
    <cellStyle name="Normal 2 23 12 2" xfId="8564" xr:uid="{29CA1A30-2DB0-4CE3-A668-D966D00B4912}"/>
    <cellStyle name="Normal 2 23 12 2 2" xfId="8565" xr:uid="{B9A783B7-2815-42DC-AE7B-3BDA4B2873E4}"/>
    <cellStyle name="Normal 2 23 12 2 3" xfId="8566" xr:uid="{FD84E3C2-1D84-41AC-83E3-11DF99B9220F}"/>
    <cellStyle name="Normal 2 23 12 3" xfId="8567" xr:uid="{064F7B42-8BD0-48D4-983A-FC1A284D97E9}"/>
    <cellStyle name="Normal 2 23 12 3 2" xfId="8568" xr:uid="{C7DC4436-7EAC-4D27-BBF1-083FAB3F522B}"/>
    <cellStyle name="Normal 2 23 12 3 3" xfId="8569" xr:uid="{390DF9CB-61F9-487E-9760-AAC7B47ECDB4}"/>
    <cellStyle name="Normal 2 23 12 4" xfId="8570" xr:uid="{FA36ECCE-E95D-40C2-8464-E0A712AB1C6C}"/>
    <cellStyle name="Normal 2 23 12 5" xfId="8571" xr:uid="{133C5C7D-258A-45BD-8668-357862F7006F}"/>
    <cellStyle name="Normal 2 23 13" xfId="8572" xr:uid="{5442280B-D775-4CC3-9058-DE7DAE6BF365}"/>
    <cellStyle name="Normal 2 23 13 2" xfId="8573" xr:uid="{9544E4F1-202D-434B-84D5-4B0945B6605F}"/>
    <cellStyle name="Normal 2 23 13 2 2" xfId="8574" xr:uid="{8C80286C-D68B-4429-AC12-EC0541D8AA1A}"/>
    <cellStyle name="Normal 2 23 13 2 3" xfId="8575" xr:uid="{CE39D543-12F2-41DC-AE81-6E986B359CD0}"/>
    <cellStyle name="Normal 2 23 13 3" xfId="8576" xr:uid="{EDF60BE2-E1DE-4C03-9A0F-4B1430EE06B8}"/>
    <cellStyle name="Normal 2 23 13 3 2" xfId="8577" xr:uid="{7454564F-B711-4098-BC7A-8F6A6D18115E}"/>
    <cellStyle name="Normal 2 23 13 3 3" xfId="8578" xr:uid="{6FF67F01-ADF2-414C-8551-83BB3F7DBBF8}"/>
    <cellStyle name="Normal 2 23 13 4" xfId="8579" xr:uid="{F7521BD1-B172-4DBA-AB6F-B77B2E2860A8}"/>
    <cellStyle name="Normal 2 23 13 5" xfId="8580" xr:uid="{2955A156-78B3-4F3D-8579-EE0405C5B4EC}"/>
    <cellStyle name="Normal 2 23 14" xfId="8581" xr:uid="{A2DB5022-E8A0-4A46-BD09-315CC1157A35}"/>
    <cellStyle name="Normal 2 23 14 2" xfId="8582" xr:uid="{1816DB1F-3DC6-4EC0-B64A-34143D839DC6}"/>
    <cellStyle name="Normal 2 23 14 2 2" xfId="8583" xr:uid="{65A68BCB-3561-4DD9-A05F-6733E4A4EC40}"/>
    <cellStyle name="Normal 2 23 14 2 3" xfId="8584" xr:uid="{5C60992A-C39E-49FC-B1FE-2A1F1BB0AE0A}"/>
    <cellStyle name="Normal 2 23 14 3" xfId="8585" xr:uid="{58F19BD5-7D21-49AE-8F00-D486F165F26B}"/>
    <cellStyle name="Normal 2 23 14 3 2" xfId="8586" xr:uid="{5A7EB199-1AFE-468B-A9BC-FE70FDA838B4}"/>
    <cellStyle name="Normal 2 23 14 3 3" xfId="8587" xr:uid="{91D8DD8F-38A5-44E2-BE62-F05551C8A1DD}"/>
    <cellStyle name="Normal 2 23 14 4" xfId="8588" xr:uid="{38FE239E-4E7A-4496-975D-AB87E11FA603}"/>
    <cellStyle name="Normal 2 23 14 5" xfId="8589" xr:uid="{B6A62B03-53B3-4274-BE13-FAB6514F615C}"/>
    <cellStyle name="Normal 2 23 15" xfId="8590" xr:uid="{140D7EF3-B7EF-4782-B297-C5679A790C30}"/>
    <cellStyle name="Normal 2 23 15 2" xfId="8591" xr:uid="{6D2F3CF4-5D52-421F-98E6-FFF0F5A9169A}"/>
    <cellStyle name="Normal 2 23 15 2 2" xfId="8592" xr:uid="{98AD7685-56F0-47F3-918C-FBCE2B4D69E7}"/>
    <cellStyle name="Normal 2 23 15 2 3" xfId="8593" xr:uid="{CF01C90C-D346-4237-92A5-82112956B69C}"/>
    <cellStyle name="Normal 2 23 15 3" xfId="8594" xr:uid="{A5F51175-42F6-4CB6-93BE-4258352E673B}"/>
    <cellStyle name="Normal 2 23 15 3 2" xfId="8595" xr:uid="{E3740577-E68C-4C4D-91C7-9AA24309A0FA}"/>
    <cellStyle name="Normal 2 23 15 3 3" xfId="8596" xr:uid="{B9DD7C2E-A117-46DC-B438-EF96CA84D0CA}"/>
    <cellStyle name="Normal 2 23 15 4" xfId="8597" xr:uid="{BB9040C8-8D82-4A4F-BCDC-22A17CA36728}"/>
    <cellStyle name="Normal 2 23 15 5" xfId="8598" xr:uid="{BEB57C8C-B024-44D3-AD64-D71E77E48CE6}"/>
    <cellStyle name="Normal 2 23 16" xfId="8599" xr:uid="{B07CB7BB-4CF2-494F-BE99-FF76FBFAE66E}"/>
    <cellStyle name="Normal 2 23 16 2" xfId="8600" xr:uid="{7F3C3AB6-FB18-4F10-8266-EF62AE88A5CA}"/>
    <cellStyle name="Normal 2 23 16 2 2" xfId="8601" xr:uid="{A2433761-B8B8-48D9-B8CE-3FED272BE4D4}"/>
    <cellStyle name="Normal 2 23 16 2 3" xfId="8602" xr:uid="{9979333C-D9B2-4D3F-8EF8-3CDC6EA79405}"/>
    <cellStyle name="Normal 2 23 16 3" xfId="8603" xr:uid="{48019269-ED58-4C0E-A667-8024B334D218}"/>
    <cellStyle name="Normal 2 23 16 3 2" xfId="8604" xr:uid="{3BA4BCCD-5492-4A55-8039-CF03C0022954}"/>
    <cellStyle name="Normal 2 23 16 3 3" xfId="8605" xr:uid="{3AD23DB4-5134-4888-A218-6359331E08CE}"/>
    <cellStyle name="Normal 2 23 16 4" xfId="8606" xr:uid="{E83C039A-3C1B-45C3-A56A-0C40E335A848}"/>
    <cellStyle name="Normal 2 23 16 5" xfId="8607" xr:uid="{0C1D7ECE-CF0E-4460-91E5-23FD64DB288B}"/>
    <cellStyle name="Normal 2 23 17" xfId="8608" xr:uid="{25A3BF31-EBB5-45AC-B040-768E4851D09C}"/>
    <cellStyle name="Normal 2 23 17 2" xfId="8609" xr:uid="{EC174B47-CB72-4C90-BDEE-92FA188B8855}"/>
    <cellStyle name="Normal 2 23 17 2 2" xfId="8610" xr:uid="{8D48828D-2438-4C15-8F84-55962FE3D3E2}"/>
    <cellStyle name="Normal 2 23 17 2 3" xfId="8611" xr:uid="{457A30DA-4610-4961-A6AF-CB1961C79662}"/>
    <cellStyle name="Normal 2 23 17 3" xfId="8612" xr:uid="{73B49D2E-BCD0-4006-9EDC-C76D696D2950}"/>
    <cellStyle name="Normal 2 23 17 3 2" xfId="8613" xr:uid="{C0660BB9-C596-4DF4-B38A-8AE1D0EB385C}"/>
    <cellStyle name="Normal 2 23 17 3 3" xfId="8614" xr:uid="{ECC7669C-4CE0-4085-8094-019DDCA3BEFA}"/>
    <cellStyle name="Normal 2 23 17 4" xfId="8615" xr:uid="{3B1AD8A5-6497-486F-AADC-503FA73508DE}"/>
    <cellStyle name="Normal 2 23 17 5" xfId="8616" xr:uid="{9DF31025-2929-472F-9942-1FE858F6AB9D}"/>
    <cellStyle name="Normal 2 23 18" xfId="8617" xr:uid="{92CEA8AE-E755-4C9A-9C0E-4EF85B34C510}"/>
    <cellStyle name="Normal 2 23 18 2" xfId="8618" xr:uid="{B98B3033-60BA-4273-9569-474B5D2DC3CF}"/>
    <cellStyle name="Normal 2 23 18 2 2" xfId="8619" xr:uid="{44F785EE-7810-42F7-81E8-A4763E607695}"/>
    <cellStyle name="Normal 2 23 18 2 3" xfId="8620" xr:uid="{08A02547-23F3-4F2D-838D-C3E195D84322}"/>
    <cellStyle name="Normal 2 23 18 3" xfId="8621" xr:uid="{E79BCEA1-8186-4CF2-963B-861A124A27DE}"/>
    <cellStyle name="Normal 2 23 18 3 2" xfId="8622" xr:uid="{FE56FF45-57F6-4C77-BAE2-E61B8EFBA144}"/>
    <cellStyle name="Normal 2 23 18 3 3" xfId="8623" xr:uid="{A1F10AF1-0FFF-4EC9-9EAE-AD25588EFCCE}"/>
    <cellStyle name="Normal 2 23 18 4" xfId="8624" xr:uid="{D1AC6FBE-A9C8-48B2-8991-02F155137DDA}"/>
    <cellStyle name="Normal 2 23 18 5" xfId="8625" xr:uid="{08FCF5EB-1BFC-4254-BF80-BA20ABDB5D89}"/>
    <cellStyle name="Normal 2 23 19" xfId="8626" xr:uid="{488DF0D4-9F8F-4189-844A-6695D56798CE}"/>
    <cellStyle name="Normal 2 23 19 2" xfId="8627" xr:uid="{B3C04DB8-6DE1-4CFB-B46D-97D013FD1159}"/>
    <cellStyle name="Normal 2 23 19 2 2" xfId="8628" xr:uid="{81694148-60DF-4EC3-8F33-79E8D8595D53}"/>
    <cellStyle name="Normal 2 23 19 2 3" xfId="8629" xr:uid="{AB7DAEBA-AAC0-4C45-808B-AAB81DFBC717}"/>
    <cellStyle name="Normal 2 23 19 3" xfId="8630" xr:uid="{6D0B9D1E-C89B-48FF-84FD-BE5E3551B23A}"/>
    <cellStyle name="Normal 2 23 19 3 2" xfId="8631" xr:uid="{3EEF0D8C-A008-4214-A19D-4C3875DBCD7F}"/>
    <cellStyle name="Normal 2 23 19 3 3" xfId="8632" xr:uid="{E976E2EB-FF94-48D9-92D4-7E775E1228A6}"/>
    <cellStyle name="Normal 2 23 19 4" xfId="8633" xr:uid="{283F1120-114F-4DA1-A778-1A2F40B6AA67}"/>
    <cellStyle name="Normal 2 23 19 5" xfId="8634" xr:uid="{261480AA-DF64-44E6-B1CA-E7EF5C601702}"/>
    <cellStyle name="Normal 2 23 2" xfId="8635" xr:uid="{D183C4AB-0BE4-4B4E-842F-0F8257FBE433}"/>
    <cellStyle name="Normal 2 23 2 2" xfId="8636" xr:uid="{FF5D90AD-FA01-42C0-AE90-E49956ECF907}"/>
    <cellStyle name="Normal 2 23 2 2 2" xfId="8637" xr:uid="{8BD8DB3F-3BF7-4F10-B71D-DFF873EE0563}"/>
    <cellStyle name="Normal 2 23 2 2 3" xfId="8638" xr:uid="{BDF3EB1C-A93B-4040-AEB1-051EC18C3152}"/>
    <cellStyle name="Normal 2 23 2 3" xfId="8639" xr:uid="{E3DA66A8-6B6A-49A6-8463-C4ABDE2A009B}"/>
    <cellStyle name="Normal 2 23 2 3 2" xfId="8640" xr:uid="{AA70A72A-E703-4FB0-B287-DC2766DD89A8}"/>
    <cellStyle name="Normal 2 23 2 3 3" xfId="8641" xr:uid="{0455809B-5248-4CD4-8516-CD94DA1196BF}"/>
    <cellStyle name="Normal 2 23 2 4" xfId="8642" xr:uid="{B7A983E4-6702-46C2-B52B-88594DA0318F}"/>
    <cellStyle name="Normal 2 23 2 5" xfId="8643" xr:uid="{4FC5BC16-2EFF-41F8-BB72-9E7B6F00F7F8}"/>
    <cellStyle name="Normal 2 23 20" xfId="8644" xr:uid="{C1FC5801-98E5-4F8D-BD1A-94AD473482AA}"/>
    <cellStyle name="Normal 2 23 20 2" xfId="8645" xr:uid="{7BBA7EEB-E297-4918-8457-26B00F8FF89F}"/>
    <cellStyle name="Normal 2 23 20 2 2" xfId="8646" xr:uid="{D6E5FE33-79EF-40D0-B41F-0EF2A431FCDC}"/>
    <cellStyle name="Normal 2 23 20 2 3" xfId="8647" xr:uid="{12029B43-976E-4E6C-B22B-1EB21BA3BC7A}"/>
    <cellStyle name="Normal 2 23 20 3" xfId="8648" xr:uid="{94F47A6D-8A06-4A7B-9B16-F1F642B459A0}"/>
    <cellStyle name="Normal 2 23 20 3 2" xfId="8649" xr:uid="{28A64F3D-3A80-4166-9F85-8A315B7CF1C5}"/>
    <cellStyle name="Normal 2 23 20 3 3" xfId="8650" xr:uid="{60D19691-7B2F-4F97-B0DB-0E23796E018E}"/>
    <cellStyle name="Normal 2 23 20 4" xfId="8651" xr:uid="{675C1257-7673-44BF-A779-7251C2503FAE}"/>
    <cellStyle name="Normal 2 23 20 5" xfId="8652" xr:uid="{ED1D232B-6064-45F8-8C0C-65874B9D02EF}"/>
    <cellStyle name="Normal 2 23 21" xfId="8653" xr:uid="{478F21C3-C0E7-4FBC-967D-0DB2D55D66BC}"/>
    <cellStyle name="Normal 2 23 21 2" xfId="8654" xr:uid="{E4CE3A80-C46B-45B6-9EDA-8FE32330E5A3}"/>
    <cellStyle name="Normal 2 23 21 2 2" xfId="8655" xr:uid="{96DDDB6C-1AB6-42E2-987B-7D9109297059}"/>
    <cellStyle name="Normal 2 23 21 2 3" xfId="8656" xr:uid="{D448EA94-037C-4F33-9610-6149DE61E3DB}"/>
    <cellStyle name="Normal 2 23 21 3" xfId="8657" xr:uid="{BBF83149-D064-495D-8DFC-FE125F21F46A}"/>
    <cellStyle name="Normal 2 23 21 3 2" xfId="8658" xr:uid="{6C3724F7-01D6-4997-A144-30E27ED0C968}"/>
    <cellStyle name="Normal 2 23 21 3 3" xfId="8659" xr:uid="{ED75F927-D140-4B03-B229-4B8F6166952E}"/>
    <cellStyle name="Normal 2 23 21 4" xfId="8660" xr:uid="{DD3A6C33-5D8F-41C8-9782-436565BC7F58}"/>
    <cellStyle name="Normal 2 23 21 5" xfId="8661" xr:uid="{D0331083-85CF-4DD8-871A-C74765582163}"/>
    <cellStyle name="Normal 2 23 22" xfId="8662" xr:uid="{594172DE-5DA4-468A-A832-2EDB379163C5}"/>
    <cellStyle name="Normal 2 23 22 2" xfId="8663" xr:uid="{76565006-DF84-4B42-A991-F2D43C33929D}"/>
    <cellStyle name="Normal 2 23 22 2 2" xfId="8664" xr:uid="{F3C8555C-5E7F-4C6D-ACD1-4B49EAC2C766}"/>
    <cellStyle name="Normal 2 23 22 2 3" xfId="8665" xr:uid="{E1DFBCD7-554E-4233-8080-2157DEA976BB}"/>
    <cellStyle name="Normal 2 23 22 3" xfId="8666" xr:uid="{C2F030AD-ADB9-43C6-89C6-08A721FCD794}"/>
    <cellStyle name="Normal 2 23 22 3 2" xfId="8667" xr:uid="{5760DDC1-6125-4415-8FFF-B910EF32C298}"/>
    <cellStyle name="Normal 2 23 22 3 3" xfId="8668" xr:uid="{C8E89737-1C6B-4998-9871-ACA62392C2F8}"/>
    <cellStyle name="Normal 2 23 22 4" xfId="8669" xr:uid="{ECE2BF29-7602-42FE-9577-56E757C4F369}"/>
    <cellStyle name="Normal 2 23 22 5" xfId="8670" xr:uid="{A8D8C978-75CD-44C4-AC30-D0AEBD90777C}"/>
    <cellStyle name="Normal 2 23 23" xfId="8671" xr:uid="{3DBD4F75-F5D9-4A84-B5BE-124C65C48CF4}"/>
    <cellStyle name="Normal 2 23 23 2" xfId="8672" xr:uid="{C3150ECD-15C7-4F3E-A871-91CCE439395F}"/>
    <cellStyle name="Normal 2 23 23 2 2" xfId="8673" xr:uid="{607F31A4-B077-4F4B-B152-6C5813424089}"/>
    <cellStyle name="Normal 2 23 23 2 3" xfId="8674" xr:uid="{1E05307D-4A83-470F-BDB3-C093919977DD}"/>
    <cellStyle name="Normal 2 23 23 3" xfId="8675" xr:uid="{A4150FBC-2BAC-4D78-AEE1-EF3D1B526849}"/>
    <cellStyle name="Normal 2 23 23 3 2" xfId="8676" xr:uid="{DD126B09-4FA4-4DB0-839F-EDB93AA406AC}"/>
    <cellStyle name="Normal 2 23 23 3 3" xfId="8677" xr:uid="{799F70A9-E1F2-4FAB-897F-389F3A45357B}"/>
    <cellStyle name="Normal 2 23 23 4" xfId="8678" xr:uid="{A1712B86-FBDC-47D4-9DE4-76591FF70E93}"/>
    <cellStyle name="Normal 2 23 23 5" xfId="8679" xr:uid="{E67E2752-0CEE-4FF3-B2B7-1147A42B8D64}"/>
    <cellStyle name="Normal 2 23 24" xfId="8680" xr:uid="{D4A369CB-8793-43B5-B621-3EF122DBE5BA}"/>
    <cellStyle name="Normal 2 23 24 2" xfId="8681" xr:uid="{EB09B13A-8466-4182-8648-7E08C53AEE5D}"/>
    <cellStyle name="Normal 2 23 24 3" xfId="8682" xr:uid="{AB913308-C81D-46AD-8E39-0E5779E42C5C}"/>
    <cellStyle name="Normal 2 23 25" xfId="8683" xr:uid="{B41BD15B-76B2-4FF0-9A23-16D1C3D14689}"/>
    <cellStyle name="Normal 2 23 25 2" xfId="8684" xr:uid="{9EC1C7DF-DA68-4AA3-8948-B2AC71A4D61B}"/>
    <cellStyle name="Normal 2 23 25 3" xfId="8685" xr:uid="{1FAC7522-B688-4B1C-B5A6-A9EB3A0B46B5}"/>
    <cellStyle name="Normal 2 23 26" xfId="8686" xr:uid="{4DFA0444-87CC-4FEF-BCA4-4A0C8EFFF7C8}"/>
    <cellStyle name="Normal 2 23 27" xfId="8687" xr:uid="{8CE2ACC3-4125-4BBD-8A12-2C58A60D70FE}"/>
    <cellStyle name="Normal 2 23 3" xfId="8688" xr:uid="{6E15137A-8E5A-4D65-A9C7-50175066AB4C}"/>
    <cellStyle name="Normal 2 23 3 2" xfId="8689" xr:uid="{09ECA0B9-4546-4104-9F47-50F319CB0393}"/>
    <cellStyle name="Normal 2 23 3 2 2" xfId="8690" xr:uid="{A1952570-8207-4792-AC62-24EA4BCFE8B1}"/>
    <cellStyle name="Normal 2 23 3 2 3" xfId="8691" xr:uid="{510E8663-8CB4-40F8-9361-7D978A8625EE}"/>
    <cellStyle name="Normal 2 23 3 3" xfId="8692" xr:uid="{38D693E5-76CA-47C1-8355-960641C886FA}"/>
    <cellStyle name="Normal 2 23 3 3 2" xfId="8693" xr:uid="{1D510F48-89B9-4265-82F5-1FE1D4B32E25}"/>
    <cellStyle name="Normal 2 23 3 3 3" xfId="8694" xr:uid="{60543A0E-447F-494A-8AFD-7282901752E2}"/>
    <cellStyle name="Normal 2 23 3 4" xfId="8695" xr:uid="{9D680FCF-D90B-4E7E-959F-7021D1894870}"/>
    <cellStyle name="Normal 2 23 3 5" xfId="8696" xr:uid="{210BF104-4ECF-4956-AFE6-130484DE3B75}"/>
    <cellStyle name="Normal 2 23 4" xfId="8697" xr:uid="{C33DA1F9-B869-4665-A472-41FD37853651}"/>
    <cellStyle name="Normal 2 23 4 2" xfId="8698" xr:uid="{22C16A76-62F8-4F2C-AE1C-430D1DC28CEC}"/>
    <cellStyle name="Normal 2 23 4 2 2" xfId="8699" xr:uid="{A8FC32F7-6066-4FED-90EE-2747D913F691}"/>
    <cellStyle name="Normal 2 23 4 2 3" xfId="8700" xr:uid="{BD7E1920-706F-4677-860E-3217CD84C252}"/>
    <cellStyle name="Normal 2 23 4 3" xfId="8701" xr:uid="{44B21FEB-D623-46C3-A483-485079AA1BEC}"/>
    <cellStyle name="Normal 2 23 4 3 2" xfId="8702" xr:uid="{7A27377E-4859-4ABC-8307-1204EB998583}"/>
    <cellStyle name="Normal 2 23 4 3 3" xfId="8703" xr:uid="{3114E280-F53E-49AC-A300-E502F96CA211}"/>
    <cellStyle name="Normal 2 23 4 4" xfId="8704" xr:uid="{EBAD16E6-7221-4499-8313-10DBB6FF8EA6}"/>
    <cellStyle name="Normal 2 23 4 5" xfId="8705" xr:uid="{EDC77BF5-1602-40A1-8526-1FD5D113DF47}"/>
    <cellStyle name="Normal 2 23 5" xfId="8706" xr:uid="{9338A079-B1D7-4113-BFA1-A46CD639AE10}"/>
    <cellStyle name="Normal 2 23 5 2" xfId="8707" xr:uid="{3A84EDAE-DB02-409F-A23C-F5FCA4915C0B}"/>
    <cellStyle name="Normal 2 23 5 2 2" xfId="8708" xr:uid="{A4E4B923-B7DE-4FF2-AB16-21B02A2CC514}"/>
    <cellStyle name="Normal 2 23 5 2 3" xfId="8709" xr:uid="{9A327CEF-5A9A-48E3-97D4-ACE0D8745D09}"/>
    <cellStyle name="Normal 2 23 5 3" xfId="8710" xr:uid="{F4DBB2CC-C9E1-4F8F-AF38-E09C59D94053}"/>
    <cellStyle name="Normal 2 23 5 3 2" xfId="8711" xr:uid="{99D7EDB4-3CC9-47F3-9B75-8064D892A69C}"/>
    <cellStyle name="Normal 2 23 5 3 3" xfId="8712" xr:uid="{9F6D732E-0C7D-48A1-8ED4-3F2A642ECAD1}"/>
    <cellStyle name="Normal 2 23 5 4" xfId="8713" xr:uid="{F2D42286-B647-4C69-9441-290F00DD2949}"/>
    <cellStyle name="Normal 2 23 5 5" xfId="8714" xr:uid="{7AC0269E-4B00-4E05-8BBA-8CE6BE2907CB}"/>
    <cellStyle name="Normal 2 23 6" xfId="8715" xr:uid="{56D6F181-973C-4679-9FDF-599FF62FF409}"/>
    <cellStyle name="Normal 2 23 6 2" xfId="8716" xr:uid="{63829D74-7685-4FF7-B3FE-0671BF80DD80}"/>
    <cellStyle name="Normal 2 23 6 2 2" xfId="8717" xr:uid="{F4745DE4-F031-4FE9-9E61-A29DBC59E646}"/>
    <cellStyle name="Normal 2 23 6 2 3" xfId="8718" xr:uid="{502899AB-B650-42D5-A7D1-55C4F2D0739C}"/>
    <cellStyle name="Normal 2 23 6 3" xfId="8719" xr:uid="{0314814F-868A-4C54-A6AF-EBE1852F9FF1}"/>
    <cellStyle name="Normal 2 23 6 3 2" xfId="8720" xr:uid="{13B79AD8-815B-4C21-9025-D3C202ABE9A2}"/>
    <cellStyle name="Normal 2 23 6 3 3" xfId="8721" xr:uid="{01963F95-2BC7-4E91-BC3E-EEC5500239E8}"/>
    <cellStyle name="Normal 2 23 6 4" xfId="8722" xr:uid="{F683AA34-E540-4455-8EF0-C50422C32ECA}"/>
    <cellStyle name="Normal 2 23 6 5" xfId="8723" xr:uid="{D4BD2FBA-950E-4AC9-9AFB-037905BBAB03}"/>
    <cellStyle name="Normal 2 23 7" xfId="8724" xr:uid="{ADCBD28F-FC0B-4430-872A-A40C526E12A2}"/>
    <cellStyle name="Normal 2 23 7 2" xfId="8725" xr:uid="{A00DBB91-2EC1-4558-8847-72ED7C82B3F2}"/>
    <cellStyle name="Normal 2 23 7 2 2" xfId="8726" xr:uid="{0EF73C7C-C89C-41CA-BD1B-9E8A09ED30A2}"/>
    <cellStyle name="Normal 2 23 7 2 3" xfId="8727" xr:uid="{528ACFCF-19C4-46BB-AD8B-598AE82B0F90}"/>
    <cellStyle name="Normal 2 23 7 3" xfId="8728" xr:uid="{3846A1E5-673A-43E0-AAD0-AF20948EC941}"/>
    <cellStyle name="Normal 2 23 7 3 2" xfId="8729" xr:uid="{4EAA8B5A-613E-4B5A-A331-1EFBEE65C8CA}"/>
    <cellStyle name="Normal 2 23 7 3 3" xfId="8730" xr:uid="{6B598FF9-FD0C-43A9-8CCF-2BB394099584}"/>
    <cellStyle name="Normal 2 23 7 4" xfId="8731" xr:uid="{49E0D943-98F1-489D-9414-856B3091B43B}"/>
    <cellStyle name="Normal 2 23 7 5" xfId="8732" xr:uid="{AD101A1C-D7D8-495A-A3D9-EDACD7CC1D5D}"/>
    <cellStyle name="Normal 2 23 8" xfId="8733" xr:uid="{E0BAA98D-F267-4CF6-AF81-4E60B677C181}"/>
    <cellStyle name="Normal 2 23 8 2" xfId="8734" xr:uid="{44717E4B-3243-4FE1-9A12-8DF7A1675F93}"/>
    <cellStyle name="Normal 2 23 8 2 2" xfId="8735" xr:uid="{31DA8456-CE39-4CA2-A4D9-31F7EBA4A919}"/>
    <cellStyle name="Normal 2 23 8 2 3" xfId="8736" xr:uid="{FF289096-33E9-4855-AE9E-85E600AB236B}"/>
    <cellStyle name="Normal 2 23 8 3" xfId="8737" xr:uid="{1D10262A-E7B3-4F7A-A770-130CCDF867F0}"/>
    <cellStyle name="Normal 2 23 8 3 2" xfId="8738" xr:uid="{DCFAC2B9-7575-45DD-9333-D1682DE17E7D}"/>
    <cellStyle name="Normal 2 23 8 3 3" xfId="8739" xr:uid="{0E75F2A0-1ABC-47EF-9B34-3A4A00752E21}"/>
    <cellStyle name="Normal 2 23 8 4" xfId="8740" xr:uid="{EE425C77-92D0-447C-9566-D5B71CE8949C}"/>
    <cellStyle name="Normal 2 23 8 5" xfId="8741" xr:uid="{50C1C040-DD7F-4157-912C-7875C070A9F6}"/>
    <cellStyle name="Normal 2 23 9" xfId="8742" xr:uid="{7B8ED451-4225-441C-910A-65C6462A949E}"/>
    <cellStyle name="Normal 2 23 9 2" xfId="8743" xr:uid="{68432198-A6B2-4BA5-B0BE-7BFEED7512E4}"/>
    <cellStyle name="Normal 2 23 9 2 2" xfId="8744" xr:uid="{710BDD29-614C-4BC2-AE08-C43C93D8DFC2}"/>
    <cellStyle name="Normal 2 23 9 2 3" xfId="8745" xr:uid="{99075CE2-FEEB-4AC9-96B5-055DD1308DF8}"/>
    <cellStyle name="Normal 2 23 9 3" xfId="8746" xr:uid="{B760A8CA-D4BC-4987-86DD-7CFBCE360B4D}"/>
    <cellStyle name="Normal 2 23 9 3 2" xfId="8747" xr:uid="{55DEB524-EDF5-402F-94F5-2F44B87658DA}"/>
    <cellStyle name="Normal 2 23 9 3 3" xfId="8748" xr:uid="{37A09F83-4B45-4235-A620-FDD3537F55FB}"/>
    <cellStyle name="Normal 2 23 9 4" xfId="8749" xr:uid="{9239DFB9-1AF9-4DC8-A939-CCA7C13302B9}"/>
    <cellStyle name="Normal 2 23 9 5" xfId="8750" xr:uid="{79D5A2AD-FBCC-4E92-B103-E9EE5F42B967}"/>
    <cellStyle name="Normal 2 230" xfId="8751" xr:uid="{4EBF199C-10D1-4EA7-B231-2057C350B274}"/>
    <cellStyle name="Normal 2 230 2" xfId="8752" xr:uid="{B7445B65-142A-4FAD-9785-1EEC7AF62DE5}"/>
    <cellStyle name="Normal 2 230 3" xfId="8753" xr:uid="{969D5DA3-6CEC-4056-9FED-5B8D7E399217}"/>
    <cellStyle name="Normal 2 230 4" xfId="8754" xr:uid="{64F17910-B2B7-4687-A5AC-CF053D97FEB7}"/>
    <cellStyle name="Normal 2 230 5" xfId="8755" xr:uid="{7699A735-5142-427C-B278-8F8111DBD625}"/>
    <cellStyle name="Normal 2 230 6" xfId="8756" xr:uid="{44D6905B-A31A-4C2A-BDB3-DE1D53C8D09B}"/>
    <cellStyle name="Normal 2 230 7" xfId="8757" xr:uid="{E106A5B3-ABCF-42FA-9AD6-961E905968C9}"/>
    <cellStyle name="Normal 2 231" xfId="8758" xr:uid="{96F33F9C-9B0E-4B2D-8139-966DA5C04D7F}"/>
    <cellStyle name="Normal 2 231 2" xfId="8759" xr:uid="{8C4EB274-E2D6-4E58-BAE2-85C305582B38}"/>
    <cellStyle name="Normal 2 231 3" xfId="8760" xr:uid="{C52CD854-C513-4702-A8C3-ABE073388D1A}"/>
    <cellStyle name="Normal 2 231 4" xfId="8761" xr:uid="{5B6ECE33-0113-4CA1-9256-2E366E152DC8}"/>
    <cellStyle name="Normal 2 231 5" xfId="8762" xr:uid="{B60803D6-A9FD-4204-9E97-98926328C285}"/>
    <cellStyle name="Normal 2 231 6" xfId="8763" xr:uid="{122743C0-A3D9-4654-A560-8AC36F83A40E}"/>
    <cellStyle name="Normal 2 231 7" xfId="8764" xr:uid="{266DD6BD-9C54-4573-968A-74016A911060}"/>
    <cellStyle name="Normal 2 232" xfId="8765" xr:uid="{4E7A3309-BE55-4FF7-A48A-C6FCA2DDEACC}"/>
    <cellStyle name="Normal 2 232 2" xfId="8766" xr:uid="{15250728-9EAF-4143-9771-4FEA0315228A}"/>
    <cellStyle name="Normal 2 232 3" xfId="8767" xr:uid="{2A20C712-D1B1-4C91-B88D-CB428B2D0301}"/>
    <cellStyle name="Normal 2 232 4" xfId="8768" xr:uid="{BFDE2F6C-071C-4DEA-8F01-86CC3688571A}"/>
    <cellStyle name="Normal 2 232 5" xfId="8769" xr:uid="{9B6025F0-AD0F-4432-9652-2C97C74FE288}"/>
    <cellStyle name="Normal 2 232 6" xfId="8770" xr:uid="{BA27EA6C-A898-4EF1-95D6-7556BA528E2D}"/>
    <cellStyle name="Normal 2 232 7" xfId="8771" xr:uid="{83808568-6A68-48C7-9301-D7441FC1EF53}"/>
    <cellStyle name="Normal 2 233" xfId="8772" xr:uid="{A74A581A-6F22-480D-A204-5C4DF6360262}"/>
    <cellStyle name="Normal 2 233 2" xfId="8773" xr:uid="{4689CB30-213B-4FD0-9A26-BDA4AA5097C8}"/>
    <cellStyle name="Normal 2 233 3" xfId="8774" xr:uid="{06E0DD38-F824-4627-B94A-0FA197FA8475}"/>
    <cellStyle name="Normal 2 233 4" xfId="8775" xr:uid="{7FAA1AB0-5F58-4728-A3BD-2D4D6028EC35}"/>
    <cellStyle name="Normal 2 233 5" xfId="8776" xr:uid="{B7E253D5-8812-4256-B1DB-07723F484101}"/>
    <cellStyle name="Normal 2 233 6" xfId="8777" xr:uid="{E0C92DD6-09F7-4097-8EF9-060EA503D0E2}"/>
    <cellStyle name="Normal 2 233 7" xfId="8778" xr:uid="{0B338232-0BCC-4FD3-9BD6-92C5196483CC}"/>
    <cellStyle name="Normal 2 234" xfId="8779" xr:uid="{DFB3DB37-1D07-4625-B1E6-7A1B4E097D68}"/>
    <cellStyle name="Normal 2 234 2" xfId="8780" xr:uid="{6FE68971-2B06-4EAC-806E-7A1BFC60F49D}"/>
    <cellStyle name="Normal 2 234 3" xfId="8781" xr:uid="{CB822F45-7F0B-4871-9025-8519BF42C189}"/>
    <cellStyle name="Normal 2 234 4" xfId="8782" xr:uid="{BB3DD0BA-EB40-4796-9810-FF4A31E0BDE4}"/>
    <cellStyle name="Normal 2 234 5" xfId="8783" xr:uid="{88FDBDF4-E224-4233-B3B6-6723CD171511}"/>
    <cellStyle name="Normal 2 235" xfId="8784" xr:uid="{1D8BF2E7-E5E6-4A05-909F-6A35A220420B}"/>
    <cellStyle name="Normal 2 235 2" xfId="8785" xr:uid="{02E635DD-41E8-419C-A093-A32E7322DA57}"/>
    <cellStyle name="Normal 2 235 3" xfId="8786" xr:uid="{A8342B47-199B-4615-9622-8AD04A219D9D}"/>
    <cellStyle name="Normal 2 235 4" xfId="8787" xr:uid="{05281E87-BCAB-43F0-BE49-18CFAE95DD3C}"/>
    <cellStyle name="Normal 2 235 5" xfId="8788" xr:uid="{68C6FD2A-44B8-4965-ABF6-14CDEC5F3DBA}"/>
    <cellStyle name="Normal 2 236" xfId="41454" xr:uid="{481BC27A-985D-4A9A-B805-76F14ABF8CCB}"/>
    <cellStyle name="Normal 2 237" xfId="42235" xr:uid="{85FBB318-55EF-4063-A78D-3529BD702AB0}"/>
    <cellStyle name="Normal 2 238" xfId="42239" xr:uid="{990301D0-9D20-4811-835D-8518A3500427}"/>
    <cellStyle name="Normal 2 239" xfId="42243" xr:uid="{E55EA534-CCFE-4446-894A-891688FF3A3C}"/>
    <cellStyle name="Normal 2 24" xfId="8789" xr:uid="{BEE7298D-6672-4285-B964-28E99D2DBB55}"/>
    <cellStyle name="Normal 2 24 10" xfId="8790" xr:uid="{D1AD068E-2A17-438A-B55C-53F355AC8166}"/>
    <cellStyle name="Normal 2 24 10 2" xfId="8791" xr:uid="{B3A48E7A-768D-45B6-820D-2737FED996AB}"/>
    <cellStyle name="Normal 2 24 10 2 2" xfId="8792" xr:uid="{FE9C4967-34FE-46DE-81D3-12DAA0017A8D}"/>
    <cellStyle name="Normal 2 24 10 2 3" xfId="8793" xr:uid="{222184BF-A12D-440D-A302-9B0A87589601}"/>
    <cellStyle name="Normal 2 24 10 3" xfId="8794" xr:uid="{94E31577-9743-45A9-BC07-0F8231994D6A}"/>
    <cellStyle name="Normal 2 24 10 3 2" xfId="8795" xr:uid="{1D6D5EBE-5512-4F89-8DA5-D7D1F76EF530}"/>
    <cellStyle name="Normal 2 24 10 3 3" xfId="8796" xr:uid="{AF2F0B33-95BA-441B-82F6-69F718844D9C}"/>
    <cellStyle name="Normal 2 24 10 4" xfId="8797" xr:uid="{32AB4FD7-D7F2-4141-92FB-751333CF30A6}"/>
    <cellStyle name="Normal 2 24 10 5" xfId="8798" xr:uid="{6CA55792-1115-4FED-9B3A-61162B0DEB6F}"/>
    <cellStyle name="Normal 2 24 11" xfId="8799" xr:uid="{0B02CBD9-7B6D-4CC7-92B8-53082A7159FA}"/>
    <cellStyle name="Normal 2 24 11 2" xfId="8800" xr:uid="{3F8BE9A5-C888-4C0F-9219-C8BABEF65E46}"/>
    <cellStyle name="Normal 2 24 11 2 2" xfId="8801" xr:uid="{D1A72847-4BFA-4825-998E-3AA7DD6966E8}"/>
    <cellStyle name="Normal 2 24 11 2 3" xfId="8802" xr:uid="{1AB1CD92-1A11-4676-8CD5-0C556ABEB8AD}"/>
    <cellStyle name="Normal 2 24 11 3" xfId="8803" xr:uid="{3D69A2E0-5FD2-4F01-9D08-FFAB80CFA00C}"/>
    <cellStyle name="Normal 2 24 11 3 2" xfId="8804" xr:uid="{71AFDFDF-7FBC-49D8-ADE6-07C3ABC92209}"/>
    <cellStyle name="Normal 2 24 11 3 3" xfId="8805" xr:uid="{7A950B09-E51E-4C70-83A0-C2FEC740407E}"/>
    <cellStyle name="Normal 2 24 11 4" xfId="8806" xr:uid="{BDECF56D-6AE1-437B-999E-79E78660B221}"/>
    <cellStyle name="Normal 2 24 11 5" xfId="8807" xr:uid="{584CDCC6-F74F-4821-983B-74E6EF3081B0}"/>
    <cellStyle name="Normal 2 24 12" xfId="8808" xr:uid="{71E01825-0AA7-4B43-A4A4-5BC7D5A3F96C}"/>
    <cellStyle name="Normal 2 24 12 2" xfId="8809" xr:uid="{B2A3F197-C671-4809-8439-CAB8AA1E2ECC}"/>
    <cellStyle name="Normal 2 24 12 2 2" xfId="8810" xr:uid="{D092C908-5E28-4404-BD5D-E2F9B92C3BAF}"/>
    <cellStyle name="Normal 2 24 12 2 3" xfId="8811" xr:uid="{18CB332F-A602-4FFD-8D5D-CC1F50794A37}"/>
    <cellStyle name="Normal 2 24 12 3" xfId="8812" xr:uid="{F361957F-FEEB-4CFC-B7E6-AFBAEEB8A72B}"/>
    <cellStyle name="Normal 2 24 12 3 2" xfId="8813" xr:uid="{4D0525EA-BF05-426C-8BDE-A0D5B7A0F370}"/>
    <cellStyle name="Normal 2 24 12 3 3" xfId="8814" xr:uid="{9960BC92-133B-4F97-BB9A-9471F75EB270}"/>
    <cellStyle name="Normal 2 24 12 4" xfId="8815" xr:uid="{DE530881-ADAB-49F4-BFF9-E7352EAEB9A3}"/>
    <cellStyle name="Normal 2 24 12 5" xfId="8816" xr:uid="{4142FF55-6E7F-48E4-B6D8-DEB534693550}"/>
    <cellStyle name="Normal 2 24 13" xfId="8817" xr:uid="{4198B317-2544-4BAF-A8EB-DAE99B9B223B}"/>
    <cellStyle name="Normal 2 24 13 2" xfId="8818" xr:uid="{DCC4509A-23E9-4B61-B624-17B90096F924}"/>
    <cellStyle name="Normal 2 24 13 2 2" xfId="8819" xr:uid="{FF38BED0-C4A5-4DFE-BA79-7CBB4839970A}"/>
    <cellStyle name="Normal 2 24 13 2 3" xfId="8820" xr:uid="{AC3C78B4-EEDB-4606-8486-BFE27B86253D}"/>
    <cellStyle name="Normal 2 24 13 3" xfId="8821" xr:uid="{F25C83A4-A369-4136-A49E-5F86ADD852DA}"/>
    <cellStyle name="Normal 2 24 13 3 2" xfId="8822" xr:uid="{1EE0E893-013E-46D8-BF81-5F13286A3CEC}"/>
    <cellStyle name="Normal 2 24 13 3 3" xfId="8823" xr:uid="{C01DD22D-AAD5-4674-A8F7-85FA882D3E99}"/>
    <cellStyle name="Normal 2 24 13 4" xfId="8824" xr:uid="{29C9D3FB-B939-4FD3-A20D-906E83C3CA5D}"/>
    <cellStyle name="Normal 2 24 13 5" xfId="8825" xr:uid="{F46A90CD-6A5D-45D5-8A73-B8239C740D6C}"/>
    <cellStyle name="Normal 2 24 14" xfId="8826" xr:uid="{876E4235-35CF-4C14-B031-FE5EB45CA9EE}"/>
    <cellStyle name="Normal 2 24 14 2" xfId="8827" xr:uid="{252EAA4F-F8EC-494C-9B9F-883454AE9FA6}"/>
    <cellStyle name="Normal 2 24 14 2 2" xfId="8828" xr:uid="{5E0B2F03-7B63-4CD4-B816-19EFDB0CE534}"/>
    <cellStyle name="Normal 2 24 14 2 3" xfId="8829" xr:uid="{3F6149C4-8AD8-4A70-81D2-AB2D5659054D}"/>
    <cellStyle name="Normal 2 24 14 3" xfId="8830" xr:uid="{9105B737-013A-4733-A85C-0C1DF8EBFA84}"/>
    <cellStyle name="Normal 2 24 14 3 2" xfId="8831" xr:uid="{7168E8FE-83D0-43CB-AE3A-B963426AB908}"/>
    <cellStyle name="Normal 2 24 14 3 3" xfId="8832" xr:uid="{BC425DC6-CDED-46E7-BDD1-9DC3BF04396B}"/>
    <cellStyle name="Normal 2 24 14 4" xfId="8833" xr:uid="{4D178893-EC03-45E6-BACA-16E894A77089}"/>
    <cellStyle name="Normal 2 24 14 5" xfId="8834" xr:uid="{62BF458C-E236-4459-B09B-8D32443173EA}"/>
    <cellStyle name="Normal 2 24 15" xfId="8835" xr:uid="{B020D97F-7328-4409-B4ED-334990A8A212}"/>
    <cellStyle name="Normal 2 24 15 2" xfId="8836" xr:uid="{5BCA2781-2052-493E-B1FF-0B97D9C37227}"/>
    <cellStyle name="Normal 2 24 15 2 2" xfId="8837" xr:uid="{36999F9C-D486-4872-9D44-ED49B1A6C1B0}"/>
    <cellStyle name="Normal 2 24 15 2 3" xfId="8838" xr:uid="{AEE3AF31-6625-4195-8E62-259A18D0D0A1}"/>
    <cellStyle name="Normal 2 24 15 3" xfId="8839" xr:uid="{4EBF599D-2A0B-4308-8E5D-9E37204E017A}"/>
    <cellStyle name="Normal 2 24 15 3 2" xfId="8840" xr:uid="{4791783A-0E0B-4BEA-964F-80E500BF99F1}"/>
    <cellStyle name="Normal 2 24 15 3 3" xfId="8841" xr:uid="{1B18C0B9-2D62-4DCB-9351-0BAE5A7FC4A7}"/>
    <cellStyle name="Normal 2 24 15 4" xfId="8842" xr:uid="{FBA4B342-8995-4D20-B8B9-B4ACC4022704}"/>
    <cellStyle name="Normal 2 24 15 5" xfId="8843" xr:uid="{A420258C-60C6-40B1-941E-691B7132DC35}"/>
    <cellStyle name="Normal 2 24 16" xfId="8844" xr:uid="{AA9884E9-8A16-4EBC-B99C-D8FBFC4D3154}"/>
    <cellStyle name="Normal 2 24 16 2" xfId="8845" xr:uid="{6C9E7446-A002-424E-A2CC-B243F47B4A36}"/>
    <cellStyle name="Normal 2 24 16 2 2" xfId="8846" xr:uid="{31B77D56-FB76-4747-B397-4A556A512E7C}"/>
    <cellStyle name="Normal 2 24 16 2 3" xfId="8847" xr:uid="{36991BFD-5200-4F85-A66D-2FA4EDF89471}"/>
    <cellStyle name="Normal 2 24 16 3" xfId="8848" xr:uid="{B175A910-5914-49C5-9D2E-6832E19318C3}"/>
    <cellStyle name="Normal 2 24 16 3 2" xfId="8849" xr:uid="{899EE6FD-2734-4932-9AF3-CBD4BCA64362}"/>
    <cellStyle name="Normal 2 24 16 3 3" xfId="8850" xr:uid="{8114CABB-B5D1-439C-BE3E-90B609A4D06A}"/>
    <cellStyle name="Normal 2 24 16 4" xfId="8851" xr:uid="{26A7F935-250E-4412-91CD-57AEFDEBC904}"/>
    <cellStyle name="Normal 2 24 16 5" xfId="8852" xr:uid="{0C432A71-9052-402E-9C01-A7A02578C82E}"/>
    <cellStyle name="Normal 2 24 17" xfId="8853" xr:uid="{C5B67E35-7275-4656-82E8-B865CE531F40}"/>
    <cellStyle name="Normal 2 24 17 2" xfId="8854" xr:uid="{ACD1DE2D-6FE9-41F7-A502-C4386A030EB6}"/>
    <cellStyle name="Normal 2 24 17 2 2" xfId="8855" xr:uid="{2A87887E-8A2A-4A02-B7C6-541525245FC1}"/>
    <cellStyle name="Normal 2 24 17 2 3" xfId="8856" xr:uid="{C5E12AF3-952E-4B56-85C3-B2A1A11AA4B4}"/>
    <cellStyle name="Normal 2 24 17 3" xfId="8857" xr:uid="{CB0BEA30-850C-48D2-904F-61677D5BA003}"/>
    <cellStyle name="Normal 2 24 17 3 2" xfId="8858" xr:uid="{41C8FDD7-C51A-4166-885F-141FA7D28614}"/>
    <cellStyle name="Normal 2 24 17 3 3" xfId="8859" xr:uid="{D1429C72-B06E-48A3-BD4C-5276272A865C}"/>
    <cellStyle name="Normal 2 24 17 4" xfId="8860" xr:uid="{BC231CF0-E97E-4F4D-BEE7-15D54BD16710}"/>
    <cellStyle name="Normal 2 24 17 5" xfId="8861" xr:uid="{171E59EB-57FA-4514-AA25-AD5D239B7382}"/>
    <cellStyle name="Normal 2 24 18" xfId="8862" xr:uid="{744C6498-790C-4D75-8908-F19E38EF23F8}"/>
    <cellStyle name="Normal 2 24 18 2" xfId="8863" xr:uid="{E607C910-867D-45F5-BAB4-C1ABC04FC10F}"/>
    <cellStyle name="Normal 2 24 18 2 2" xfId="8864" xr:uid="{FC170BFC-FBB3-40F1-BA55-CC425FEF4787}"/>
    <cellStyle name="Normal 2 24 18 2 3" xfId="8865" xr:uid="{BE37778E-4E90-46F8-90BC-78C074F5B49E}"/>
    <cellStyle name="Normal 2 24 18 3" xfId="8866" xr:uid="{A2F24F50-EFB3-4C97-B497-894477943148}"/>
    <cellStyle name="Normal 2 24 18 3 2" xfId="8867" xr:uid="{5DBE88F0-E8CA-4A03-8C5C-314429DE5794}"/>
    <cellStyle name="Normal 2 24 18 3 3" xfId="8868" xr:uid="{E4905D04-5FD6-4421-8537-0E7F3654C09D}"/>
    <cellStyle name="Normal 2 24 18 4" xfId="8869" xr:uid="{FBBB9003-71EB-4F92-A816-82930B1F5199}"/>
    <cellStyle name="Normal 2 24 18 5" xfId="8870" xr:uid="{706B2960-B0D5-4142-AED9-AB39B902EDE9}"/>
    <cellStyle name="Normal 2 24 19" xfId="8871" xr:uid="{280C273F-2A13-444E-A27E-8255F2F9D32C}"/>
    <cellStyle name="Normal 2 24 19 2" xfId="8872" xr:uid="{7FDAEF26-66E2-4E2D-8231-079177195C8D}"/>
    <cellStyle name="Normal 2 24 19 2 2" xfId="8873" xr:uid="{E2230103-B18A-4823-A918-3FC143294B14}"/>
    <cellStyle name="Normal 2 24 19 2 3" xfId="8874" xr:uid="{93BA26F7-E642-4B9B-81AE-F7435464F1F5}"/>
    <cellStyle name="Normal 2 24 19 3" xfId="8875" xr:uid="{C5F23DB0-58E4-4F15-B8FF-751C315EDE51}"/>
    <cellStyle name="Normal 2 24 19 3 2" xfId="8876" xr:uid="{B6F6F613-B54B-492B-892F-DC0438E22A32}"/>
    <cellStyle name="Normal 2 24 19 3 3" xfId="8877" xr:uid="{5FBE305A-A451-4D3F-A4CC-9E7B54DB2B32}"/>
    <cellStyle name="Normal 2 24 19 4" xfId="8878" xr:uid="{3FB91F8A-613F-4823-A101-1D62E7456756}"/>
    <cellStyle name="Normal 2 24 19 5" xfId="8879" xr:uid="{D043AB6F-561C-4FFD-9132-66F08F5B55EA}"/>
    <cellStyle name="Normal 2 24 2" xfId="8880" xr:uid="{5C7C2B4E-4614-4952-8B5E-6981F629DB73}"/>
    <cellStyle name="Normal 2 24 2 2" xfId="8881" xr:uid="{F5D7330E-3CF0-450A-90F8-7871381CDDD5}"/>
    <cellStyle name="Normal 2 24 2 2 2" xfId="8882" xr:uid="{58C29259-E7C2-456B-BC8D-CF083E35CD27}"/>
    <cellStyle name="Normal 2 24 2 2 3" xfId="8883" xr:uid="{AA1AA5BD-656A-4917-A46A-628C0A7B88D2}"/>
    <cellStyle name="Normal 2 24 2 3" xfId="8884" xr:uid="{CC77168A-5B8B-4C06-8B9C-C73DADDC597A}"/>
    <cellStyle name="Normal 2 24 2 3 2" xfId="8885" xr:uid="{1E612A15-29DF-409B-89FF-A678092EE54D}"/>
    <cellStyle name="Normal 2 24 2 3 3" xfId="8886" xr:uid="{A4E67F87-2FA0-4378-BBA7-8A7AF78B7C7B}"/>
    <cellStyle name="Normal 2 24 2 4" xfId="8887" xr:uid="{A2758AB7-3F04-43C1-916F-055821F56D78}"/>
    <cellStyle name="Normal 2 24 2 5" xfId="8888" xr:uid="{6D9EF1AB-64F4-46BE-9C33-5F8896ADF59A}"/>
    <cellStyle name="Normal 2 24 20" xfId="8889" xr:uid="{857BEA2B-E4C9-4B94-817D-EB2898D6542E}"/>
    <cellStyle name="Normal 2 24 20 2" xfId="8890" xr:uid="{BA538415-C511-4640-9B6C-9EE0EC09233A}"/>
    <cellStyle name="Normal 2 24 20 2 2" xfId="8891" xr:uid="{37623B65-73B4-4C7C-BE29-CC0B67AB459E}"/>
    <cellStyle name="Normal 2 24 20 2 3" xfId="8892" xr:uid="{E46BFDEA-6F32-40C7-B54F-6C217464A477}"/>
    <cellStyle name="Normal 2 24 20 3" xfId="8893" xr:uid="{F3770A97-7A76-4315-9B5A-8598FFB98636}"/>
    <cellStyle name="Normal 2 24 20 3 2" xfId="8894" xr:uid="{17983B42-65A8-4735-8906-39DB5289DA21}"/>
    <cellStyle name="Normal 2 24 20 3 3" xfId="8895" xr:uid="{DE4DCF9B-508D-4B80-8C40-E9F489C76397}"/>
    <cellStyle name="Normal 2 24 20 4" xfId="8896" xr:uid="{E9103233-51C6-4BDB-9D09-9CE399EF2FD9}"/>
    <cellStyle name="Normal 2 24 20 5" xfId="8897" xr:uid="{8FD73464-50EB-4315-9D13-048E9DAD9DF7}"/>
    <cellStyle name="Normal 2 24 21" xfId="8898" xr:uid="{041600AD-DAD5-451B-9B57-A9F36F8984BD}"/>
    <cellStyle name="Normal 2 24 21 2" xfId="8899" xr:uid="{37190CB5-C261-418A-A0F9-0ECF1210E70D}"/>
    <cellStyle name="Normal 2 24 21 2 2" xfId="8900" xr:uid="{E4F25836-624C-4608-B23D-E1EEA7F1504D}"/>
    <cellStyle name="Normal 2 24 21 2 3" xfId="8901" xr:uid="{04F5E910-60C3-488E-B474-B618375D2212}"/>
    <cellStyle name="Normal 2 24 21 3" xfId="8902" xr:uid="{AC6DF808-60AE-4B43-A3C8-4C83D42AB6F8}"/>
    <cellStyle name="Normal 2 24 21 3 2" xfId="8903" xr:uid="{B4455CF0-D9BE-4663-A7C5-CFAA5A452EB8}"/>
    <cellStyle name="Normal 2 24 21 3 3" xfId="8904" xr:uid="{DFA27851-C0C9-4B6B-8CAE-9E00626392C9}"/>
    <cellStyle name="Normal 2 24 21 4" xfId="8905" xr:uid="{048E1162-769F-484D-94D8-A6A861396D3E}"/>
    <cellStyle name="Normal 2 24 21 5" xfId="8906" xr:uid="{EC9C0F6D-E326-4AAA-85BE-C3DF703766A2}"/>
    <cellStyle name="Normal 2 24 22" xfId="8907" xr:uid="{FE39E5D7-C5B1-47E9-A132-A7A588F71042}"/>
    <cellStyle name="Normal 2 24 22 2" xfId="8908" xr:uid="{C53D06AD-45BC-4923-839B-DEC007DCBFD9}"/>
    <cellStyle name="Normal 2 24 22 2 2" xfId="8909" xr:uid="{52F33DAF-1B50-4041-BFD5-DF5068409A55}"/>
    <cellStyle name="Normal 2 24 22 2 3" xfId="8910" xr:uid="{7FCB1542-9FA4-45DB-B7AC-3A612AAE1D06}"/>
    <cellStyle name="Normal 2 24 22 3" xfId="8911" xr:uid="{5335C332-6E7C-4EE3-BCA7-D04EDE9CE3EB}"/>
    <cellStyle name="Normal 2 24 22 3 2" xfId="8912" xr:uid="{FCAB69B4-3DB1-4FCB-95A5-19A9A9117F51}"/>
    <cellStyle name="Normal 2 24 22 3 3" xfId="8913" xr:uid="{3DF071E3-6449-4F35-B1AD-5B02D7BD8C0A}"/>
    <cellStyle name="Normal 2 24 22 4" xfId="8914" xr:uid="{AAF03F6D-BF45-406E-A2B1-43A2783CC86F}"/>
    <cellStyle name="Normal 2 24 22 5" xfId="8915" xr:uid="{B35E3D1D-93FF-447B-A229-6072B62316DC}"/>
    <cellStyle name="Normal 2 24 23" xfId="8916" xr:uid="{C0A381F3-4AFE-4316-9854-8270B6D665C8}"/>
    <cellStyle name="Normal 2 24 23 2" xfId="8917" xr:uid="{369A8E28-31DA-4B15-BC42-1C36B231EABB}"/>
    <cellStyle name="Normal 2 24 23 2 2" xfId="8918" xr:uid="{780F0F7E-6E14-4481-8AD9-2C813DCF6CCE}"/>
    <cellStyle name="Normal 2 24 23 2 3" xfId="8919" xr:uid="{84C76081-4AB0-475B-BED1-DAD7B7ACBD6B}"/>
    <cellStyle name="Normal 2 24 23 3" xfId="8920" xr:uid="{8473C150-0DD6-42EA-A490-E92060A63F27}"/>
    <cellStyle name="Normal 2 24 23 3 2" xfId="8921" xr:uid="{3C119936-413C-456A-923E-AA2493E121F5}"/>
    <cellStyle name="Normal 2 24 23 3 3" xfId="8922" xr:uid="{9792CACD-0A41-43D3-9E8A-AA80F51DD62F}"/>
    <cellStyle name="Normal 2 24 23 4" xfId="8923" xr:uid="{25C584BA-BE51-4130-8143-0DB2B7603BDF}"/>
    <cellStyle name="Normal 2 24 23 5" xfId="8924" xr:uid="{8AC5A627-787A-4C70-B350-4DB5E440A1D3}"/>
    <cellStyle name="Normal 2 24 24" xfId="8925" xr:uid="{41B189A4-F051-43F1-8AF4-3A1B515B375C}"/>
    <cellStyle name="Normal 2 24 24 2" xfId="8926" xr:uid="{1196BD3B-6441-43B9-ABC8-A086ACC5C2A8}"/>
    <cellStyle name="Normal 2 24 24 3" xfId="8927" xr:uid="{F2C2AFAE-7854-4D10-AB34-57DF709A0020}"/>
    <cellStyle name="Normal 2 24 25" xfId="8928" xr:uid="{A72659FB-8653-4929-975D-5C9B7D1A30FB}"/>
    <cellStyle name="Normal 2 24 25 2" xfId="8929" xr:uid="{5F805E17-AF47-4DB2-875E-078EF74502C5}"/>
    <cellStyle name="Normal 2 24 25 3" xfId="8930" xr:uid="{45D3EB37-08AD-4604-AD81-A19CE8F158EA}"/>
    <cellStyle name="Normal 2 24 26" xfId="8931" xr:uid="{50B06FCA-D3BC-486B-96A6-7B1BAC191188}"/>
    <cellStyle name="Normal 2 24 27" xfId="8932" xr:uid="{E783BF75-ABFD-4A95-8228-E280327DC46F}"/>
    <cellStyle name="Normal 2 24 3" xfId="8933" xr:uid="{40604FD5-5F24-4539-8EE4-335022448B67}"/>
    <cellStyle name="Normal 2 24 3 2" xfId="8934" xr:uid="{BECF7CC4-8676-475C-953B-1625BF732846}"/>
    <cellStyle name="Normal 2 24 3 2 2" xfId="8935" xr:uid="{3CFE5D82-E0D5-4D28-8F1D-A6A2474A56FC}"/>
    <cellStyle name="Normal 2 24 3 2 3" xfId="8936" xr:uid="{0CE3964D-BB52-4486-84F7-008D1E08F2C3}"/>
    <cellStyle name="Normal 2 24 3 3" xfId="8937" xr:uid="{70C32AAD-2FCA-472A-A33C-83630D84730B}"/>
    <cellStyle name="Normal 2 24 3 3 2" xfId="8938" xr:uid="{B4E7DB58-3D9D-4BBC-9599-38CAAD79A630}"/>
    <cellStyle name="Normal 2 24 3 3 3" xfId="8939" xr:uid="{3FF7A915-A756-40D9-8450-A0D73280A383}"/>
    <cellStyle name="Normal 2 24 3 4" xfId="8940" xr:uid="{53C52D33-CE1F-48A3-A075-BC3467D96914}"/>
    <cellStyle name="Normal 2 24 3 5" xfId="8941" xr:uid="{0F5BC939-1503-438E-8138-56CD116AD54F}"/>
    <cellStyle name="Normal 2 24 4" xfId="8942" xr:uid="{15588AEE-FBC2-4E02-BC37-5441473C3EEC}"/>
    <cellStyle name="Normal 2 24 4 2" xfId="8943" xr:uid="{F3525F8F-9B9A-4CF2-AD34-96132EF02AC7}"/>
    <cellStyle name="Normal 2 24 4 2 2" xfId="8944" xr:uid="{5A178552-2130-4EA5-8256-AC43FAAFAEB9}"/>
    <cellStyle name="Normal 2 24 4 2 3" xfId="8945" xr:uid="{044BBF4D-E032-472F-8893-CBA16D5B993C}"/>
    <cellStyle name="Normal 2 24 4 3" xfId="8946" xr:uid="{AEFF51DB-2B79-47FD-BB19-101187355DA4}"/>
    <cellStyle name="Normal 2 24 4 3 2" xfId="8947" xr:uid="{3B340B60-1371-4EEA-90D3-39639C23E2F2}"/>
    <cellStyle name="Normal 2 24 4 3 3" xfId="8948" xr:uid="{ED32A5D0-E133-4CD2-94B9-07B09E969F1C}"/>
    <cellStyle name="Normal 2 24 4 4" xfId="8949" xr:uid="{5CFEBF87-B2CF-4918-B418-D4CD4B46DEC4}"/>
    <cellStyle name="Normal 2 24 4 5" xfId="8950" xr:uid="{DF28705F-87C5-42DD-AE2E-50A46E62522D}"/>
    <cellStyle name="Normal 2 24 5" xfId="8951" xr:uid="{78DD9EF7-3B6B-4603-8543-78D9AEDD2E17}"/>
    <cellStyle name="Normal 2 24 5 2" xfId="8952" xr:uid="{09891AA7-9B83-41A2-BCBE-FA92F942525B}"/>
    <cellStyle name="Normal 2 24 5 2 2" xfId="8953" xr:uid="{C33ECE23-F73F-4A3E-8802-2BB900E4ECA3}"/>
    <cellStyle name="Normal 2 24 5 2 3" xfId="8954" xr:uid="{09BAA84D-DDF1-4BAC-83CF-8076308E4A42}"/>
    <cellStyle name="Normal 2 24 5 3" xfId="8955" xr:uid="{A4914DBB-2010-4E84-8623-873B1932FA09}"/>
    <cellStyle name="Normal 2 24 5 3 2" xfId="8956" xr:uid="{598F21F0-5F3B-4BEB-AF04-180D16D613B5}"/>
    <cellStyle name="Normal 2 24 5 3 3" xfId="8957" xr:uid="{F696C7CE-0CAE-4C28-B165-5E015F26F77E}"/>
    <cellStyle name="Normal 2 24 5 4" xfId="8958" xr:uid="{F38B4047-2887-48C8-A890-2E131B760CAC}"/>
    <cellStyle name="Normal 2 24 5 5" xfId="8959" xr:uid="{8ECF92C3-4549-4164-A2C3-2455363F05FD}"/>
    <cellStyle name="Normal 2 24 6" xfId="8960" xr:uid="{ABB1A397-5101-4B2C-B18F-6B344C3E3455}"/>
    <cellStyle name="Normal 2 24 6 2" xfId="8961" xr:uid="{38F8C233-FC16-4949-89DC-8219B110BF3C}"/>
    <cellStyle name="Normal 2 24 6 2 2" xfId="8962" xr:uid="{84685ABD-75C1-4643-BD51-5DDBFA826D1C}"/>
    <cellStyle name="Normal 2 24 6 2 3" xfId="8963" xr:uid="{1654DAB2-6DB3-4E79-93F0-027957D10AF2}"/>
    <cellStyle name="Normal 2 24 6 3" xfId="8964" xr:uid="{F9577859-D086-449B-98DC-92E1D7EA49E0}"/>
    <cellStyle name="Normal 2 24 6 3 2" xfId="8965" xr:uid="{646F5187-B7CB-48AE-B6CB-80415A74C953}"/>
    <cellStyle name="Normal 2 24 6 3 3" xfId="8966" xr:uid="{CC0C6EA1-160E-44D7-A62E-974B009FB7A3}"/>
    <cellStyle name="Normal 2 24 6 4" xfId="8967" xr:uid="{58B13521-D135-4DB5-AC19-5FDA448908D9}"/>
    <cellStyle name="Normal 2 24 6 5" xfId="8968" xr:uid="{F8F76C5C-CDDB-423F-882D-0705A0E2D2D6}"/>
    <cellStyle name="Normal 2 24 7" xfId="8969" xr:uid="{F4389A71-AC65-4266-A6FC-1B06A66F49B5}"/>
    <cellStyle name="Normal 2 24 7 2" xfId="8970" xr:uid="{A460AF16-2502-49EF-B125-87532F93B5C1}"/>
    <cellStyle name="Normal 2 24 7 2 2" xfId="8971" xr:uid="{036AE1E2-200F-47EE-898A-4565544868F8}"/>
    <cellStyle name="Normal 2 24 7 2 3" xfId="8972" xr:uid="{0973FFF5-EBF2-4600-84C3-9C03A20E6051}"/>
    <cellStyle name="Normal 2 24 7 3" xfId="8973" xr:uid="{0EA01C7F-1B4C-486A-8843-CDE83526B2F3}"/>
    <cellStyle name="Normal 2 24 7 3 2" xfId="8974" xr:uid="{425D800D-595F-4CBF-8FED-7007B1BCFED3}"/>
    <cellStyle name="Normal 2 24 7 3 3" xfId="8975" xr:uid="{FC3367E0-3084-4666-A4DE-955FF9DCA17D}"/>
    <cellStyle name="Normal 2 24 7 4" xfId="8976" xr:uid="{BC8F98C2-95CC-4E2A-8FDB-533896A74FCB}"/>
    <cellStyle name="Normal 2 24 7 5" xfId="8977" xr:uid="{B9C674DB-9799-4771-9A4D-103FF0A1B1E3}"/>
    <cellStyle name="Normal 2 24 8" xfId="8978" xr:uid="{8C139344-86CE-4AFD-948D-AD1493693906}"/>
    <cellStyle name="Normal 2 24 8 2" xfId="8979" xr:uid="{613C52F9-5B4C-4F57-AE3D-BDC4A6847543}"/>
    <cellStyle name="Normal 2 24 8 2 2" xfId="8980" xr:uid="{5D157296-227B-4D57-9DD8-166E2F648D25}"/>
    <cellStyle name="Normal 2 24 8 2 3" xfId="8981" xr:uid="{E57890F9-269F-4092-BBC6-A84D79AD3FE4}"/>
    <cellStyle name="Normal 2 24 8 3" xfId="8982" xr:uid="{06247379-F17E-4829-9F49-6426002EB786}"/>
    <cellStyle name="Normal 2 24 8 3 2" xfId="8983" xr:uid="{06ABB01C-5FCF-4BC1-9C23-6B14BACFB23A}"/>
    <cellStyle name="Normal 2 24 8 3 3" xfId="8984" xr:uid="{D67A1F02-0579-4B91-AD7D-4C1A9DF0B9F6}"/>
    <cellStyle name="Normal 2 24 8 4" xfId="8985" xr:uid="{D178741B-FD53-4D04-B23F-C575669895C5}"/>
    <cellStyle name="Normal 2 24 8 5" xfId="8986" xr:uid="{08FF4886-7527-4809-A4A6-833040067079}"/>
    <cellStyle name="Normal 2 24 9" xfId="8987" xr:uid="{FD68024B-D746-48E5-8900-DAD83FE80E55}"/>
    <cellStyle name="Normal 2 24 9 2" xfId="8988" xr:uid="{62533735-048B-4531-A3D3-E7D7709DAC3A}"/>
    <cellStyle name="Normal 2 24 9 2 2" xfId="8989" xr:uid="{A1CE3E56-545C-4C64-9CF7-C2A406A2CAF7}"/>
    <cellStyle name="Normal 2 24 9 2 3" xfId="8990" xr:uid="{28E65362-6C4D-434E-BFAE-A59B786F67ED}"/>
    <cellStyle name="Normal 2 24 9 3" xfId="8991" xr:uid="{1AD5E2D2-5DD1-4EAB-BAC1-0873AC9DD9E2}"/>
    <cellStyle name="Normal 2 24 9 3 2" xfId="8992" xr:uid="{28D1A57F-A533-4425-936B-A541DF0ABCE6}"/>
    <cellStyle name="Normal 2 24 9 3 3" xfId="8993" xr:uid="{7533344B-BA73-49D5-BAF3-4AC17B7524C8}"/>
    <cellStyle name="Normal 2 24 9 4" xfId="8994" xr:uid="{79B77804-C913-426D-ABBE-4CF730F40543}"/>
    <cellStyle name="Normal 2 24 9 5" xfId="8995" xr:uid="{47DD024A-ECD4-48EA-9D60-EA7DEC8D60C5}"/>
    <cellStyle name="Normal 2 240" xfId="42247" xr:uid="{E41E7FB9-CD1D-4A0D-A8E8-F2F6A19C4FF6}"/>
    <cellStyle name="Normal 2 241" xfId="42251" xr:uid="{A00CE714-2389-417D-803B-D262FAF4224A}"/>
    <cellStyle name="Normal 2 242" xfId="42255" xr:uid="{99D44669-F3AC-4A84-BB99-F0D58BD64D37}"/>
    <cellStyle name="Normal 2 243" xfId="42259" xr:uid="{84766B12-F589-43F1-9AA4-106B8F31B8D5}"/>
    <cellStyle name="Normal 2 244" xfId="42273" xr:uid="{DB240055-72F4-4DB2-8B92-CC51EED87F48}"/>
    <cellStyle name="Normal 2 245" xfId="42274" xr:uid="{7C6A42F1-7401-4FA8-915D-42DB0DE27DF6}"/>
    <cellStyle name="Normal 2 246" xfId="42276" xr:uid="{11B67548-7630-4A33-9406-63B2D4AC78F5}"/>
    <cellStyle name="Normal 2 247" xfId="42278" xr:uid="{3869E645-3693-4C29-88B2-91432FE8C092}"/>
    <cellStyle name="Normal 2 248" xfId="42280" xr:uid="{57A4E946-90C9-4D20-90AA-0845FC5CC544}"/>
    <cellStyle name="Normal 2 249" xfId="42282" xr:uid="{04E77CF0-19A0-43AB-B747-811908FB7474}"/>
    <cellStyle name="Normal 2 25" xfId="8996" xr:uid="{F1C3AEF7-A0E3-4762-9C20-EF2A12BD350D}"/>
    <cellStyle name="Normal 2 25 10" xfId="8997" xr:uid="{E74D8F58-354C-4228-8A93-9269598FDA86}"/>
    <cellStyle name="Normal 2 25 10 2" xfId="8998" xr:uid="{033E7512-6C44-4EFF-A3AF-E07026921970}"/>
    <cellStyle name="Normal 2 25 10 2 2" xfId="8999" xr:uid="{D0E8F8D5-8456-4007-9BE9-299CA9A3887E}"/>
    <cellStyle name="Normal 2 25 10 2 3" xfId="9000" xr:uid="{A6C2829B-1EEC-4A72-AD75-82B62B47D8B9}"/>
    <cellStyle name="Normal 2 25 10 3" xfId="9001" xr:uid="{2CF2052B-4A1E-409E-A185-1F98CE409EE8}"/>
    <cellStyle name="Normal 2 25 10 3 2" xfId="9002" xr:uid="{1FEF6929-8F7C-4906-99F4-14D5E4B21450}"/>
    <cellStyle name="Normal 2 25 10 3 3" xfId="9003" xr:uid="{B327747D-7300-48FF-9CED-8B6F691CF935}"/>
    <cellStyle name="Normal 2 25 10 4" xfId="9004" xr:uid="{FEAB254A-175C-406F-87DD-0EEDE2353179}"/>
    <cellStyle name="Normal 2 25 10 5" xfId="9005" xr:uid="{1DBA1706-8D83-4FD9-A08D-4A83827DD410}"/>
    <cellStyle name="Normal 2 25 11" xfId="9006" xr:uid="{165AADA4-D0BF-4247-9095-1BAC4E695962}"/>
    <cellStyle name="Normal 2 25 11 2" xfId="9007" xr:uid="{25330059-D6D6-4518-820A-8BF86F47B94D}"/>
    <cellStyle name="Normal 2 25 11 2 2" xfId="9008" xr:uid="{44B5ABE8-1FC3-4C5B-B3EE-5C21BF82D27A}"/>
    <cellStyle name="Normal 2 25 11 2 3" xfId="9009" xr:uid="{ED2164F9-9A88-41B5-91E2-05141D1549D6}"/>
    <cellStyle name="Normal 2 25 11 3" xfId="9010" xr:uid="{6FECF982-4DA3-4ADE-9974-BDD5F8BF54D0}"/>
    <cellStyle name="Normal 2 25 11 3 2" xfId="9011" xr:uid="{3993C7FE-5A7A-4440-B8C2-247431F56CF1}"/>
    <cellStyle name="Normal 2 25 11 3 3" xfId="9012" xr:uid="{3BD7CD11-D8B6-4CDC-9867-1E5CC428D047}"/>
    <cellStyle name="Normal 2 25 11 4" xfId="9013" xr:uid="{170DB4EE-FAA1-4D39-BEE3-0B5DD28CE848}"/>
    <cellStyle name="Normal 2 25 11 5" xfId="9014" xr:uid="{B09BD39A-1DD8-4DD4-AD51-FFF2C1B12E02}"/>
    <cellStyle name="Normal 2 25 12" xfId="9015" xr:uid="{99FF4E14-7442-4E30-A8D7-7E7B7C408F65}"/>
    <cellStyle name="Normal 2 25 12 2" xfId="9016" xr:uid="{3EDE3A96-C4F5-4D42-88EB-5B9878BEA43B}"/>
    <cellStyle name="Normal 2 25 12 2 2" xfId="9017" xr:uid="{2980CCC3-E757-49DA-9875-9E881FF2040D}"/>
    <cellStyle name="Normal 2 25 12 2 3" xfId="9018" xr:uid="{885B9362-36AA-4442-BB2B-FCB58AD9CEA1}"/>
    <cellStyle name="Normal 2 25 12 3" xfId="9019" xr:uid="{AF89C579-5F88-42AE-A7A0-1A6D4AE28EDE}"/>
    <cellStyle name="Normal 2 25 12 3 2" xfId="9020" xr:uid="{0B00E4DB-340F-4B75-8BD2-56BA4EA98519}"/>
    <cellStyle name="Normal 2 25 12 3 3" xfId="9021" xr:uid="{40482144-8E5F-470C-B005-08BC0B660D28}"/>
    <cellStyle name="Normal 2 25 12 4" xfId="9022" xr:uid="{D9BA2F80-633B-4570-AABB-768FE9DF7749}"/>
    <cellStyle name="Normal 2 25 12 5" xfId="9023" xr:uid="{1F7AAD38-B361-4C9E-BC06-0FA9FD9152B0}"/>
    <cellStyle name="Normal 2 25 13" xfId="9024" xr:uid="{ACF31729-DFFF-4F98-96ED-58BF998B9653}"/>
    <cellStyle name="Normal 2 25 13 2" xfId="9025" xr:uid="{5537A5DC-121C-4FC2-909D-60E1522169CB}"/>
    <cellStyle name="Normal 2 25 13 2 2" xfId="9026" xr:uid="{385D1440-0B7A-4A1C-A339-5831B345D074}"/>
    <cellStyle name="Normal 2 25 13 2 3" xfId="9027" xr:uid="{65103130-9647-4A15-942C-884B9384D9C8}"/>
    <cellStyle name="Normal 2 25 13 3" xfId="9028" xr:uid="{961A9FD9-A66B-4B2C-9D67-B4B86811816E}"/>
    <cellStyle name="Normal 2 25 13 3 2" xfId="9029" xr:uid="{7BA7ECC7-AB7F-4F43-9A3D-335889CCFF12}"/>
    <cellStyle name="Normal 2 25 13 3 3" xfId="9030" xr:uid="{1963D25C-9E20-4B48-8E9A-8E2E4A9C84B7}"/>
    <cellStyle name="Normal 2 25 13 4" xfId="9031" xr:uid="{512F8D76-DB98-4E4B-AA6E-50409E66AD58}"/>
    <cellStyle name="Normal 2 25 13 5" xfId="9032" xr:uid="{AEB01385-BF32-4A45-9F19-ED00DB0CD608}"/>
    <cellStyle name="Normal 2 25 14" xfId="9033" xr:uid="{FA4B7469-117D-42E1-8EA7-CCD56861A7A2}"/>
    <cellStyle name="Normal 2 25 14 2" xfId="9034" xr:uid="{51A79224-4588-4681-B853-0C673B921D19}"/>
    <cellStyle name="Normal 2 25 14 2 2" xfId="9035" xr:uid="{2D4BB98E-74B1-467D-932D-6F2F36DB029F}"/>
    <cellStyle name="Normal 2 25 14 2 3" xfId="9036" xr:uid="{3D1BB5B5-12E3-4429-BC0D-42CE50B52B18}"/>
    <cellStyle name="Normal 2 25 14 3" xfId="9037" xr:uid="{C1CC185D-3E47-46F5-87C1-9C6C36808BBA}"/>
    <cellStyle name="Normal 2 25 14 3 2" xfId="9038" xr:uid="{683F7572-A175-4691-A863-A24BA43C00AD}"/>
    <cellStyle name="Normal 2 25 14 3 3" xfId="9039" xr:uid="{2062ED3C-E7CD-43AE-96F0-CDBBAC5DEB20}"/>
    <cellStyle name="Normal 2 25 14 4" xfId="9040" xr:uid="{BAF3190B-033A-43DF-9FF9-FB524799EB4E}"/>
    <cellStyle name="Normal 2 25 14 5" xfId="9041" xr:uid="{26764ABE-61BA-4C6F-B0EC-DEE30DEC6361}"/>
    <cellStyle name="Normal 2 25 15" xfId="9042" xr:uid="{53C8A2CE-8AFE-48C9-AD3F-DD374FE8B149}"/>
    <cellStyle name="Normal 2 25 15 2" xfId="9043" xr:uid="{59737F0C-ABC2-4156-B127-CB9C724ECADC}"/>
    <cellStyle name="Normal 2 25 15 2 2" xfId="9044" xr:uid="{82F25A59-C7FB-4CCD-93AD-36834A09E8FD}"/>
    <cellStyle name="Normal 2 25 15 2 3" xfId="9045" xr:uid="{BC81BB2F-106A-401C-8C45-79549C6098C4}"/>
    <cellStyle name="Normal 2 25 15 3" xfId="9046" xr:uid="{CE4F50F3-598B-45F6-B9EE-8AC857441D4D}"/>
    <cellStyle name="Normal 2 25 15 3 2" xfId="9047" xr:uid="{AE051521-85B5-479A-AD21-4D8263D2599E}"/>
    <cellStyle name="Normal 2 25 15 3 3" xfId="9048" xr:uid="{7B76A1DE-2F16-4163-89B8-85AB5BB1E2E9}"/>
    <cellStyle name="Normal 2 25 15 4" xfId="9049" xr:uid="{7FCC76F1-AABA-4277-8332-0A8A0D43B749}"/>
    <cellStyle name="Normal 2 25 15 5" xfId="9050" xr:uid="{6CE01401-2323-447B-9A8C-AC74753A090F}"/>
    <cellStyle name="Normal 2 25 16" xfId="9051" xr:uid="{0126F85D-C833-48CE-9255-E3D611FCC7E0}"/>
    <cellStyle name="Normal 2 25 16 2" xfId="9052" xr:uid="{67D9B08B-47B4-4399-AC2A-5612CB670BD7}"/>
    <cellStyle name="Normal 2 25 16 2 2" xfId="9053" xr:uid="{45E4B30D-4347-4D6C-8D76-8E769B9EC1BF}"/>
    <cellStyle name="Normal 2 25 16 2 3" xfId="9054" xr:uid="{CD09E25C-9C0C-4722-93FD-092E99C3229A}"/>
    <cellStyle name="Normal 2 25 16 3" xfId="9055" xr:uid="{899AC8E0-2EF1-4BA5-AF81-E239CEAC4542}"/>
    <cellStyle name="Normal 2 25 16 3 2" xfId="9056" xr:uid="{00D8E5D1-46D3-4A12-B039-98B551FAD9E8}"/>
    <cellStyle name="Normal 2 25 16 3 3" xfId="9057" xr:uid="{DFC91709-C0FC-4632-9115-A0D0DC295B15}"/>
    <cellStyle name="Normal 2 25 16 4" xfId="9058" xr:uid="{9883415E-3BC9-40FF-B3A9-45FD937692F6}"/>
    <cellStyle name="Normal 2 25 16 5" xfId="9059" xr:uid="{2A85B2D0-31ED-478D-88DD-365F5B6F833D}"/>
    <cellStyle name="Normal 2 25 17" xfId="9060" xr:uid="{37E93428-866F-420A-9EF9-C0D609CB13D5}"/>
    <cellStyle name="Normal 2 25 17 2" xfId="9061" xr:uid="{0B7D1D09-442B-4A0D-9EF9-0F17A5B693C9}"/>
    <cellStyle name="Normal 2 25 17 2 2" xfId="9062" xr:uid="{76DA6D6F-15A3-4E98-8023-8DF0D00A39E4}"/>
    <cellStyle name="Normal 2 25 17 2 3" xfId="9063" xr:uid="{5548D759-68CE-4446-9E8E-AD3F8947A5AD}"/>
    <cellStyle name="Normal 2 25 17 3" xfId="9064" xr:uid="{A0671427-614C-45D3-B405-5F7218B49D6A}"/>
    <cellStyle name="Normal 2 25 17 3 2" xfId="9065" xr:uid="{4554AAA5-9259-492A-B79D-6580BA9FFAA8}"/>
    <cellStyle name="Normal 2 25 17 3 3" xfId="9066" xr:uid="{EED44793-3797-46CF-91E9-59BD518BE2C2}"/>
    <cellStyle name="Normal 2 25 17 4" xfId="9067" xr:uid="{516BB135-620C-4B19-9B48-1268F498205C}"/>
    <cellStyle name="Normal 2 25 17 5" xfId="9068" xr:uid="{FCB84900-305D-46FE-A902-2D2CEB7FAF56}"/>
    <cellStyle name="Normal 2 25 18" xfId="9069" xr:uid="{09B28F41-76EF-4B7E-898D-8960A5873100}"/>
    <cellStyle name="Normal 2 25 18 2" xfId="9070" xr:uid="{121C1A42-0134-46A6-8A2E-413FA3657A07}"/>
    <cellStyle name="Normal 2 25 18 2 2" xfId="9071" xr:uid="{5A5F3E79-0674-40F1-9D54-75EF6C3D06B5}"/>
    <cellStyle name="Normal 2 25 18 2 3" xfId="9072" xr:uid="{1BD8837C-AE38-4979-BA92-F472B382BA82}"/>
    <cellStyle name="Normal 2 25 18 3" xfId="9073" xr:uid="{55267C84-AD5C-4F97-A7B9-BA6C1C8E5CD1}"/>
    <cellStyle name="Normal 2 25 18 3 2" xfId="9074" xr:uid="{DC16CDD1-1510-4011-93B6-7FB163770C67}"/>
    <cellStyle name="Normal 2 25 18 3 3" xfId="9075" xr:uid="{5B824BF3-691D-4472-9706-077DE708194D}"/>
    <cellStyle name="Normal 2 25 18 4" xfId="9076" xr:uid="{5371C7F2-7341-4B4C-B780-30FB09678B82}"/>
    <cellStyle name="Normal 2 25 18 5" xfId="9077" xr:uid="{429B21A6-9C56-42F9-BC1F-5F9B92844781}"/>
    <cellStyle name="Normal 2 25 19" xfId="9078" xr:uid="{FF57CE80-FED7-4834-AF69-446C7D549819}"/>
    <cellStyle name="Normal 2 25 19 2" xfId="9079" xr:uid="{6063CE02-49D0-421D-A957-F8B467C4F3DF}"/>
    <cellStyle name="Normal 2 25 19 2 2" xfId="9080" xr:uid="{DF1B9589-AF9A-40C6-B2D4-D10DC75CEA98}"/>
    <cellStyle name="Normal 2 25 19 2 3" xfId="9081" xr:uid="{C8FF720B-7290-432C-B5AE-C54A70181568}"/>
    <cellStyle name="Normal 2 25 19 3" xfId="9082" xr:uid="{144FF902-AE91-4555-BC4E-21B345F8DF10}"/>
    <cellStyle name="Normal 2 25 19 3 2" xfId="9083" xr:uid="{AA11E694-D6CD-450A-B694-E586C4EEA4C3}"/>
    <cellStyle name="Normal 2 25 19 3 3" xfId="9084" xr:uid="{5BEE2129-E53C-4CDF-8334-7CD34A96304F}"/>
    <cellStyle name="Normal 2 25 19 4" xfId="9085" xr:uid="{ECDA6801-8CFA-4F25-BCF3-AA8A8C5F4BCE}"/>
    <cellStyle name="Normal 2 25 19 5" xfId="9086" xr:uid="{CFC8EAC8-0526-4CBE-B9B7-0896B8E3C2AE}"/>
    <cellStyle name="Normal 2 25 2" xfId="9087" xr:uid="{F1C9D04B-C3DD-4DF6-B5C5-9B96346BD6BF}"/>
    <cellStyle name="Normal 2 25 2 2" xfId="9088" xr:uid="{58C92E98-7FA0-4345-8A7D-D044969800E5}"/>
    <cellStyle name="Normal 2 25 2 2 2" xfId="9089" xr:uid="{88F57292-C8A3-486A-846B-BC3BBF5645A1}"/>
    <cellStyle name="Normal 2 25 2 2 3" xfId="9090" xr:uid="{2B1CC8EF-50EC-4624-8FDF-3EF69565AE6C}"/>
    <cellStyle name="Normal 2 25 2 3" xfId="9091" xr:uid="{E86B0CAA-A36B-4F94-A9C8-C51B4E655B3C}"/>
    <cellStyle name="Normal 2 25 2 3 2" xfId="9092" xr:uid="{EFD098B1-71B9-43C3-A296-34F6B0D2984C}"/>
    <cellStyle name="Normal 2 25 2 3 3" xfId="9093" xr:uid="{BE84B698-FDE4-4137-87AA-F37A0FA9953D}"/>
    <cellStyle name="Normal 2 25 2 4" xfId="9094" xr:uid="{F4D8183F-6D21-4676-AAD3-2B6AF113F158}"/>
    <cellStyle name="Normal 2 25 2 5" xfId="9095" xr:uid="{5FCC53F4-4182-4084-A774-E208E1DBD9A7}"/>
    <cellStyle name="Normal 2 25 20" xfId="9096" xr:uid="{9C7A42C7-429C-4DD1-96E8-89B359C275AB}"/>
    <cellStyle name="Normal 2 25 20 2" xfId="9097" xr:uid="{25E2121B-D779-4276-BF31-E5836A261116}"/>
    <cellStyle name="Normal 2 25 20 2 2" xfId="9098" xr:uid="{ACF81E3E-69EF-429A-928E-CBDE5F0DDD17}"/>
    <cellStyle name="Normal 2 25 20 2 3" xfId="9099" xr:uid="{D472CAE1-0DFD-4BB5-A50F-02395CBAE157}"/>
    <cellStyle name="Normal 2 25 20 3" xfId="9100" xr:uid="{737E8EA0-6686-4BB3-896A-D05FF3C60CFE}"/>
    <cellStyle name="Normal 2 25 20 3 2" xfId="9101" xr:uid="{F856C588-EA27-4D24-A8CC-78C41BBF14E5}"/>
    <cellStyle name="Normal 2 25 20 3 3" xfId="9102" xr:uid="{4A9AB3D3-C837-4826-A4EE-1738534430B2}"/>
    <cellStyle name="Normal 2 25 20 4" xfId="9103" xr:uid="{110029BA-6459-4DAC-B11E-98D73564ECD6}"/>
    <cellStyle name="Normal 2 25 20 5" xfId="9104" xr:uid="{33CAAC1B-D3C6-48F9-B286-8BE788A44853}"/>
    <cellStyle name="Normal 2 25 21" xfId="9105" xr:uid="{88D13566-3A41-433F-8AE3-F9658FD194DB}"/>
    <cellStyle name="Normal 2 25 21 2" xfId="9106" xr:uid="{BFF0BAB3-D82F-459E-922C-07CE1DCE420B}"/>
    <cellStyle name="Normal 2 25 21 2 2" xfId="9107" xr:uid="{42219EB3-9439-41AC-8D85-3778E9BD3A13}"/>
    <cellStyle name="Normal 2 25 21 2 3" xfId="9108" xr:uid="{C491DC91-E797-4C11-B28C-0CDD4AEDD446}"/>
    <cellStyle name="Normal 2 25 21 3" xfId="9109" xr:uid="{D4E6424E-3D36-468F-AB51-F650F4673FC3}"/>
    <cellStyle name="Normal 2 25 21 3 2" xfId="9110" xr:uid="{97FA6142-9089-4D02-957A-D60F5BFBA319}"/>
    <cellStyle name="Normal 2 25 21 3 3" xfId="9111" xr:uid="{2341E7A0-8885-4BEE-9A86-518178399B5D}"/>
    <cellStyle name="Normal 2 25 21 4" xfId="9112" xr:uid="{2701DF26-A496-4256-AD02-E0345EFCD417}"/>
    <cellStyle name="Normal 2 25 21 5" xfId="9113" xr:uid="{D4F9EA33-FB8C-4F3E-B1F4-C9F9C23A06BB}"/>
    <cellStyle name="Normal 2 25 22" xfId="9114" xr:uid="{DB23FC0C-97BB-4491-88C8-DF35A3926F34}"/>
    <cellStyle name="Normal 2 25 22 2" xfId="9115" xr:uid="{5E01E416-900B-4451-9290-4DF5F5A3B5DF}"/>
    <cellStyle name="Normal 2 25 22 2 2" xfId="9116" xr:uid="{15A0943F-9767-442A-8BF1-98B85995F093}"/>
    <cellStyle name="Normal 2 25 22 2 3" xfId="9117" xr:uid="{41433FCF-6D35-45E6-9B43-80723C8D6C52}"/>
    <cellStyle name="Normal 2 25 22 3" xfId="9118" xr:uid="{2DE207B9-B35F-454A-A3F1-E46B44E126A5}"/>
    <cellStyle name="Normal 2 25 22 3 2" xfId="9119" xr:uid="{262620C7-FA9E-4BB7-A65B-F32234E4AA01}"/>
    <cellStyle name="Normal 2 25 22 3 3" xfId="9120" xr:uid="{844607D1-1EDB-406B-8EC9-F39AC1ADEEB2}"/>
    <cellStyle name="Normal 2 25 22 4" xfId="9121" xr:uid="{C0DD4636-52B0-4F7A-8C81-CECF6583D808}"/>
    <cellStyle name="Normal 2 25 22 5" xfId="9122" xr:uid="{0649DD49-AF42-46DD-9367-065C4FE79702}"/>
    <cellStyle name="Normal 2 25 23" xfId="9123" xr:uid="{8CADF9BE-8C14-4330-88C6-85B1CF648D15}"/>
    <cellStyle name="Normal 2 25 23 2" xfId="9124" xr:uid="{D4D3DAAE-50BC-458D-A616-3DAFF77B3B21}"/>
    <cellStyle name="Normal 2 25 23 2 2" xfId="9125" xr:uid="{54028193-9C30-4216-9DE5-3FD170790C4E}"/>
    <cellStyle name="Normal 2 25 23 2 3" xfId="9126" xr:uid="{FB894D18-5B37-4A55-B16F-D2B860568DF7}"/>
    <cellStyle name="Normal 2 25 23 3" xfId="9127" xr:uid="{2F518157-2719-4AA7-9B1F-3DAA9C2434FA}"/>
    <cellStyle name="Normal 2 25 23 3 2" xfId="9128" xr:uid="{D90E158D-1A7B-4686-AE32-0F89A602FF3D}"/>
    <cellStyle name="Normal 2 25 23 3 3" xfId="9129" xr:uid="{B082139B-0128-4896-BEFC-BE31B82FF624}"/>
    <cellStyle name="Normal 2 25 23 4" xfId="9130" xr:uid="{DD480403-AA14-418C-B433-9E2DDC1D8382}"/>
    <cellStyle name="Normal 2 25 23 5" xfId="9131" xr:uid="{89F57D4F-2F09-4F46-BB21-EE22EAA96216}"/>
    <cellStyle name="Normal 2 25 24" xfId="9132" xr:uid="{B77A9F82-9D09-437C-AD87-B00726E19A0C}"/>
    <cellStyle name="Normal 2 25 24 2" xfId="9133" xr:uid="{FC8F669C-725A-40B4-BA81-00FE0B214967}"/>
    <cellStyle name="Normal 2 25 24 3" xfId="9134" xr:uid="{05FF08C9-E547-43D7-A722-0181A28FBF97}"/>
    <cellStyle name="Normal 2 25 25" xfId="9135" xr:uid="{C5DE7868-21F0-4030-AC1B-02171B3DF3F5}"/>
    <cellStyle name="Normal 2 25 25 2" xfId="9136" xr:uid="{A7EE15AA-71A2-4CEE-96DC-D56087E8FCBC}"/>
    <cellStyle name="Normal 2 25 25 3" xfId="9137" xr:uid="{BE9FDBE5-6BA7-4B06-ACF7-6998C73FDF83}"/>
    <cellStyle name="Normal 2 25 26" xfId="9138" xr:uid="{38A96990-BDDA-43B3-A1C3-1E091CB0F4A7}"/>
    <cellStyle name="Normal 2 25 27" xfId="9139" xr:uid="{97E0883A-7C8E-4725-A68F-BD5FBB98DAE3}"/>
    <cellStyle name="Normal 2 25 3" xfId="9140" xr:uid="{D03ED1BE-B257-43A2-A916-6ACD45395960}"/>
    <cellStyle name="Normal 2 25 3 2" xfId="9141" xr:uid="{055055DE-0460-4C5C-AA47-C9B64151E8EB}"/>
    <cellStyle name="Normal 2 25 3 2 2" xfId="9142" xr:uid="{F530F23D-6436-4DC8-A7E6-D69454A7ADD1}"/>
    <cellStyle name="Normal 2 25 3 2 3" xfId="9143" xr:uid="{E2E17183-3AAC-4579-8C5F-A2E1D43C285C}"/>
    <cellStyle name="Normal 2 25 3 3" xfId="9144" xr:uid="{23C6C20F-DAA4-4EEC-81AA-655CCDCB66FD}"/>
    <cellStyle name="Normal 2 25 3 3 2" xfId="9145" xr:uid="{F57B6C22-D4B6-41E3-BF50-39DA339A7894}"/>
    <cellStyle name="Normal 2 25 3 3 3" xfId="9146" xr:uid="{7C0C8EBD-676B-4FE8-8F0D-7DA08B767054}"/>
    <cellStyle name="Normal 2 25 3 4" xfId="9147" xr:uid="{5DF36F46-CFF9-4239-8B31-4950D55CAF30}"/>
    <cellStyle name="Normal 2 25 3 5" xfId="9148" xr:uid="{E402F6F5-805B-4E2B-896F-E5A6014D33C7}"/>
    <cellStyle name="Normal 2 25 4" xfId="9149" xr:uid="{F41461AE-99A6-449B-90D1-F16BFC8B9FFF}"/>
    <cellStyle name="Normal 2 25 4 2" xfId="9150" xr:uid="{284DA3E2-B28B-4746-9B47-5358F4B7A521}"/>
    <cellStyle name="Normal 2 25 4 2 2" xfId="9151" xr:uid="{FE8004C2-E80F-48AA-B251-37CC64A75E12}"/>
    <cellStyle name="Normal 2 25 4 2 3" xfId="9152" xr:uid="{310D2652-9676-48BB-8A30-C6E20FCD9073}"/>
    <cellStyle name="Normal 2 25 4 3" xfId="9153" xr:uid="{778A9A8E-BE3C-4B66-9864-14A50F662529}"/>
    <cellStyle name="Normal 2 25 4 3 2" xfId="9154" xr:uid="{E6C695AD-A048-4564-A913-406BA0B841D2}"/>
    <cellStyle name="Normal 2 25 4 3 3" xfId="9155" xr:uid="{51C13A1F-6801-40C2-81D0-547537A04B75}"/>
    <cellStyle name="Normal 2 25 4 4" xfId="9156" xr:uid="{CC460702-6D82-4A5D-972A-8C01F9DDDD1F}"/>
    <cellStyle name="Normal 2 25 4 5" xfId="9157" xr:uid="{73EEBFEA-90E2-47BF-9841-C4984CF15C1A}"/>
    <cellStyle name="Normal 2 25 5" xfId="9158" xr:uid="{923714FC-762C-4EA0-9D22-809D3C77317F}"/>
    <cellStyle name="Normal 2 25 5 2" xfId="9159" xr:uid="{C069E222-ECB8-4A4D-9430-9CF9C4167372}"/>
    <cellStyle name="Normal 2 25 5 2 2" xfId="9160" xr:uid="{C7D48969-8137-4D6D-83D5-87736BA1704D}"/>
    <cellStyle name="Normal 2 25 5 2 3" xfId="9161" xr:uid="{A2DF2E4A-1282-475B-8F06-EE5669A88C56}"/>
    <cellStyle name="Normal 2 25 5 3" xfId="9162" xr:uid="{C0B1644D-93CC-49AA-8E34-690D532EBB59}"/>
    <cellStyle name="Normal 2 25 5 3 2" xfId="9163" xr:uid="{490776BE-851B-42CA-B2AB-581019C44F8B}"/>
    <cellStyle name="Normal 2 25 5 3 3" xfId="9164" xr:uid="{15D9F344-F9F4-4ACE-8835-C37EAA31DF06}"/>
    <cellStyle name="Normal 2 25 5 4" xfId="9165" xr:uid="{0DCBD605-12F2-47F7-92E3-0AB2A74BE671}"/>
    <cellStyle name="Normal 2 25 5 5" xfId="9166" xr:uid="{069393A6-A279-44D8-B8F2-58E2194961AE}"/>
    <cellStyle name="Normal 2 25 6" xfId="9167" xr:uid="{F977D30C-3C5D-4CD2-8FB3-5E8B03BFD894}"/>
    <cellStyle name="Normal 2 25 6 2" xfId="9168" xr:uid="{EB358730-45CE-4B45-ABBA-279C1B121946}"/>
    <cellStyle name="Normal 2 25 6 2 2" xfId="9169" xr:uid="{B4DEC4C1-51DC-43A4-A761-3C7ED495F12B}"/>
    <cellStyle name="Normal 2 25 6 2 3" xfId="9170" xr:uid="{7A3B496F-CBB6-4AC0-92F9-2A5E0AAFEFD3}"/>
    <cellStyle name="Normal 2 25 6 3" xfId="9171" xr:uid="{CD96CF9B-8C99-4946-9636-CFFBD6567169}"/>
    <cellStyle name="Normal 2 25 6 3 2" xfId="9172" xr:uid="{269067B7-19CA-4820-8912-9BDE0E5CB2A3}"/>
    <cellStyle name="Normal 2 25 6 3 3" xfId="9173" xr:uid="{D4D110FF-585B-4126-BB14-A1CA73CF25AD}"/>
    <cellStyle name="Normal 2 25 6 4" xfId="9174" xr:uid="{AD492A35-7C21-40AA-B60E-FACD1DA3450E}"/>
    <cellStyle name="Normal 2 25 6 5" xfId="9175" xr:uid="{360F493B-F540-406D-BA39-C7F0FEA3BBCB}"/>
    <cellStyle name="Normal 2 25 7" xfId="9176" xr:uid="{5E87CB0B-A91D-4E36-8CCC-A5713F061524}"/>
    <cellStyle name="Normal 2 25 7 2" xfId="9177" xr:uid="{92C2E81D-22A5-4B80-82CA-78A63A490129}"/>
    <cellStyle name="Normal 2 25 7 2 2" xfId="9178" xr:uid="{6018BD06-38A2-4AEB-B86D-3E288F7C9489}"/>
    <cellStyle name="Normal 2 25 7 2 3" xfId="9179" xr:uid="{73D8C5AE-97DC-495C-9537-F8BAE9C40C35}"/>
    <cellStyle name="Normal 2 25 7 3" xfId="9180" xr:uid="{F7CC0B79-8C1B-44D1-A4DE-1DCEDC1DF9D1}"/>
    <cellStyle name="Normal 2 25 7 3 2" xfId="9181" xr:uid="{EC646251-01FB-49CB-B410-B0F3BDC40EDC}"/>
    <cellStyle name="Normal 2 25 7 3 3" xfId="9182" xr:uid="{2E744DA5-F6BC-4850-A72D-907F0E3DC35C}"/>
    <cellStyle name="Normal 2 25 7 4" xfId="9183" xr:uid="{609C7230-921F-4826-881D-9A1610691E9B}"/>
    <cellStyle name="Normal 2 25 7 5" xfId="9184" xr:uid="{A95E6280-76BA-451E-81B0-5B0FD7AA60E7}"/>
    <cellStyle name="Normal 2 25 8" xfId="9185" xr:uid="{0D33E819-A4AD-437B-945D-725845D888AC}"/>
    <cellStyle name="Normal 2 25 8 2" xfId="9186" xr:uid="{C87F7FB9-5A2F-4C09-AE59-A938427C7F7B}"/>
    <cellStyle name="Normal 2 25 8 2 2" xfId="9187" xr:uid="{1E614DD7-91B0-4ABA-A28D-3CAB8ED798D4}"/>
    <cellStyle name="Normal 2 25 8 2 3" xfId="9188" xr:uid="{1E18D1C8-A108-4AB7-A327-43801205FDE9}"/>
    <cellStyle name="Normal 2 25 8 3" xfId="9189" xr:uid="{8F41B9D8-9F55-4DB7-8816-B4212E566A5A}"/>
    <cellStyle name="Normal 2 25 8 3 2" xfId="9190" xr:uid="{304CEE17-0192-4685-A5E7-D00CCBB5F7BA}"/>
    <cellStyle name="Normal 2 25 8 3 3" xfId="9191" xr:uid="{3808F27B-2DF8-47ED-AC3D-666CECF8BE8D}"/>
    <cellStyle name="Normal 2 25 8 4" xfId="9192" xr:uid="{E162C90C-C01F-43CF-8C85-89FF74540843}"/>
    <cellStyle name="Normal 2 25 8 5" xfId="9193" xr:uid="{806C9A3B-7690-4E7F-BF2B-0E7B1816DD1E}"/>
    <cellStyle name="Normal 2 25 9" xfId="9194" xr:uid="{BED76D2A-8223-4E1E-8B69-A7DD3B2D77D3}"/>
    <cellStyle name="Normal 2 25 9 2" xfId="9195" xr:uid="{3FA7A45D-7F22-4DB2-A939-8308980D9405}"/>
    <cellStyle name="Normal 2 25 9 2 2" xfId="9196" xr:uid="{3AD000EB-F732-4DAA-B177-EFCF03D38006}"/>
    <cellStyle name="Normal 2 25 9 2 3" xfId="9197" xr:uid="{308CB3C2-21A6-44DC-B695-34EA8786B7BF}"/>
    <cellStyle name="Normal 2 25 9 3" xfId="9198" xr:uid="{355C5A59-FF95-41BA-BF04-50F067821F92}"/>
    <cellStyle name="Normal 2 25 9 3 2" xfId="9199" xr:uid="{3DC7F3AA-BF08-40D2-A758-6B366A201819}"/>
    <cellStyle name="Normal 2 25 9 3 3" xfId="9200" xr:uid="{A537786B-D63D-488F-8EDC-5BF60EF6985C}"/>
    <cellStyle name="Normal 2 25 9 4" xfId="9201" xr:uid="{E5000A54-4673-406D-99B7-E2E0A92D33F0}"/>
    <cellStyle name="Normal 2 25 9 5" xfId="9202" xr:uid="{DA6C2F23-9908-437F-9146-51BB905DD56D}"/>
    <cellStyle name="Normal 2 250" xfId="42284" xr:uid="{72158413-00D0-4A67-BB88-77030648E698}"/>
    <cellStyle name="Normal 2 251" xfId="42286" xr:uid="{EF0D6470-5798-454A-9452-E8883DC7D39F}"/>
    <cellStyle name="Normal 2 252" xfId="42288" xr:uid="{4EF81E4D-BEF2-4EA0-995B-ECA00403B6E0}"/>
    <cellStyle name="Normal 2 253" xfId="42296" xr:uid="{E35CC925-4132-45F7-9FA8-C5AA9C35FB28}"/>
    <cellStyle name="Normal 2 26" xfId="9203" xr:uid="{E412E6FA-16B8-4078-9722-C88C505CF22B}"/>
    <cellStyle name="Normal 2 26 10" xfId="9204" xr:uid="{2A77E7DB-31D0-4560-801F-5E76202B3411}"/>
    <cellStyle name="Normal 2 26 10 2" xfId="9205" xr:uid="{328547B1-4873-476E-9973-A34A9426D27D}"/>
    <cellStyle name="Normal 2 26 10 2 2" xfId="9206" xr:uid="{31D1CCEC-1DBD-4CA7-84D7-9F5B2362A99E}"/>
    <cellStyle name="Normal 2 26 10 2 3" xfId="9207" xr:uid="{A8A4A73B-8B6D-402C-884B-B93A8D3D399E}"/>
    <cellStyle name="Normal 2 26 10 3" xfId="9208" xr:uid="{9A4DE261-03E1-4036-B477-1D2B5821AF40}"/>
    <cellStyle name="Normal 2 26 10 3 2" xfId="9209" xr:uid="{5CBB069D-4ADE-410E-A4D5-F090D835A5F8}"/>
    <cellStyle name="Normal 2 26 10 3 3" xfId="9210" xr:uid="{421E3D3B-85D7-48D4-862E-C010EA5F40D2}"/>
    <cellStyle name="Normal 2 26 10 4" xfId="9211" xr:uid="{AB53B9CB-6C41-4206-BCB6-8807B07CC794}"/>
    <cellStyle name="Normal 2 26 10 5" xfId="9212" xr:uid="{6493EB36-1F52-4B96-8948-4565F330A363}"/>
    <cellStyle name="Normal 2 26 11" xfId="9213" xr:uid="{0470666C-8F32-44B8-B13E-E664A6AAACBF}"/>
    <cellStyle name="Normal 2 26 11 2" xfId="9214" xr:uid="{E68A3F3A-E1FB-47E7-B089-5F01ECBA7F09}"/>
    <cellStyle name="Normal 2 26 11 2 2" xfId="9215" xr:uid="{B2669BD6-8009-4F1D-98CB-0C7E3BF0025F}"/>
    <cellStyle name="Normal 2 26 11 2 3" xfId="9216" xr:uid="{B40215A2-E14A-4D77-AF9A-5635E58B6015}"/>
    <cellStyle name="Normal 2 26 11 3" xfId="9217" xr:uid="{4BC9A40D-EBE4-4111-A65A-7E07AC5A223C}"/>
    <cellStyle name="Normal 2 26 11 3 2" xfId="9218" xr:uid="{ADC19C9A-48DC-4D87-8C98-E1ABA2FD1A9C}"/>
    <cellStyle name="Normal 2 26 11 3 3" xfId="9219" xr:uid="{20447CA4-F771-427F-9F16-5BF23BD2052A}"/>
    <cellStyle name="Normal 2 26 11 4" xfId="9220" xr:uid="{83FED495-3E4B-415F-B118-55A6782838AC}"/>
    <cellStyle name="Normal 2 26 11 5" xfId="9221" xr:uid="{D0F769AC-BC5C-4B97-9108-361C25F35282}"/>
    <cellStyle name="Normal 2 26 12" xfId="9222" xr:uid="{B7FC7826-1754-4722-ACB6-01275B490CDB}"/>
    <cellStyle name="Normal 2 26 12 2" xfId="9223" xr:uid="{7D2DDA92-A608-4F98-ABE3-687A96B1EB9B}"/>
    <cellStyle name="Normal 2 26 12 2 2" xfId="9224" xr:uid="{8433FEE6-E82E-4197-80CB-597CC1F518C2}"/>
    <cellStyle name="Normal 2 26 12 2 3" xfId="9225" xr:uid="{AEED2DB7-844E-4E3C-9FA8-FEC2E5C651DF}"/>
    <cellStyle name="Normal 2 26 12 3" xfId="9226" xr:uid="{13A18D16-32E0-4461-A544-A2126D0F2981}"/>
    <cellStyle name="Normal 2 26 12 3 2" xfId="9227" xr:uid="{936A4038-B661-4361-AEBC-15F15DE24D6D}"/>
    <cellStyle name="Normal 2 26 12 3 3" xfId="9228" xr:uid="{5F8AEE79-3AAA-4FE7-9993-6E6690B0BB22}"/>
    <cellStyle name="Normal 2 26 12 4" xfId="9229" xr:uid="{1CA40C07-24E0-4744-B781-15FE33482C70}"/>
    <cellStyle name="Normal 2 26 12 5" xfId="9230" xr:uid="{A70DAF0E-9654-49BC-95F5-9BBF074E97EA}"/>
    <cellStyle name="Normal 2 26 13" xfId="9231" xr:uid="{B72BBC7D-EFAD-441F-8D77-4AC9F563AF72}"/>
    <cellStyle name="Normal 2 26 13 2" xfId="9232" xr:uid="{D83C2442-E11B-4F28-B0F7-CFF243FC07B4}"/>
    <cellStyle name="Normal 2 26 13 2 2" xfId="9233" xr:uid="{DB4FA400-243C-45AB-9A71-C41D30CC1E2F}"/>
    <cellStyle name="Normal 2 26 13 2 3" xfId="9234" xr:uid="{957CD0D7-F15E-44A1-9C7E-2DC0734857B5}"/>
    <cellStyle name="Normal 2 26 13 3" xfId="9235" xr:uid="{93DC1A96-A97A-4E27-9CA9-008666A13904}"/>
    <cellStyle name="Normal 2 26 13 3 2" xfId="9236" xr:uid="{1AAFC754-722B-4F83-8D36-4D4459582336}"/>
    <cellStyle name="Normal 2 26 13 3 3" xfId="9237" xr:uid="{9822EBC4-CB30-405A-8591-FAA5B7A2B515}"/>
    <cellStyle name="Normal 2 26 13 4" xfId="9238" xr:uid="{AAFB94CF-C0AF-410A-828C-641AAC4D4C00}"/>
    <cellStyle name="Normal 2 26 13 5" xfId="9239" xr:uid="{5471B6DF-AF2A-4C64-854C-D9723A8B9633}"/>
    <cellStyle name="Normal 2 26 14" xfId="9240" xr:uid="{98D04F9F-AF8A-4343-BFD5-1DF4CE46F824}"/>
    <cellStyle name="Normal 2 26 14 2" xfId="9241" xr:uid="{3E6F7696-0893-4BFE-9824-10D7005C0EE2}"/>
    <cellStyle name="Normal 2 26 14 2 2" xfId="9242" xr:uid="{759295ED-A10B-46B6-98AC-23371312DF8F}"/>
    <cellStyle name="Normal 2 26 14 2 3" xfId="9243" xr:uid="{F1C0F4C9-E25B-422A-85D5-B6934B29E978}"/>
    <cellStyle name="Normal 2 26 14 3" xfId="9244" xr:uid="{B6356EAE-B3A1-4D5D-8DA0-1772A1EECC8A}"/>
    <cellStyle name="Normal 2 26 14 3 2" xfId="9245" xr:uid="{B9F7E471-A2B5-4566-A4A9-8FE158D2B68B}"/>
    <cellStyle name="Normal 2 26 14 3 3" xfId="9246" xr:uid="{E8AF3F4B-83BD-436E-9E82-CF85B5A4D2DA}"/>
    <cellStyle name="Normal 2 26 14 4" xfId="9247" xr:uid="{70063970-B23D-4083-B002-45BC215070BD}"/>
    <cellStyle name="Normal 2 26 14 5" xfId="9248" xr:uid="{F60F0705-4B3D-4E21-A9CD-90B7E2A0AB6E}"/>
    <cellStyle name="Normal 2 26 15" xfId="9249" xr:uid="{76FF72B2-4C1B-4919-9373-05032BBA6693}"/>
    <cellStyle name="Normal 2 26 15 2" xfId="9250" xr:uid="{44150056-9CD7-41B7-8A9D-D64543232BC7}"/>
    <cellStyle name="Normal 2 26 15 2 2" xfId="9251" xr:uid="{7E613900-2446-46CB-B620-7315D866EA4D}"/>
    <cellStyle name="Normal 2 26 15 2 3" xfId="9252" xr:uid="{9E757AC8-EBDC-4671-86A3-C4A98F502D05}"/>
    <cellStyle name="Normal 2 26 15 3" xfId="9253" xr:uid="{E10C1FA2-F12F-466B-A687-3D5D5B37D84F}"/>
    <cellStyle name="Normal 2 26 15 3 2" xfId="9254" xr:uid="{CF2899CE-2528-4DEB-BCDD-DA89C9DE4B32}"/>
    <cellStyle name="Normal 2 26 15 3 3" xfId="9255" xr:uid="{E5C8C353-F5C6-4DF5-9621-BB33064F3B02}"/>
    <cellStyle name="Normal 2 26 15 4" xfId="9256" xr:uid="{97C4C9FC-F834-47B3-8696-AA49FA4E0ACF}"/>
    <cellStyle name="Normal 2 26 15 5" xfId="9257" xr:uid="{D9B010C1-E38F-4188-AA9F-F6E8032D3B5D}"/>
    <cellStyle name="Normal 2 26 16" xfId="9258" xr:uid="{3063F959-E792-4A0C-9CE3-5ECE118B927A}"/>
    <cellStyle name="Normal 2 26 16 2" xfId="9259" xr:uid="{8043EF37-0EA2-4A75-98A6-3C34868294D9}"/>
    <cellStyle name="Normal 2 26 16 2 2" xfId="9260" xr:uid="{C0A226FC-4C9C-4016-BA06-CCC2C2B7FC63}"/>
    <cellStyle name="Normal 2 26 16 2 3" xfId="9261" xr:uid="{3969562E-E413-4FB2-968C-1B379120DA54}"/>
    <cellStyle name="Normal 2 26 16 3" xfId="9262" xr:uid="{9C6624FB-0441-4A0C-A2B8-8AE08DFCE2EE}"/>
    <cellStyle name="Normal 2 26 16 3 2" xfId="9263" xr:uid="{B14FD96E-E7CE-4E7B-9CFB-4F6BAAAA5DD3}"/>
    <cellStyle name="Normal 2 26 16 3 3" xfId="9264" xr:uid="{C2FA3CC6-CA08-4F24-8611-16BD6FD9CBD5}"/>
    <cellStyle name="Normal 2 26 16 4" xfId="9265" xr:uid="{BC6F6DC2-1339-4B41-8BA7-74CF57DE9DD5}"/>
    <cellStyle name="Normal 2 26 16 5" xfId="9266" xr:uid="{2081540B-CC9E-4394-9906-6D27B1FDE37C}"/>
    <cellStyle name="Normal 2 26 17" xfId="9267" xr:uid="{BCD1812C-4824-4C4C-B195-31DF42AEC336}"/>
    <cellStyle name="Normal 2 26 17 2" xfId="9268" xr:uid="{59AACC0E-FB41-4BFA-BFC1-157D68EE77DF}"/>
    <cellStyle name="Normal 2 26 17 2 2" xfId="9269" xr:uid="{18D1704B-1B14-441F-A0EB-16F530BED4AC}"/>
    <cellStyle name="Normal 2 26 17 2 3" xfId="9270" xr:uid="{C37B63F5-17A6-45BF-97BF-04E8E4695A07}"/>
    <cellStyle name="Normal 2 26 17 3" xfId="9271" xr:uid="{F945BA5A-8350-4FE2-82F7-2B9D8F399E5E}"/>
    <cellStyle name="Normal 2 26 17 3 2" xfId="9272" xr:uid="{77EAFEC0-2702-4DE1-8C47-6488FC7FBDEC}"/>
    <cellStyle name="Normal 2 26 17 3 3" xfId="9273" xr:uid="{2148FEDD-ED11-4763-B27F-D0DCB2201847}"/>
    <cellStyle name="Normal 2 26 17 4" xfId="9274" xr:uid="{EC0D748A-57F9-4013-ACFC-ADA93FF7B921}"/>
    <cellStyle name="Normal 2 26 17 5" xfId="9275" xr:uid="{62754B39-98DA-4686-A318-AE179D810C66}"/>
    <cellStyle name="Normal 2 26 18" xfId="9276" xr:uid="{3EABE066-D9D4-47A6-BB81-876D876B8A86}"/>
    <cellStyle name="Normal 2 26 18 2" xfId="9277" xr:uid="{9C7EBD08-FFD6-4E95-A057-29252A25EAC6}"/>
    <cellStyle name="Normal 2 26 18 2 2" xfId="9278" xr:uid="{C6B23626-1695-498D-97B5-0B35D81F3B01}"/>
    <cellStyle name="Normal 2 26 18 2 3" xfId="9279" xr:uid="{C04D8DDB-492E-492B-B3BC-70594C40F2D1}"/>
    <cellStyle name="Normal 2 26 18 3" xfId="9280" xr:uid="{D1311D88-AFD4-442F-8E04-AE1EE5981310}"/>
    <cellStyle name="Normal 2 26 18 3 2" xfId="9281" xr:uid="{7C94D302-E85E-4779-84F3-7B19C97EE835}"/>
    <cellStyle name="Normal 2 26 18 3 3" xfId="9282" xr:uid="{D6517ED3-4DEF-40F9-B8DA-E84BE1445A55}"/>
    <cellStyle name="Normal 2 26 18 4" xfId="9283" xr:uid="{3785AC12-EC37-4C2C-95F9-BCB046683341}"/>
    <cellStyle name="Normal 2 26 18 5" xfId="9284" xr:uid="{BEAF309C-5AF1-45C0-8B24-9F7A4D0353BD}"/>
    <cellStyle name="Normal 2 26 19" xfId="9285" xr:uid="{3947AAC3-F8B2-4B82-8537-A141AB866A00}"/>
    <cellStyle name="Normal 2 26 19 2" xfId="9286" xr:uid="{9D037473-C290-45A7-B125-34CDAF542A6D}"/>
    <cellStyle name="Normal 2 26 19 2 2" xfId="9287" xr:uid="{69381F94-BABE-4D9C-AB04-36C70607FA22}"/>
    <cellStyle name="Normal 2 26 19 2 3" xfId="9288" xr:uid="{C2B9A8FA-C6CA-4032-9B36-7F65C726F4D0}"/>
    <cellStyle name="Normal 2 26 19 3" xfId="9289" xr:uid="{8881BF54-475D-466B-9042-AC06FE40DDAC}"/>
    <cellStyle name="Normal 2 26 19 3 2" xfId="9290" xr:uid="{C8CC10D3-881E-4185-BB19-C40CAA61E806}"/>
    <cellStyle name="Normal 2 26 19 3 3" xfId="9291" xr:uid="{3FFA063A-527A-4AC7-9B54-A279E05F6064}"/>
    <cellStyle name="Normal 2 26 19 4" xfId="9292" xr:uid="{776C0226-34E5-4E9C-9A82-2B6C5FD4A5B4}"/>
    <cellStyle name="Normal 2 26 19 5" xfId="9293" xr:uid="{72B0C3D1-7B38-4656-8987-818332CB6FFD}"/>
    <cellStyle name="Normal 2 26 2" xfId="9294" xr:uid="{AB7A3D0C-1E2C-4D93-98BC-4DBB3AAAB23D}"/>
    <cellStyle name="Normal 2 26 2 2" xfId="9295" xr:uid="{B860AA11-8FAC-4412-A3CD-E24CCFD17147}"/>
    <cellStyle name="Normal 2 26 2 2 2" xfId="9296" xr:uid="{AAA64413-530C-4E83-8191-2D592190AFCC}"/>
    <cellStyle name="Normal 2 26 2 2 3" xfId="9297" xr:uid="{CE2B3686-562E-4319-922C-EB5696F65E5C}"/>
    <cellStyle name="Normal 2 26 2 3" xfId="9298" xr:uid="{B271BE1F-CF84-48AF-9DED-AEE5342D9C9F}"/>
    <cellStyle name="Normal 2 26 2 3 2" xfId="9299" xr:uid="{E31806D9-E1F3-456E-8A7D-8C882CBC0B65}"/>
    <cellStyle name="Normal 2 26 2 3 3" xfId="9300" xr:uid="{349BB5CD-0C27-4064-BDC3-411BE85CF5CF}"/>
    <cellStyle name="Normal 2 26 2 4" xfId="9301" xr:uid="{1676AF33-E6BC-46C3-8141-EDC59EE022EA}"/>
    <cellStyle name="Normal 2 26 2 5" xfId="9302" xr:uid="{2FA32AC9-7EE6-474A-95DA-5A37CCC60A98}"/>
    <cellStyle name="Normal 2 26 20" xfId="9303" xr:uid="{6D765137-EB25-4A85-80E8-7CE8430B84DD}"/>
    <cellStyle name="Normal 2 26 20 2" xfId="9304" xr:uid="{0C22750B-AE4C-430B-B6D8-8C48F8877EB4}"/>
    <cellStyle name="Normal 2 26 20 2 2" xfId="9305" xr:uid="{B8544E36-F44E-4DD5-8AE2-54E7E11A8CBA}"/>
    <cellStyle name="Normal 2 26 20 2 3" xfId="9306" xr:uid="{FB1A7A29-BFEA-4DE9-900C-2DFEC43AC54D}"/>
    <cellStyle name="Normal 2 26 20 3" xfId="9307" xr:uid="{BACFACF3-4489-41F6-BDA4-44569CFC0829}"/>
    <cellStyle name="Normal 2 26 20 3 2" xfId="9308" xr:uid="{BE0DA2A4-27B8-4AD4-BCFE-5AC04BD9D8DD}"/>
    <cellStyle name="Normal 2 26 20 3 3" xfId="9309" xr:uid="{B3E31148-559D-44C0-A328-4E1916B76426}"/>
    <cellStyle name="Normal 2 26 20 4" xfId="9310" xr:uid="{A99AFC14-58BF-41C6-8190-E9B6C9049317}"/>
    <cellStyle name="Normal 2 26 20 5" xfId="9311" xr:uid="{9C86A8EB-7403-430B-A97E-A3DA4BE1AD07}"/>
    <cellStyle name="Normal 2 26 21" xfId="9312" xr:uid="{E9DEE312-2FEB-473F-9525-34D04A6A2405}"/>
    <cellStyle name="Normal 2 26 21 2" xfId="9313" xr:uid="{ED21CCC7-0B1A-4B3F-B897-1572A1140A17}"/>
    <cellStyle name="Normal 2 26 21 2 2" xfId="9314" xr:uid="{EBB27214-B9DA-4EAE-8674-C9816D41182F}"/>
    <cellStyle name="Normal 2 26 21 2 3" xfId="9315" xr:uid="{C3FA73D5-22EE-4B8F-814F-F71EAA81C2D7}"/>
    <cellStyle name="Normal 2 26 21 3" xfId="9316" xr:uid="{B518F540-9658-46AB-AFDC-E82A7640C886}"/>
    <cellStyle name="Normal 2 26 21 3 2" xfId="9317" xr:uid="{CFFFCEBF-4E04-477C-8173-10AA7FD54765}"/>
    <cellStyle name="Normal 2 26 21 3 3" xfId="9318" xr:uid="{F2CB5480-5816-48DB-BCCC-FDDDB2B828E6}"/>
    <cellStyle name="Normal 2 26 21 4" xfId="9319" xr:uid="{DC55B1A7-9645-4CC3-80DE-260D99BDD7DB}"/>
    <cellStyle name="Normal 2 26 21 5" xfId="9320" xr:uid="{2F7EB7D2-13D3-4B62-B357-EB5962E067F2}"/>
    <cellStyle name="Normal 2 26 22" xfId="9321" xr:uid="{905344CD-15C5-45A7-B569-6E9B24D2A779}"/>
    <cellStyle name="Normal 2 26 22 2" xfId="9322" xr:uid="{E52EA3D8-2DA7-4960-B529-BB242E6C5F5D}"/>
    <cellStyle name="Normal 2 26 22 2 2" xfId="9323" xr:uid="{E7EE544C-EED8-418E-B984-2C00E9AC0A7D}"/>
    <cellStyle name="Normal 2 26 22 2 3" xfId="9324" xr:uid="{A76621AF-FF0E-40D8-8C2F-4AB1CB76407B}"/>
    <cellStyle name="Normal 2 26 22 3" xfId="9325" xr:uid="{6358C1E6-FD5F-4EB9-BFB4-82088B50D969}"/>
    <cellStyle name="Normal 2 26 22 3 2" xfId="9326" xr:uid="{4985E898-6B75-4BF3-98B3-A378F46C7989}"/>
    <cellStyle name="Normal 2 26 22 3 3" xfId="9327" xr:uid="{E0555123-23C0-4946-A794-AF845746752A}"/>
    <cellStyle name="Normal 2 26 22 4" xfId="9328" xr:uid="{D69C7660-95ED-43DE-8EC9-230CA4D9906A}"/>
    <cellStyle name="Normal 2 26 22 5" xfId="9329" xr:uid="{4C861E30-9030-4989-88AB-2EA82346CE24}"/>
    <cellStyle name="Normal 2 26 23" xfId="9330" xr:uid="{85E64097-3206-410C-A688-75ABE5B740B4}"/>
    <cellStyle name="Normal 2 26 23 2" xfId="9331" xr:uid="{25682F6B-D046-4F99-86B0-CA4AA31CD57E}"/>
    <cellStyle name="Normal 2 26 23 2 2" xfId="9332" xr:uid="{D94F07CA-D141-4571-AB4F-9F036EF1DB1B}"/>
    <cellStyle name="Normal 2 26 23 2 3" xfId="9333" xr:uid="{A80D9667-0103-4B84-8987-74ED4B4CC4EA}"/>
    <cellStyle name="Normal 2 26 23 3" xfId="9334" xr:uid="{DF6F690C-73AE-4F1F-97F8-ED15CA07FAC4}"/>
    <cellStyle name="Normal 2 26 23 3 2" xfId="9335" xr:uid="{AF736414-FB46-40F2-BDF5-EC5DB982B7A1}"/>
    <cellStyle name="Normal 2 26 23 3 3" xfId="9336" xr:uid="{3EEF2D21-825F-4D73-A9FE-6F906C21D201}"/>
    <cellStyle name="Normal 2 26 23 4" xfId="9337" xr:uid="{207ED7E5-0885-40C2-B328-3D4EEDC08813}"/>
    <cellStyle name="Normal 2 26 23 5" xfId="9338" xr:uid="{AFC9E38E-F648-4D56-B24F-AD283B88E9A3}"/>
    <cellStyle name="Normal 2 26 24" xfId="9339" xr:uid="{6B1A03E4-F0C7-4433-91A5-F28E48F3FE3E}"/>
    <cellStyle name="Normal 2 26 24 2" xfId="9340" xr:uid="{1D767CBC-6F34-4012-95CC-004FFC0C1C3D}"/>
    <cellStyle name="Normal 2 26 24 3" xfId="9341" xr:uid="{6954730C-785F-4CD4-8AF9-DAACE0B5A53A}"/>
    <cellStyle name="Normal 2 26 25" xfId="9342" xr:uid="{30C8EA02-E032-4816-ABC4-502436272022}"/>
    <cellStyle name="Normal 2 26 25 2" xfId="9343" xr:uid="{BF42597E-0931-4FC7-9395-82854664CA2E}"/>
    <cellStyle name="Normal 2 26 25 3" xfId="9344" xr:uid="{BFE0CED4-8727-4976-ABC0-EAF55033DE3A}"/>
    <cellStyle name="Normal 2 26 26" xfId="9345" xr:uid="{7584EFAA-DBAB-47BC-809C-886FABD4FF32}"/>
    <cellStyle name="Normal 2 26 27" xfId="9346" xr:uid="{4EF2B23F-2F90-4929-99B2-96D364F31501}"/>
    <cellStyle name="Normal 2 26 3" xfId="9347" xr:uid="{0EAD8AFD-0AC9-44D1-9DE5-F0FD2F5B974C}"/>
    <cellStyle name="Normal 2 26 3 2" xfId="9348" xr:uid="{9A1023FC-E37A-477F-AD8B-87229A788E5C}"/>
    <cellStyle name="Normal 2 26 3 2 2" xfId="9349" xr:uid="{2D3B4D3E-CEFB-4284-9542-1994AB3F776B}"/>
    <cellStyle name="Normal 2 26 3 2 3" xfId="9350" xr:uid="{416A4754-B2B7-4521-9890-2722D85B3370}"/>
    <cellStyle name="Normal 2 26 3 3" xfId="9351" xr:uid="{B055D939-B1BA-4D6E-A361-EB4907D289D3}"/>
    <cellStyle name="Normal 2 26 3 3 2" xfId="9352" xr:uid="{C0E28FD1-C01A-4D42-8A2A-F5AE6D455928}"/>
    <cellStyle name="Normal 2 26 3 3 3" xfId="9353" xr:uid="{A88D6E75-40CA-4A6D-90E8-087D8ABF4528}"/>
    <cellStyle name="Normal 2 26 3 4" xfId="9354" xr:uid="{5E51DDF3-73B8-43F3-8656-E6DB330D03C2}"/>
    <cellStyle name="Normal 2 26 3 5" xfId="9355" xr:uid="{33713167-2954-4283-BDC2-D7FB9CC05141}"/>
    <cellStyle name="Normal 2 26 4" xfId="9356" xr:uid="{609EA959-55A7-4D63-B54A-64F25079D434}"/>
    <cellStyle name="Normal 2 26 4 2" xfId="9357" xr:uid="{2A173051-51DA-446C-BFD9-991E6BA66542}"/>
    <cellStyle name="Normal 2 26 4 2 2" xfId="9358" xr:uid="{94996738-C55C-4A60-AF73-3590BF155ADA}"/>
    <cellStyle name="Normal 2 26 4 2 3" xfId="9359" xr:uid="{E37F0066-C078-4729-BAE9-1082ED34BEAE}"/>
    <cellStyle name="Normal 2 26 4 3" xfId="9360" xr:uid="{3638BE3D-3489-4A10-83F4-197C407AC182}"/>
    <cellStyle name="Normal 2 26 4 3 2" xfId="9361" xr:uid="{336A0CCF-108E-471B-A2F9-777A8C908747}"/>
    <cellStyle name="Normal 2 26 4 3 3" xfId="9362" xr:uid="{FBF5CE7C-9729-4E68-9B96-5F14567B8E56}"/>
    <cellStyle name="Normal 2 26 4 4" xfId="9363" xr:uid="{1AD8590E-0F7D-4784-A9D8-D518CA9EC386}"/>
    <cellStyle name="Normal 2 26 4 5" xfId="9364" xr:uid="{08B84839-5571-4563-AF1B-CB451B733BE7}"/>
    <cellStyle name="Normal 2 26 5" xfId="9365" xr:uid="{879A0CD5-8109-41F0-BF33-0D04F0D1D3D9}"/>
    <cellStyle name="Normal 2 26 5 2" xfId="9366" xr:uid="{18C494BA-8DB8-4ABE-B403-B32655888ED9}"/>
    <cellStyle name="Normal 2 26 5 2 2" xfId="9367" xr:uid="{A1DF2783-FF29-4187-87E1-42909924C10A}"/>
    <cellStyle name="Normal 2 26 5 2 3" xfId="9368" xr:uid="{D093BA7D-5FA9-4686-B7D2-C1E4730A3102}"/>
    <cellStyle name="Normal 2 26 5 3" xfId="9369" xr:uid="{D6D76EC3-838B-4F1B-B325-B63E5A3A12F1}"/>
    <cellStyle name="Normal 2 26 5 3 2" xfId="9370" xr:uid="{6A6DED8D-D906-4ECB-B6E4-4BDB5F5B0E19}"/>
    <cellStyle name="Normal 2 26 5 3 3" xfId="9371" xr:uid="{C8651EBA-DDAB-481A-A139-07D7E6E851F2}"/>
    <cellStyle name="Normal 2 26 5 4" xfId="9372" xr:uid="{304D6280-2AF9-4E4A-B175-4FF9976CB448}"/>
    <cellStyle name="Normal 2 26 5 5" xfId="9373" xr:uid="{3683C3F0-A8A9-4CA6-89A2-F6652BC53AC7}"/>
    <cellStyle name="Normal 2 26 6" xfId="9374" xr:uid="{CE76C687-1615-4008-A099-FBB3F6A5BDCC}"/>
    <cellStyle name="Normal 2 26 6 2" xfId="9375" xr:uid="{A3F6FD42-FA3F-4FCB-92E7-B31757D12F4E}"/>
    <cellStyle name="Normal 2 26 6 2 2" xfId="9376" xr:uid="{4C69470A-B0C6-4A90-AB75-AAED240600D9}"/>
    <cellStyle name="Normal 2 26 6 2 3" xfId="9377" xr:uid="{E15BE18B-452F-43CC-B114-1B1127E223B1}"/>
    <cellStyle name="Normal 2 26 6 3" xfId="9378" xr:uid="{06766FB4-DF9E-45D8-8715-62F92D5098F8}"/>
    <cellStyle name="Normal 2 26 6 3 2" xfId="9379" xr:uid="{E60B54FE-F21F-4870-85B3-1E8DDD20608E}"/>
    <cellStyle name="Normal 2 26 6 3 3" xfId="9380" xr:uid="{23ADD519-B176-4972-80FE-83731B35D98B}"/>
    <cellStyle name="Normal 2 26 6 4" xfId="9381" xr:uid="{581F6223-07BE-4536-9777-2956E6F0974B}"/>
    <cellStyle name="Normal 2 26 6 5" xfId="9382" xr:uid="{E3EF264C-3AB1-4C46-B338-7F382D052A71}"/>
    <cellStyle name="Normal 2 26 7" xfId="9383" xr:uid="{2B68E83F-4C4D-46DB-B8F3-65D783A8C4E8}"/>
    <cellStyle name="Normal 2 26 7 2" xfId="9384" xr:uid="{7600838C-5C9B-420D-9584-E49D5BA4284F}"/>
    <cellStyle name="Normal 2 26 7 2 2" xfId="9385" xr:uid="{C5E796EE-3E46-4A65-AA74-FA4457D53F18}"/>
    <cellStyle name="Normal 2 26 7 2 3" xfId="9386" xr:uid="{E731DC63-A0C6-4404-A0AC-4D628A9A5D6A}"/>
    <cellStyle name="Normal 2 26 7 3" xfId="9387" xr:uid="{2081B4F0-5CD0-4854-AD77-38F54B051666}"/>
    <cellStyle name="Normal 2 26 7 3 2" xfId="9388" xr:uid="{9017ED49-434D-4884-8B0C-08C93827950D}"/>
    <cellStyle name="Normal 2 26 7 3 3" xfId="9389" xr:uid="{1B0B8B33-51F0-4CE0-8C28-82B6B2FE0B44}"/>
    <cellStyle name="Normal 2 26 7 4" xfId="9390" xr:uid="{1D655F8D-D061-4BB6-9107-E3F9AA5442A7}"/>
    <cellStyle name="Normal 2 26 7 5" xfId="9391" xr:uid="{B5FAFB22-8F59-4D06-AD86-E2AB27ADF59B}"/>
    <cellStyle name="Normal 2 26 8" xfId="9392" xr:uid="{35A66DD6-CDE4-4AEC-89BA-9E5BC3386ACB}"/>
    <cellStyle name="Normal 2 26 8 2" xfId="9393" xr:uid="{33BB573A-4CCD-4638-A2AB-3DE3F4857E09}"/>
    <cellStyle name="Normal 2 26 8 2 2" xfId="9394" xr:uid="{B5A83FA2-676F-4F1C-94FE-95B0F6FB3673}"/>
    <cellStyle name="Normal 2 26 8 2 3" xfId="9395" xr:uid="{30BB18C6-B7E0-4533-8279-794CBDAED252}"/>
    <cellStyle name="Normal 2 26 8 3" xfId="9396" xr:uid="{C1BE0FDC-4865-4354-B45A-72E05BC93BA2}"/>
    <cellStyle name="Normal 2 26 8 3 2" xfId="9397" xr:uid="{81EFB086-E8DB-4995-8D9B-9DAA7AA4725D}"/>
    <cellStyle name="Normal 2 26 8 3 3" xfId="9398" xr:uid="{DC5E3E70-FEA4-4386-9834-88F6A8C8E428}"/>
    <cellStyle name="Normal 2 26 8 4" xfId="9399" xr:uid="{CF0598B4-F061-4737-9885-A3CA287D1A52}"/>
    <cellStyle name="Normal 2 26 8 5" xfId="9400" xr:uid="{767F07F4-4600-47D2-9507-0A55266D271D}"/>
    <cellStyle name="Normal 2 26 9" xfId="9401" xr:uid="{4B524BA2-EE81-4817-8912-E68577115044}"/>
    <cellStyle name="Normal 2 26 9 2" xfId="9402" xr:uid="{D1041ACF-F4EF-4BC6-8D38-61C753D95E60}"/>
    <cellStyle name="Normal 2 26 9 2 2" xfId="9403" xr:uid="{DCBB70CA-83C9-4B59-9805-C39AE760E253}"/>
    <cellStyle name="Normal 2 26 9 2 3" xfId="9404" xr:uid="{779EF508-C2D8-4390-AC02-77C4AE5B13F8}"/>
    <cellStyle name="Normal 2 26 9 3" xfId="9405" xr:uid="{69652873-63C7-450E-ADC8-18718A8085FC}"/>
    <cellStyle name="Normal 2 26 9 3 2" xfId="9406" xr:uid="{03BA95F2-3D34-4183-A3C1-DE671F69C096}"/>
    <cellStyle name="Normal 2 26 9 3 3" xfId="9407" xr:uid="{F31CD628-12F3-4D14-8D95-F211D064D5E3}"/>
    <cellStyle name="Normal 2 26 9 4" xfId="9408" xr:uid="{A9A7F3D1-FC48-4A93-8AA8-9656AACF6CB0}"/>
    <cellStyle name="Normal 2 26 9 5" xfId="9409" xr:uid="{A02F5104-6AE4-4009-AF84-FB4F63A9CB70}"/>
    <cellStyle name="Normal 2 27" xfId="9410" xr:uid="{15BDC51C-8349-4226-BCDE-D1ED0F6F874E}"/>
    <cellStyle name="Normal 2 27 10" xfId="9411" xr:uid="{F5DC8CD6-B071-471C-9D98-893CD9F19113}"/>
    <cellStyle name="Normal 2 27 10 2" xfId="9412" xr:uid="{813948AD-4412-4817-98CC-DE9298A679F2}"/>
    <cellStyle name="Normal 2 27 10 2 2" xfId="9413" xr:uid="{12AE3A8C-E2A8-45E5-A077-96189E52456A}"/>
    <cellStyle name="Normal 2 27 10 2 3" xfId="9414" xr:uid="{7F823D9B-D3EC-4EE5-8D42-0EA67BE549B0}"/>
    <cellStyle name="Normal 2 27 10 3" xfId="9415" xr:uid="{CFD98678-4B26-4964-9CE2-1F8DC6B604EF}"/>
    <cellStyle name="Normal 2 27 10 3 2" xfId="9416" xr:uid="{29EA86DF-8B26-43B0-AB1F-9ECFB6C1F367}"/>
    <cellStyle name="Normal 2 27 10 3 3" xfId="9417" xr:uid="{DB5B4FFF-797C-4837-8AE2-65B14062E9DE}"/>
    <cellStyle name="Normal 2 27 10 4" xfId="9418" xr:uid="{84499CAF-9701-4623-9E82-7AAEEBFB4877}"/>
    <cellStyle name="Normal 2 27 10 5" xfId="9419" xr:uid="{680B2089-E588-44F6-B5E3-55BA48D3431E}"/>
    <cellStyle name="Normal 2 27 11" xfId="9420" xr:uid="{9E4FB0DF-204B-46B8-9CCD-836AEFF7EAC7}"/>
    <cellStyle name="Normal 2 27 11 2" xfId="9421" xr:uid="{E6ED460F-68C0-4610-902C-4BC8A6A247C2}"/>
    <cellStyle name="Normal 2 27 11 2 2" xfId="9422" xr:uid="{54567537-78F2-4174-B4F3-5F7934666EFB}"/>
    <cellStyle name="Normal 2 27 11 2 3" xfId="9423" xr:uid="{5CA03510-9E43-426D-9662-281570B9AF54}"/>
    <cellStyle name="Normal 2 27 11 3" xfId="9424" xr:uid="{468D92D6-21DB-4CA2-8C29-ED6497846980}"/>
    <cellStyle name="Normal 2 27 11 3 2" xfId="9425" xr:uid="{4072A1BD-FBEF-4F43-AEAB-257A6D2D3BF5}"/>
    <cellStyle name="Normal 2 27 11 3 3" xfId="9426" xr:uid="{EF8ABFE7-95BE-414C-9D07-783A970386C4}"/>
    <cellStyle name="Normal 2 27 11 4" xfId="9427" xr:uid="{BF8046F0-C621-4C3B-B67E-6DA6D0862CEF}"/>
    <cellStyle name="Normal 2 27 11 5" xfId="9428" xr:uid="{28860400-775F-4358-B48F-150928DB88A6}"/>
    <cellStyle name="Normal 2 27 12" xfId="9429" xr:uid="{A3C24BFD-6850-46F7-9D37-743B40AEF3E0}"/>
    <cellStyle name="Normal 2 27 12 2" xfId="9430" xr:uid="{843739BE-2B60-4E0D-AFF8-8278936137E9}"/>
    <cellStyle name="Normal 2 27 12 2 2" xfId="9431" xr:uid="{CF6419D1-DFC5-4BA3-9B0E-BC343D34B607}"/>
    <cellStyle name="Normal 2 27 12 2 3" xfId="9432" xr:uid="{812AFE1D-CC8F-4643-B64A-D9157CEA312D}"/>
    <cellStyle name="Normal 2 27 12 3" xfId="9433" xr:uid="{F3738705-72DE-479F-B9E6-4703995D76EA}"/>
    <cellStyle name="Normal 2 27 12 3 2" xfId="9434" xr:uid="{FAD2693B-4681-4154-9A88-665F11228546}"/>
    <cellStyle name="Normal 2 27 12 3 3" xfId="9435" xr:uid="{E860EB44-7634-43D2-9C11-ADC06A90413A}"/>
    <cellStyle name="Normal 2 27 12 4" xfId="9436" xr:uid="{2600F332-CA9F-440D-BF64-88C317CDD3E0}"/>
    <cellStyle name="Normal 2 27 12 5" xfId="9437" xr:uid="{75A89876-0835-4967-BA26-6F1D1F0BC3C6}"/>
    <cellStyle name="Normal 2 27 13" xfId="9438" xr:uid="{A00DF995-159F-4598-B6B4-22952829E743}"/>
    <cellStyle name="Normal 2 27 13 2" xfId="9439" xr:uid="{7D665C83-11C1-4DB1-97E3-260FE3F2C2B0}"/>
    <cellStyle name="Normal 2 27 13 2 2" xfId="9440" xr:uid="{6C0042D0-3636-477A-892B-5F187FE9179B}"/>
    <cellStyle name="Normal 2 27 13 2 3" xfId="9441" xr:uid="{B7936D19-D3F4-4F5A-B39C-3398E8C345C9}"/>
    <cellStyle name="Normal 2 27 13 3" xfId="9442" xr:uid="{75B2BD23-547B-4AA7-B788-A6C8D11B6F8B}"/>
    <cellStyle name="Normal 2 27 13 3 2" xfId="9443" xr:uid="{05268818-89DF-46A3-84E4-B38C46E28B03}"/>
    <cellStyle name="Normal 2 27 13 3 3" xfId="9444" xr:uid="{0B6DAD22-8525-459F-ACB8-7E2B124BE0F9}"/>
    <cellStyle name="Normal 2 27 13 4" xfId="9445" xr:uid="{D195FF46-138F-4D72-A117-F6922C0CC14D}"/>
    <cellStyle name="Normal 2 27 13 5" xfId="9446" xr:uid="{68AED8FC-59A3-43B7-8DAE-80319E953E59}"/>
    <cellStyle name="Normal 2 27 14" xfId="9447" xr:uid="{D0C26833-2DEA-4F91-86FC-FF4AFFDEF4B4}"/>
    <cellStyle name="Normal 2 27 14 2" xfId="9448" xr:uid="{B6CAAEE6-1993-4E30-8CBA-211A4CB3BDE9}"/>
    <cellStyle name="Normal 2 27 14 2 2" xfId="9449" xr:uid="{2E4567AF-3CCC-4124-82DA-E82A82BB08E8}"/>
    <cellStyle name="Normal 2 27 14 2 3" xfId="9450" xr:uid="{1001CB28-648A-4BD4-96D0-492D447B8E1B}"/>
    <cellStyle name="Normal 2 27 14 3" xfId="9451" xr:uid="{B0695E0C-D0B5-4DBE-B403-7A281A88FABC}"/>
    <cellStyle name="Normal 2 27 14 3 2" xfId="9452" xr:uid="{6A41FE67-A8E6-436C-909F-00F8FD24D368}"/>
    <cellStyle name="Normal 2 27 14 3 3" xfId="9453" xr:uid="{C44358E7-0A66-4015-A61E-B0E709A50AC9}"/>
    <cellStyle name="Normal 2 27 14 4" xfId="9454" xr:uid="{7B68A6D9-D3E6-4595-A571-C986976462BA}"/>
    <cellStyle name="Normal 2 27 14 5" xfId="9455" xr:uid="{5F24AED3-166E-4733-96C4-F1D3160F3C9D}"/>
    <cellStyle name="Normal 2 27 15" xfId="9456" xr:uid="{418D584E-4DBD-4560-AAD9-56DC6230CBCB}"/>
    <cellStyle name="Normal 2 27 15 2" xfId="9457" xr:uid="{37BB9863-8A53-42B5-8E45-89F218635E25}"/>
    <cellStyle name="Normal 2 27 15 2 2" xfId="9458" xr:uid="{172E93B8-6C17-402C-A8AC-99CA7C82181E}"/>
    <cellStyle name="Normal 2 27 15 2 3" xfId="9459" xr:uid="{421035CA-88A4-4D93-8F99-4483402BA186}"/>
    <cellStyle name="Normal 2 27 15 3" xfId="9460" xr:uid="{CDE8F799-1CA2-48D3-A3C6-A432135E7722}"/>
    <cellStyle name="Normal 2 27 15 3 2" xfId="9461" xr:uid="{A98F4D9E-A523-4ACC-BB5A-49178227A713}"/>
    <cellStyle name="Normal 2 27 15 3 3" xfId="9462" xr:uid="{99BD055B-17B7-4907-864B-3C020D18AFD8}"/>
    <cellStyle name="Normal 2 27 15 4" xfId="9463" xr:uid="{CC993BD9-BED1-41F2-8288-1AC7FA39A818}"/>
    <cellStyle name="Normal 2 27 15 5" xfId="9464" xr:uid="{DE767610-5124-4717-A87D-B9FDA78234DD}"/>
    <cellStyle name="Normal 2 27 16" xfId="9465" xr:uid="{A6794B08-50F7-4617-9F34-1CCFBCE236E2}"/>
    <cellStyle name="Normal 2 27 16 2" xfId="9466" xr:uid="{7A2E1B05-29BD-403F-B3C1-7092F2BAC8AB}"/>
    <cellStyle name="Normal 2 27 16 2 2" xfId="9467" xr:uid="{0E0E72E9-F79A-4E8B-BEDB-242A0B8CA4CA}"/>
    <cellStyle name="Normal 2 27 16 2 3" xfId="9468" xr:uid="{A00612B1-263D-4BA6-A32C-B136F5CB6238}"/>
    <cellStyle name="Normal 2 27 16 3" xfId="9469" xr:uid="{D227788D-41B7-4ED1-9CF1-E2712BEB6CB7}"/>
    <cellStyle name="Normal 2 27 16 3 2" xfId="9470" xr:uid="{65ABB320-A27F-4019-A727-72C31C4F6BB2}"/>
    <cellStyle name="Normal 2 27 16 3 3" xfId="9471" xr:uid="{934C03DC-4FCC-4F0F-9EE8-48BC16B80D92}"/>
    <cellStyle name="Normal 2 27 16 4" xfId="9472" xr:uid="{4DEE25E8-B827-472A-9C34-72432595E304}"/>
    <cellStyle name="Normal 2 27 16 5" xfId="9473" xr:uid="{2953C0A8-A586-45E4-8437-7A17149E6597}"/>
    <cellStyle name="Normal 2 27 17" xfId="9474" xr:uid="{F3C58B05-9FEA-42C8-A3FC-52828BD4F9FA}"/>
    <cellStyle name="Normal 2 27 17 2" xfId="9475" xr:uid="{3B269479-92D1-4CDF-B2CE-C9B43CBC12EA}"/>
    <cellStyle name="Normal 2 27 17 2 2" xfId="9476" xr:uid="{09B24BD3-44B7-4DC5-9A76-3D7795FD8AF6}"/>
    <cellStyle name="Normal 2 27 17 2 3" xfId="9477" xr:uid="{7673AC66-2B69-4C0C-95B5-E66F7B24C1A9}"/>
    <cellStyle name="Normal 2 27 17 3" xfId="9478" xr:uid="{AC8CF14C-91F7-4266-BC4B-6F9C8B85126F}"/>
    <cellStyle name="Normal 2 27 17 3 2" xfId="9479" xr:uid="{74F1855A-4AB5-4717-B512-7F6E70EA569A}"/>
    <cellStyle name="Normal 2 27 17 3 3" xfId="9480" xr:uid="{6CF3D8EB-B90D-4FD4-84E4-D9CC895C3D5B}"/>
    <cellStyle name="Normal 2 27 17 4" xfId="9481" xr:uid="{44B37B87-8EA6-457C-A993-58358924F1B7}"/>
    <cellStyle name="Normal 2 27 17 5" xfId="9482" xr:uid="{849270A8-4213-4AAE-97AA-B7105E64855C}"/>
    <cellStyle name="Normal 2 27 18" xfId="9483" xr:uid="{DC1A77F7-309E-4A3B-B302-494D15D0AF2B}"/>
    <cellStyle name="Normal 2 27 18 2" xfId="9484" xr:uid="{E5CE592E-F294-45D9-ADB8-1526B0A02747}"/>
    <cellStyle name="Normal 2 27 18 2 2" xfId="9485" xr:uid="{2BDED384-B83F-4BFA-9B99-8712429A0BC4}"/>
    <cellStyle name="Normal 2 27 18 2 3" xfId="9486" xr:uid="{E8C43F3F-05AE-4C68-900B-331483B10B3D}"/>
    <cellStyle name="Normal 2 27 18 3" xfId="9487" xr:uid="{00837086-CB91-4B73-A37E-7321FE38B3CA}"/>
    <cellStyle name="Normal 2 27 18 3 2" xfId="9488" xr:uid="{F1946324-E79B-409E-9ABE-3764204A3FD1}"/>
    <cellStyle name="Normal 2 27 18 3 3" xfId="9489" xr:uid="{FD37EDF2-DD56-4EB5-86A2-26435729DF79}"/>
    <cellStyle name="Normal 2 27 18 4" xfId="9490" xr:uid="{D87184D6-F99C-4260-931B-8EA60ADAA3EF}"/>
    <cellStyle name="Normal 2 27 18 5" xfId="9491" xr:uid="{3072F31A-7BE8-49F3-856D-849BD7048541}"/>
    <cellStyle name="Normal 2 27 19" xfId="9492" xr:uid="{5611F9F7-F6E1-477F-9DC6-D3B0C44D6FD4}"/>
    <cellStyle name="Normal 2 27 19 2" xfId="9493" xr:uid="{893DCBD8-F85B-4E5B-8B48-9E570B45C712}"/>
    <cellStyle name="Normal 2 27 19 2 2" xfId="9494" xr:uid="{187DDDE6-1095-4E11-9981-CEE673687FE9}"/>
    <cellStyle name="Normal 2 27 19 2 3" xfId="9495" xr:uid="{010BF0B0-8B73-44EF-831D-B4236563A1FE}"/>
    <cellStyle name="Normal 2 27 19 3" xfId="9496" xr:uid="{13D21BA0-D32A-4043-B468-1DD311A11A86}"/>
    <cellStyle name="Normal 2 27 19 3 2" xfId="9497" xr:uid="{A1F8E687-7368-4B0C-A3EB-DB4F4EDFBB17}"/>
    <cellStyle name="Normal 2 27 19 3 3" xfId="9498" xr:uid="{4F075286-0C71-49CC-ACDC-921499FA0BDC}"/>
    <cellStyle name="Normal 2 27 19 4" xfId="9499" xr:uid="{2E037EF8-2CB6-40E2-9B69-E1B3EF3B9B89}"/>
    <cellStyle name="Normal 2 27 19 5" xfId="9500" xr:uid="{1DAF22BF-D54A-409A-B971-33673B91B1EC}"/>
    <cellStyle name="Normal 2 27 2" xfId="9501" xr:uid="{70EEB60B-4499-4A9B-B31E-8958E071401C}"/>
    <cellStyle name="Normal 2 27 2 2" xfId="9502" xr:uid="{6C29A823-2DB2-4513-ADF3-3774D8D003D3}"/>
    <cellStyle name="Normal 2 27 2 2 2" xfId="9503" xr:uid="{9E02DB04-4513-4CEA-BA73-7595A3FDF2B0}"/>
    <cellStyle name="Normal 2 27 2 2 3" xfId="9504" xr:uid="{417EED7F-809E-48DD-84A9-DB1818B22C2F}"/>
    <cellStyle name="Normal 2 27 2 3" xfId="9505" xr:uid="{A330B126-B0CE-48C6-B2DF-30DA95046DFD}"/>
    <cellStyle name="Normal 2 27 2 3 2" xfId="9506" xr:uid="{2B29B67C-CFBF-4036-A959-075E4BB98C96}"/>
    <cellStyle name="Normal 2 27 2 3 3" xfId="9507" xr:uid="{AE33A0C3-15F7-4BE9-9F55-0A3029E13C85}"/>
    <cellStyle name="Normal 2 27 2 4" xfId="9508" xr:uid="{B5D89590-2EBE-4BF2-B52C-DE43AA48BF3F}"/>
    <cellStyle name="Normal 2 27 2 5" xfId="9509" xr:uid="{112290C8-10B4-4402-BBCF-D92A3909A2F2}"/>
    <cellStyle name="Normal 2 27 20" xfId="9510" xr:uid="{779B1F44-EAC6-469F-8C60-1FF335C091CD}"/>
    <cellStyle name="Normal 2 27 20 2" xfId="9511" xr:uid="{15151E4C-41B6-4945-92F7-000C7843F8DA}"/>
    <cellStyle name="Normal 2 27 20 2 2" xfId="9512" xr:uid="{982FBFB1-79C8-49D6-A036-FA66C58A0B05}"/>
    <cellStyle name="Normal 2 27 20 2 3" xfId="9513" xr:uid="{BC670A9F-F8FA-4383-A1E0-ACBBCFC5C240}"/>
    <cellStyle name="Normal 2 27 20 3" xfId="9514" xr:uid="{9AAC1E7E-FFEA-4A3C-ACD4-95AAE31544AD}"/>
    <cellStyle name="Normal 2 27 20 3 2" xfId="9515" xr:uid="{8985F95C-624E-4A70-80D2-402AA4C7EC43}"/>
    <cellStyle name="Normal 2 27 20 3 3" xfId="9516" xr:uid="{F353C547-FD65-4E81-83E8-EDFD150A46FC}"/>
    <cellStyle name="Normal 2 27 20 4" xfId="9517" xr:uid="{64755E6D-1AB1-47E9-804C-221DDC09C6A8}"/>
    <cellStyle name="Normal 2 27 20 5" xfId="9518" xr:uid="{9F505255-F3E1-47F5-AC11-CA44DAC17AAD}"/>
    <cellStyle name="Normal 2 27 21" xfId="9519" xr:uid="{D979AF4A-6046-4777-B469-B6E64AF329AF}"/>
    <cellStyle name="Normal 2 27 21 2" xfId="9520" xr:uid="{64FBBC78-6E69-4EB8-94F8-667323AB8148}"/>
    <cellStyle name="Normal 2 27 21 2 2" xfId="9521" xr:uid="{29E4BF8F-496F-4451-9C42-ACEC09060666}"/>
    <cellStyle name="Normal 2 27 21 2 3" xfId="9522" xr:uid="{DD96BE00-6E6A-4984-BEEA-1F9FB4DB92EE}"/>
    <cellStyle name="Normal 2 27 21 3" xfId="9523" xr:uid="{FC1DC623-89E8-4C4F-92D1-CD875CACC3F2}"/>
    <cellStyle name="Normal 2 27 21 3 2" xfId="9524" xr:uid="{3C0F230F-06FE-4A4A-8170-7B801B07654C}"/>
    <cellStyle name="Normal 2 27 21 3 3" xfId="9525" xr:uid="{B16E2FC4-71EC-4E2E-9056-84CDE28834E1}"/>
    <cellStyle name="Normal 2 27 21 4" xfId="9526" xr:uid="{160C2322-E4A9-4CDF-9921-9959A9254448}"/>
    <cellStyle name="Normal 2 27 21 5" xfId="9527" xr:uid="{E0857474-9711-450F-A254-1FA09213DB2A}"/>
    <cellStyle name="Normal 2 27 22" xfId="9528" xr:uid="{667831BD-048C-4C62-BEFF-299F5DFE23EA}"/>
    <cellStyle name="Normal 2 27 22 2" xfId="9529" xr:uid="{92494510-8847-4F6A-AB8B-E0164D308DD5}"/>
    <cellStyle name="Normal 2 27 22 2 2" xfId="9530" xr:uid="{B719C713-5458-4AA3-9F78-0E69AD8AB126}"/>
    <cellStyle name="Normal 2 27 22 2 3" xfId="9531" xr:uid="{80A7278C-19BF-4441-9161-4530B53B2903}"/>
    <cellStyle name="Normal 2 27 22 3" xfId="9532" xr:uid="{39B4DE72-8FB1-43DD-A0C3-A6F6C5112C98}"/>
    <cellStyle name="Normal 2 27 22 3 2" xfId="9533" xr:uid="{C2BCB5EF-272A-4EF5-A203-185E55FB1AD7}"/>
    <cellStyle name="Normal 2 27 22 3 3" xfId="9534" xr:uid="{9CC1E809-DE2E-4E69-A403-1B45FA4651BB}"/>
    <cellStyle name="Normal 2 27 22 4" xfId="9535" xr:uid="{C4241381-4940-42AA-9FFB-BDBB335C302B}"/>
    <cellStyle name="Normal 2 27 22 5" xfId="9536" xr:uid="{08D91059-E4F0-4C40-9E89-5D265C2AF5BB}"/>
    <cellStyle name="Normal 2 27 23" xfId="9537" xr:uid="{49ADF2AD-00AA-4752-A0E6-C69E666AB205}"/>
    <cellStyle name="Normal 2 27 23 2" xfId="9538" xr:uid="{10254A3A-F9FC-4361-8052-BF50A9C1BB14}"/>
    <cellStyle name="Normal 2 27 23 2 2" xfId="9539" xr:uid="{51B21C5E-B799-43B3-980D-93FE806CE023}"/>
    <cellStyle name="Normal 2 27 23 2 3" xfId="9540" xr:uid="{FFF50362-BECB-4E8D-93BF-8D5B96E3FC66}"/>
    <cellStyle name="Normal 2 27 23 3" xfId="9541" xr:uid="{D8D75099-631D-48CD-AC19-D477BCBD5774}"/>
    <cellStyle name="Normal 2 27 23 3 2" xfId="9542" xr:uid="{60DF222A-140C-4DBD-8E20-AC2E38A21FF5}"/>
    <cellStyle name="Normal 2 27 23 3 3" xfId="9543" xr:uid="{CD82450E-79C6-4F4A-BA45-F737C8150494}"/>
    <cellStyle name="Normal 2 27 23 4" xfId="9544" xr:uid="{7456B041-13AA-4035-9B52-72C5117CB9C5}"/>
    <cellStyle name="Normal 2 27 23 5" xfId="9545" xr:uid="{D7E7D065-DE88-4F0D-90E5-9DCDAB7AD40D}"/>
    <cellStyle name="Normal 2 27 24" xfId="9546" xr:uid="{CFF9681C-6D8A-4C2E-AAAC-0602A22887A2}"/>
    <cellStyle name="Normal 2 27 24 2" xfId="9547" xr:uid="{915F7E60-5E9E-4057-9BD4-B109354E3463}"/>
    <cellStyle name="Normal 2 27 24 3" xfId="9548" xr:uid="{99C9C92B-B1BF-421A-96A5-5BD6A609C3B7}"/>
    <cellStyle name="Normal 2 27 25" xfId="9549" xr:uid="{87836EE8-FB63-471B-832F-0382A10EACB7}"/>
    <cellStyle name="Normal 2 27 25 2" xfId="9550" xr:uid="{0E33B3E5-D460-4E6A-8CF7-3D589BF96E41}"/>
    <cellStyle name="Normal 2 27 25 3" xfId="9551" xr:uid="{7115FE82-5B7D-45F4-B7EA-B2BA0C3BD2DD}"/>
    <cellStyle name="Normal 2 27 26" xfId="9552" xr:uid="{EE712BBA-08B1-422E-A942-45B9C3EB1095}"/>
    <cellStyle name="Normal 2 27 27" xfId="9553" xr:uid="{3BA3B2B0-A4DF-4E09-B7D6-C8765A0099A1}"/>
    <cellStyle name="Normal 2 27 3" xfId="9554" xr:uid="{7A08AACB-4AC7-46CD-8441-64F0714AC83B}"/>
    <cellStyle name="Normal 2 27 3 2" xfId="9555" xr:uid="{9EA2F9CC-69D8-40C6-B187-D78F2A59BE75}"/>
    <cellStyle name="Normal 2 27 3 2 2" xfId="9556" xr:uid="{46C98FCD-836C-4914-BFA2-6F77C5CD21EA}"/>
    <cellStyle name="Normal 2 27 3 2 3" xfId="9557" xr:uid="{D923CB02-5C81-4D47-BB1E-B3202263D90A}"/>
    <cellStyle name="Normal 2 27 3 3" xfId="9558" xr:uid="{49223501-23F0-4CA1-9160-514E5C7FE748}"/>
    <cellStyle name="Normal 2 27 3 3 2" xfId="9559" xr:uid="{B9885B7A-4052-402D-A1ED-4AF51369095C}"/>
    <cellStyle name="Normal 2 27 3 3 3" xfId="9560" xr:uid="{EDC9BA6C-DCE5-42B6-89AC-B2E62A6777D0}"/>
    <cellStyle name="Normal 2 27 3 4" xfId="9561" xr:uid="{33682711-88CE-4B6F-A62F-DEF7D95DD7C3}"/>
    <cellStyle name="Normal 2 27 3 5" xfId="9562" xr:uid="{277DE8B8-D4E4-4956-A105-50887EF2EFE0}"/>
    <cellStyle name="Normal 2 27 4" xfId="9563" xr:uid="{414B7035-E8BD-4C9F-804A-6EA866EA9907}"/>
    <cellStyle name="Normal 2 27 4 2" xfId="9564" xr:uid="{49141481-9D89-4721-A884-BAB8FC1994EF}"/>
    <cellStyle name="Normal 2 27 4 2 2" xfId="9565" xr:uid="{3A193740-1377-44D3-8162-F1A56FBC9FB0}"/>
    <cellStyle name="Normal 2 27 4 2 3" xfId="9566" xr:uid="{3CE499F8-9DCE-47E2-A817-B1EE3269D0A9}"/>
    <cellStyle name="Normal 2 27 4 3" xfId="9567" xr:uid="{8E395473-9476-4F38-98B0-762F70928B20}"/>
    <cellStyle name="Normal 2 27 4 3 2" xfId="9568" xr:uid="{49DED7AF-6FB0-4E93-B642-0FE114B4F431}"/>
    <cellStyle name="Normal 2 27 4 3 3" xfId="9569" xr:uid="{A9CE5853-A27E-438A-A55E-7CC70BDA4A5F}"/>
    <cellStyle name="Normal 2 27 4 4" xfId="9570" xr:uid="{86B54D6F-23A8-44AC-AE40-746B3DC4CA4A}"/>
    <cellStyle name="Normal 2 27 4 5" xfId="9571" xr:uid="{4B86ABEE-6604-4AA2-B26C-BC1AFC4080F2}"/>
    <cellStyle name="Normal 2 27 5" xfId="9572" xr:uid="{B38A699D-2DAB-4CE5-9733-728EC064CA93}"/>
    <cellStyle name="Normal 2 27 5 2" xfId="9573" xr:uid="{B14CF6C1-BBE4-4E55-BEF5-95229264627C}"/>
    <cellStyle name="Normal 2 27 5 2 2" xfId="9574" xr:uid="{99C2ADB9-2BA3-4572-AB6C-C9F9B7CDD805}"/>
    <cellStyle name="Normal 2 27 5 2 3" xfId="9575" xr:uid="{5D0B8B62-9B39-4E9A-8DA0-F71DCB0538AD}"/>
    <cellStyle name="Normal 2 27 5 3" xfId="9576" xr:uid="{5AED5A83-A1CA-4C6C-B030-2C103F4B8F58}"/>
    <cellStyle name="Normal 2 27 5 3 2" xfId="9577" xr:uid="{8F824809-F1A1-4740-9464-EF2D63873277}"/>
    <cellStyle name="Normal 2 27 5 3 3" xfId="9578" xr:uid="{309D1596-D496-4AEF-B472-FF4A00A247EC}"/>
    <cellStyle name="Normal 2 27 5 4" xfId="9579" xr:uid="{5D5C7E48-7A05-4EB6-B1D1-5AD2BF1F4D3E}"/>
    <cellStyle name="Normal 2 27 5 5" xfId="9580" xr:uid="{92477980-77F8-48C2-B1F3-A62DDAC93490}"/>
    <cellStyle name="Normal 2 27 6" xfId="9581" xr:uid="{55078030-CCD5-45DF-B93F-E6AFEC7B6AD0}"/>
    <cellStyle name="Normal 2 27 6 2" xfId="9582" xr:uid="{282B07B7-DC9B-4C2C-B830-02D44DC55107}"/>
    <cellStyle name="Normal 2 27 6 2 2" xfId="9583" xr:uid="{B55A5C29-D49A-49F1-BB45-5DF127B846CA}"/>
    <cellStyle name="Normal 2 27 6 2 3" xfId="9584" xr:uid="{6E5CE151-2C7D-44B0-899F-B9E842936EEF}"/>
    <cellStyle name="Normal 2 27 6 3" xfId="9585" xr:uid="{8CA469F4-8650-4DC2-9D18-21CD9B9674B6}"/>
    <cellStyle name="Normal 2 27 6 3 2" xfId="9586" xr:uid="{AF20E757-BD23-4CB2-B77A-24AA6583D414}"/>
    <cellStyle name="Normal 2 27 6 3 3" xfId="9587" xr:uid="{95D852A2-EE14-4FA4-A633-E4A461128FD8}"/>
    <cellStyle name="Normal 2 27 6 4" xfId="9588" xr:uid="{95B88E96-74EB-4A0A-958D-38F0C3F661DC}"/>
    <cellStyle name="Normal 2 27 6 5" xfId="9589" xr:uid="{9B6126FD-32F0-488A-804E-097E9AC85F16}"/>
    <cellStyle name="Normal 2 27 7" xfId="9590" xr:uid="{94D9EB14-5EB4-44C8-A86E-263AF44E3C94}"/>
    <cellStyle name="Normal 2 27 7 2" xfId="9591" xr:uid="{3F682E8E-E3D9-4A30-B0F9-017270994270}"/>
    <cellStyle name="Normal 2 27 7 2 2" xfId="9592" xr:uid="{34D289A9-5A51-4C5D-B535-6EBFB3F95BA1}"/>
    <cellStyle name="Normal 2 27 7 2 3" xfId="9593" xr:uid="{F9C6C37E-9B38-4711-9B07-F183A98BDCF2}"/>
    <cellStyle name="Normal 2 27 7 3" xfId="9594" xr:uid="{A4897DD7-A8A5-4DFD-9D9B-F3256F2B9AA4}"/>
    <cellStyle name="Normal 2 27 7 3 2" xfId="9595" xr:uid="{03DCE6E5-0520-40B0-877D-FADAC76EF3F1}"/>
    <cellStyle name="Normal 2 27 7 3 3" xfId="9596" xr:uid="{58EF076A-F9B5-4079-AFB2-4DB61DC75A98}"/>
    <cellStyle name="Normal 2 27 7 4" xfId="9597" xr:uid="{830CD820-FCEC-42A5-A17E-E90920FE65C2}"/>
    <cellStyle name="Normal 2 27 7 5" xfId="9598" xr:uid="{5ECB7B1B-B44D-4480-9B26-F23A9645C27A}"/>
    <cellStyle name="Normal 2 27 8" xfId="9599" xr:uid="{5F826F41-84DB-432D-AD57-1295D0BDFDDF}"/>
    <cellStyle name="Normal 2 27 8 2" xfId="9600" xr:uid="{6A59F688-5868-42CC-85B4-DA5B0368B24B}"/>
    <cellStyle name="Normal 2 27 8 2 2" xfId="9601" xr:uid="{1521B1E2-6809-4A3B-8412-276CD96EF4D3}"/>
    <cellStyle name="Normal 2 27 8 2 3" xfId="9602" xr:uid="{5F679DB2-8ADD-49A1-B25A-0876BF9E5865}"/>
    <cellStyle name="Normal 2 27 8 3" xfId="9603" xr:uid="{6D59926E-F566-4D63-9EEC-DAA2415E0F96}"/>
    <cellStyle name="Normal 2 27 8 3 2" xfId="9604" xr:uid="{68E786CD-E273-4732-8475-3DE2C9AF9B59}"/>
    <cellStyle name="Normal 2 27 8 3 3" xfId="9605" xr:uid="{567D6F27-15C3-45D1-A911-C37F500260B7}"/>
    <cellStyle name="Normal 2 27 8 4" xfId="9606" xr:uid="{69529B53-81AD-4832-AC9A-E898B3A9CFBE}"/>
    <cellStyle name="Normal 2 27 8 5" xfId="9607" xr:uid="{10967C89-3FC6-4268-960C-AAB94EEB79BA}"/>
    <cellStyle name="Normal 2 27 9" xfId="9608" xr:uid="{EA72597E-F3B2-41EE-AE3B-3221C11A5D0F}"/>
    <cellStyle name="Normal 2 27 9 2" xfId="9609" xr:uid="{4B6A0813-E922-419F-8C2E-74911A51D09A}"/>
    <cellStyle name="Normal 2 27 9 2 2" xfId="9610" xr:uid="{67CB207B-4F12-4537-897B-055A6DCC87BC}"/>
    <cellStyle name="Normal 2 27 9 2 3" xfId="9611" xr:uid="{0DEB0EA0-2635-46EF-9B51-8EEA78DECC91}"/>
    <cellStyle name="Normal 2 27 9 3" xfId="9612" xr:uid="{823A92B2-F4B2-47FB-AA37-E871FBA77CE9}"/>
    <cellStyle name="Normal 2 27 9 3 2" xfId="9613" xr:uid="{DE712FAF-4BCA-46D5-9ADF-F16CC9813E16}"/>
    <cellStyle name="Normal 2 27 9 3 3" xfId="9614" xr:uid="{D62F153C-DAE8-409D-95B5-9D0C819788BC}"/>
    <cellStyle name="Normal 2 27 9 4" xfId="9615" xr:uid="{511B1241-5154-46B5-B0A4-256888993006}"/>
    <cellStyle name="Normal 2 27 9 5" xfId="9616" xr:uid="{3AB09B47-A638-4438-8E48-7B8A836B3CC3}"/>
    <cellStyle name="Normal 2 28" xfId="9617" xr:uid="{8FEFACE8-4491-4E5A-8010-730FC5C3B441}"/>
    <cellStyle name="Normal 2 28 10" xfId="9618" xr:uid="{2151C9A9-92FC-4D23-9378-09E702A604AE}"/>
    <cellStyle name="Normal 2 28 10 2" xfId="9619" xr:uid="{FE91E568-02F9-4D84-A0F2-4EB67271BF8B}"/>
    <cellStyle name="Normal 2 28 10 2 2" xfId="9620" xr:uid="{3B117F52-E7BD-4F2D-A923-03856EDC7CBE}"/>
    <cellStyle name="Normal 2 28 10 2 3" xfId="9621" xr:uid="{9D3B2EF6-2E7B-4AF6-B8E5-58BC90A958E9}"/>
    <cellStyle name="Normal 2 28 10 3" xfId="9622" xr:uid="{63133517-1723-4B08-BECE-9A500E5BD352}"/>
    <cellStyle name="Normal 2 28 10 3 2" xfId="9623" xr:uid="{D8853B41-6015-4D7E-B43F-1EE9C776CA6A}"/>
    <cellStyle name="Normal 2 28 10 3 3" xfId="9624" xr:uid="{44770A5B-3EFF-4C66-BB05-F0E8E9FDB8CC}"/>
    <cellStyle name="Normal 2 28 10 4" xfId="9625" xr:uid="{BB27F20B-F338-48CD-9DFE-78F0DFC66233}"/>
    <cellStyle name="Normal 2 28 10 5" xfId="9626" xr:uid="{5377CA1C-5E16-4F99-8B9E-38B396D4A50B}"/>
    <cellStyle name="Normal 2 28 11" xfId="9627" xr:uid="{E90FC1EA-14B1-4FC5-A648-379697BD1C4B}"/>
    <cellStyle name="Normal 2 28 11 2" xfId="9628" xr:uid="{D9753077-D563-474C-964A-4E06191EFF74}"/>
    <cellStyle name="Normal 2 28 11 2 2" xfId="9629" xr:uid="{359C2080-C86E-419A-829C-AD12508B10C4}"/>
    <cellStyle name="Normal 2 28 11 2 3" xfId="9630" xr:uid="{69B41FEA-C1B9-48A9-82FC-0DFBA2DBABBF}"/>
    <cellStyle name="Normal 2 28 11 3" xfId="9631" xr:uid="{9E0F9F4E-07E1-41CA-ABED-E4093B370CC9}"/>
    <cellStyle name="Normal 2 28 11 3 2" xfId="9632" xr:uid="{1B16D02C-6112-4584-AF25-9DE729820DE6}"/>
    <cellStyle name="Normal 2 28 11 3 3" xfId="9633" xr:uid="{B108B7AC-9E4A-49FC-B76B-187C1BA1689D}"/>
    <cellStyle name="Normal 2 28 11 4" xfId="9634" xr:uid="{91202AE8-22FF-4734-9900-672ACED91565}"/>
    <cellStyle name="Normal 2 28 11 5" xfId="9635" xr:uid="{773C753B-63E5-44E0-94BB-63EBD11C7907}"/>
    <cellStyle name="Normal 2 28 12" xfId="9636" xr:uid="{CAAF29F7-FF79-4A2F-BD0A-5E8A63A2D310}"/>
    <cellStyle name="Normal 2 28 12 2" xfId="9637" xr:uid="{C280890B-F96B-4ED1-B23F-1183904FB045}"/>
    <cellStyle name="Normal 2 28 12 2 2" xfId="9638" xr:uid="{4731400D-EC15-46B1-83B9-0904166BDC4A}"/>
    <cellStyle name="Normal 2 28 12 2 3" xfId="9639" xr:uid="{70B99B88-6618-40EA-A69E-173DA554EB2D}"/>
    <cellStyle name="Normal 2 28 12 3" xfId="9640" xr:uid="{26813203-9C39-46F6-9081-02BE13121775}"/>
    <cellStyle name="Normal 2 28 12 3 2" xfId="9641" xr:uid="{D7AC2C2C-BC49-42AA-BABC-C4C51F0A4633}"/>
    <cellStyle name="Normal 2 28 12 3 3" xfId="9642" xr:uid="{FEA85F68-EE7E-4498-A23E-40727B1C492D}"/>
    <cellStyle name="Normal 2 28 12 4" xfId="9643" xr:uid="{4B73147E-B57A-4316-96BE-0558CE547419}"/>
    <cellStyle name="Normal 2 28 12 5" xfId="9644" xr:uid="{878850FF-F8CB-4D40-B978-8F2AB5DDF3B3}"/>
    <cellStyle name="Normal 2 28 13" xfId="9645" xr:uid="{516229DD-AA5E-47CE-A088-58F954C8A7CD}"/>
    <cellStyle name="Normal 2 28 13 2" xfId="9646" xr:uid="{1BDFF150-5EC5-4390-9BAB-C8D3B35202C4}"/>
    <cellStyle name="Normal 2 28 13 2 2" xfId="9647" xr:uid="{32CDACCB-D8AA-4ADB-84CC-6B69BB177C6E}"/>
    <cellStyle name="Normal 2 28 13 2 3" xfId="9648" xr:uid="{AF7B0E18-A472-4222-A7A4-735225DE6908}"/>
    <cellStyle name="Normal 2 28 13 3" xfId="9649" xr:uid="{EF6CC9F4-297C-44A0-93C7-79575DED5F3D}"/>
    <cellStyle name="Normal 2 28 13 3 2" xfId="9650" xr:uid="{BFCD9257-FA7F-4A23-85EC-E27E4AFEA55A}"/>
    <cellStyle name="Normal 2 28 13 3 3" xfId="9651" xr:uid="{505BB63B-B7D1-4EAC-9B58-4B48822D6C8E}"/>
    <cellStyle name="Normal 2 28 13 4" xfId="9652" xr:uid="{E95777AD-33E5-4D10-B1CD-86F396D2B339}"/>
    <cellStyle name="Normal 2 28 13 5" xfId="9653" xr:uid="{51896BDC-9615-410E-BDBA-374FC044ABAE}"/>
    <cellStyle name="Normal 2 28 14" xfId="9654" xr:uid="{0F4198FB-293B-4628-934A-E69A6E4E96F1}"/>
    <cellStyle name="Normal 2 28 14 2" xfId="9655" xr:uid="{39BAD7D4-F007-4029-B419-5C4CD65FAFA2}"/>
    <cellStyle name="Normal 2 28 14 2 2" xfId="9656" xr:uid="{B9C27D4D-FFBF-4A4C-AA01-51C5B9058C85}"/>
    <cellStyle name="Normal 2 28 14 2 3" xfId="9657" xr:uid="{B2F7F5B5-8E5A-4BAC-A4FE-F0CE92267610}"/>
    <cellStyle name="Normal 2 28 14 3" xfId="9658" xr:uid="{80A3A96E-3CF6-49FE-B171-50D7C654E9A5}"/>
    <cellStyle name="Normal 2 28 14 3 2" xfId="9659" xr:uid="{AD8F3C6C-AF48-47EE-BB37-FC717087E392}"/>
    <cellStyle name="Normal 2 28 14 3 3" xfId="9660" xr:uid="{3FA1BFAB-5CA3-4DD6-93BD-51CA9D0FA2C0}"/>
    <cellStyle name="Normal 2 28 14 4" xfId="9661" xr:uid="{6321C786-6660-4C4B-A94D-409F914D0B2E}"/>
    <cellStyle name="Normal 2 28 14 5" xfId="9662" xr:uid="{FFC2C7E9-6CDA-49C3-809E-FA3D3DD5D46E}"/>
    <cellStyle name="Normal 2 28 15" xfId="9663" xr:uid="{12E1866E-1101-4F95-82C2-21865C9CE2DC}"/>
    <cellStyle name="Normal 2 28 15 2" xfId="9664" xr:uid="{054BDAFA-A0EE-40AE-9749-DF14D76A749E}"/>
    <cellStyle name="Normal 2 28 15 2 2" xfId="9665" xr:uid="{8F8FF93A-B1C8-4046-9B69-AD2F9B3BBA7C}"/>
    <cellStyle name="Normal 2 28 15 2 3" xfId="9666" xr:uid="{67F1197E-D16E-4C4C-9757-87CCE4AE4E0A}"/>
    <cellStyle name="Normal 2 28 15 3" xfId="9667" xr:uid="{89E7C753-A6D2-408B-9684-F869F7197385}"/>
    <cellStyle name="Normal 2 28 15 3 2" xfId="9668" xr:uid="{E7C9BFA8-7636-4B3F-9CE6-5D553536A350}"/>
    <cellStyle name="Normal 2 28 15 3 3" xfId="9669" xr:uid="{ED9B1985-AFB7-4FF1-9E12-FE6FE57BFD02}"/>
    <cellStyle name="Normal 2 28 15 4" xfId="9670" xr:uid="{27FD17ED-F0E7-4A50-A92B-92B23FC3509E}"/>
    <cellStyle name="Normal 2 28 15 5" xfId="9671" xr:uid="{40C8874C-848B-4DAE-B8CC-48464CE989FB}"/>
    <cellStyle name="Normal 2 28 16" xfId="9672" xr:uid="{B7842FA7-E472-4AA9-B62B-9891881F27E5}"/>
    <cellStyle name="Normal 2 28 16 2" xfId="9673" xr:uid="{0A73E7F8-738D-4652-848E-A4AA4051EAC6}"/>
    <cellStyle name="Normal 2 28 16 2 2" xfId="9674" xr:uid="{A351C725-4A42-47EB-9063-FC6C066AC98B}"/>
    <cellStyle name="Normal 2 28 16 2 3" xfId="9675" xr:uid="{0BBD4479-A930-4836-B6BC-D4BB4A7CB681}"/>
    <cellStyle name="Normal 2 28 16 3" xfId="9676" xr:uid="{0FC4AF46-1FFA-4534-8CB6-01F789ACCEBF}"/>
    <cellStyle name="Normal 2 28 16 3 2" xfId="9677" xr:uid="{731F8454-3E57-437F-9D77-6794F004F1DF}"/>
    <cellStyle name="Normal 2 28 16 3 3" xfId="9678" xr:uid="{DBCE14B2-39E7-4C2D-A55E-B12BABF029A6}"/>
    <cellStyle name="Normal 2 28 16 4" xfId="9679" xr:uid="{37A4BC41-54C8-4D5C-ADC1-FE0003B7FB5F}"/>
    <cellStyle name="Normal 2 28 16 5" xfId="9680" xr:uid="{3F8A5700-4569-4CF6-974F-BCA6F6EC42AD}"/>
    <cellStyle name="Normal 2 28 17" xfId="9681" xr:uid="{3919E250-C8A7-4A44-9222-9B69F477E6EF}"/>
    <cellStyle name="Normal 2 28 17 2" xfId="9682" xr:uid="{E375149C-0E16-46EB-9475-627E9EB403E2}"/>
    <cellStyle name="Normal 2 28 17 2 2" xfId="9683" xr:uid="{B8FF8375-E8A2-4A6D-942B-9C8468E761B8}"/>
    <cellStyle name="Normal 2 28 17 2 3" xfId="9684" xr:uid="{1BC4CBD9-FC7A-42AA-8A32-59DCFEEECFBF}"/>
    <cellStyle name="Normal 2 28 17 3" xfId="9685" xr:uid="{8B2839F0-A7E7-4189-A13F-3746C9D84CAB}"/>
    <cellStyle name="Normal 2 28 17 3 2" xfId="9686" xr:uid="{32B8F408-2A38-4740-BD25-7AF5CEBBFBCF}"/>
    <cellStyle name="Normal 2 28 17 3 3" xfId="9687" xr:uid="{DBCA8755-A483-4EAD-BDB2-31006BF1F59A}"/>
    <cellStyle name="Normal 2 28 17 4" xfId="9688" xr:uid="{388A6BFC-1232-413F-BFAC-BF1D9789B4DC}"/>
    <cellStyle name="Normal 2 28 17 5" xfId="9689" xr:uid="{EBD6F5C3-5DC7-4B9B-8BC4-8FF31A2E8EED}"/>
    <cellStyle name="Normal 2 28 18" xfId="9690" xr:uid="{817B9AFF-EDAB-4FBC-A963-CAD5A664AD4D}"/>
    <cellStyle name="Normal 2 28 18 2" xfId="9691" xr:uid="{31088BB9-A49A-4407-BA9F-AE3BA995960A}"/>
    <cellStyle name="Normal 2 28 18 2 2" xfId="9692" xr:uid="{CE80D16E-6CEF-4745-AD04-241722D8D9DA}"/>
    <cellStyle name="Normal 2 28 18 2 3" xfId="9693" xr:uid="{70F45A51-3FD8-4D33-B232-28A5628571DC}"/>
    <cellStyle name="Normal 2 28 18 3" xfId="9694" xr:uid="{BFB5EB4C-6767-4241-9899-7C99743A0319}"/>
    <cellStyle name="Normal 2 28 18 3 2" xfId="9695" xr:uid="{32000B73-1689-4D86-9E30-27FC8D5DBF16}"/>
    <cellStyle name="Normal 2 28 18 3 3" xfId="9696" xr:uid="{8BB38AE7-E85D-4C15-8840-11191A95090C}"/>
    <cellStyle name="Normal 2 28 18 4" xfId="9697" xr:uid="{B86E8F59-0CC4-4F34-8580-7F853488906A}"/>
    <cellStyle name="Normal 2 28 18 5" xfId="9698" xr:uid="{50DD3DC8-F20B-4C0B-9017-41FAB7F2A1A3}"/>
    <cellStyle name="Normal 2 28 19" xfId="9699" xr:uid="{BB571319-4FFC-4056-8489-B47F7B8F0D3E}"/>
    <cellStyle name="Normal 2 28 19 2" xfId="9700" xr:uid="{D2D1138C-6754-4212-8318-6535D3A57974}"/>
    <cellStyle name="Normal 2 28 19 2 2" xfId="9701" xr:uid="{A92E042A-E455-4FD7-AD41-76C13232B002}"/>
    <cellStyle name="Normal 2 28 19 2 3" xfId="9702" xr:uid="{63B318E8-44F0-4A80-AF50-CD9F3C802E3D}"/>
    <cellStyle name="Normal 2 28 19 3" xfId="9703" xr:uid="{213D3836-E626-4634-A474-340D63EE285C}"/>
    <cellStyle name="Normal 2 28 19 3 2" xfId="9704" xr:uid="{8DBE19C6-02F8-4C58-8B2A-690EC40E4980}"/>
    <cellStyle name="Normal 2 28 19 3 3" xfId="9705" xr:uid="{1C26E62F-F026-446F-B639-4199374419AB}"/>
    <cellStyle name="Normal 2 28 19 4" xfId="9706" xr:uid="{BF25653C-04FB-4F1C-A1E9-DDED759AF760}"/>
    <cellStyle name="Normal 2 28 19 5" xfId="9707" xr:uid="{60CCE009-01FF-4E22-93E8-1B1BE67A0A46}"/>
    <cellStyle name="Normal 2 28 2" xfId="9708" xr:uid="{15E5A9F6-D00B-4510-A19E-2F75BD366F62}"/>
    <cellStyle name="Normal 2 28 2 2" xfId="9709" xr:uid="{13EA27F6-BA2F-42A5-BD44-99C99F4EAA00}"/>
    <cellStyle name="Normal 2 28 2 2 2" xfId="9710" xr:uid="{F3C94B46-2678-41DE-B907-553138553F85}"/>
    <cellStyle name="Normal 2 28 2 2 3" xfId="9711" xr:uid="{DE62B3F9-148D-4A72-B451-1F602A6427F5}"/>
    <cellStyle name="Normal 2 28 2 3" xfId="9712" xr:uid="{9D28DE81-E485-45E5-9FC7-AFFC8D23A26D}"/>
    <cellStyle name="Normal 2 28 2 3 2" xfId="9713" xr:uid="{C3C6B9BB-3E17-43B5-9A4D-B938B42132D9}"/>
    <cellStyle name="Normal 2 28 2 3 3" xfId="9714" xr:uid="{922E6FC0-C659-46B6-B48E-81DD8628583F}"/>
    <cellStyle name="Normal 2 28 2 4" xfId="9715" xr:uid="{1B7C8382-11F2-4BD1-9707-08F7DE9D5B10}"/>
    <cellStyle name="Normal 2 28 2 5" xfId="9716" xr:uid="{D78476D1-BB53-43FE-9478-BFFC82B12C18}"/>
    <cellStyle name="Normal 2 28 20" xfId="9717" xr:uid="{600901A1-F44F-4796-A385-A9D54CB8497C}"/>
    <cellStyle name="Normal 2 28 20 2" xfId="9718" xr:uid="{F7CC4A18-F8DC-45B0-A127-8FC696AD9535}"/>
    <cellStyle name="Normal 2 28 20 2 2" xfId="9719" xr:uid="{20F3B2A5-6719-4357-A85A-12064637868A}"/>
    <cellStyle name="Normal 2 28 20 2 3" xfId="9720" xr:uid="{20872167-82DB-4EC2-92CE-5C727D01A737}"/>
    <cellStyle name="Normal 2 28 20 3" xfId="9721" xr:uid="{27A567BF-071F-4BE4-B738-164E8EF63668}"/>
    <cellStyle name="Normal 2 28 20 3 2" xfId="9722" xr:uid="{27FBE898-E0F4-479B-A75E-B741674C35C7}"/>
    <cellStyle name="Normal 2 28 20 3 3" xfId="9723" xr:uid="{E67B6638-485E-4B89-A874-4884521EE7C5}"/>
    <cellStyle name="Normal 2 28 20 4" xfId="9724" xr:uid="{877C80FB-B233-44B4-B082-6F322EFA42FF}"/>
    <cellStyle name="Normal 2 28 20 5" xfId="9725" xr:uid="{B2BE477F-5839-40AB-834F-7947D8E9C92F}"/>
    <cellStyle name="Normal 2 28 21" xfId="9726" xr:uid="{B5D6ADD4-34B6-498B-A7E1-0B8EB47887D2}"/>
    <cellStyle name="Normal 2 28 21 2" xfId="9727" xr:uid="{929A8C2E-5971-4EC2-80AA-E1A5DF905938}"/>
    <cellStyle name="Normal 2 28 21 2 2" xfId="9728" xr:uid="{11213F35-2278-4033-AA77-8113E94FA6F9}"/>
    <cellStyle name="Normal 2 28 21 2 3" xfId="9729" xr:uid="{ECD01C30-3569-4658-8399-9F69D9364F5D}"/>
    <cellStyle name="Normal 2 28 21 3" xfId="9730" xr:uid="{269D11DA-016B-4A01-911E-A55D82CE27E1}"/>
    <cellStyle name="Normal 2 28 21 3 2" xfId="9731" xr:uid="{315C0FA0-E875-4B86-8077-BC55F800B40D}"/>
    <cellStyle name="Normal 2 28 21 3 3" xfId="9732" xr:uid="{7C6519C4-07D4-4881-8674-5431C023FD5A}"/>
    <cellStyle name="Normal 2 28 21 4" xfId="9733" xr:uid="{6E00D9AD-F0A8-4CCE-884B-D6465EE22B46}"/>
    <cellStyle name="Normal 2 28 21 5" xfId="9734" xr:uid="{D5A6B070-C445-4B46-830B-CF284F2B677B}"/>
    <cellStyle name="Normal 2 28 22" xfId="9735" xr:uid="{546CA18D-CB25-41CE-95DC-829A445AFDEA}"/>
    <cellStyle name="Normal 2 28 22 2" xfId="9736" xr:uid="{9F4F5138-C3A2-45DB-A140-8A6DFFD77D45}"/>
    <cellStyle name="Normal 2 28 22 2 2" xfId="9737" xr:uid="{9E04F9F7-5F3A-40BC-937B-1542BC0BBCEF}"/>
    <cellStyle name="Normal 2 28 22 2 3" xfId="9738" xr:uid="{C8417792-6EDE-426D-A0F7-2689A2BE62B9}"/>
    <cellStyle name="Normal 2 28 22 3" xfId="9739" xr:uid="{1768949F-91FE-481F-ADAD-3395E0A6F344}"/>
    <cellStyle name="Normal 2 28 22 3 2" xfId="9740" xr:uid="{0EC9823F-3986-42C7-AE52-590633500509}"/>
    <cellStyle name="Normal 2 28 22 3 3" xfId="9741" xr:uid="{E2FF3C5C-2FDE-4EE9-81A2-44FFB8D98849}"/>
    <cellStyle name="Normal 2 28 22 4" xfId="9742" xr:uid="{67393ECA-0759-40ED-AA2E-411DB9012E10}"/>
    <cellStyle name="Normal 2 28 22 5" xfId="9743" xr:uid="{07E097CD-9350-4C94-ACDA-8E82DB07B53F}"/>
    <cellStyle name="Normal 2 28 23" xfId="9744" xr:uid="{7514223D-7682-4322-9C8D-B0B7528EA86C}"/>
    <cellStyle name="Normal 2 28 23 2" xfId="9745" xr:uid="{C9F458E0-6E4C-4CE9-9A13-113F19285EE2}"/>
    <cellStyle name="Normal 2 28 23 2 2" xfId="9746" xr:uid="{2DC6F301-F360-46CB-9E61-88D90B3E0EAB}"/>
    <cellStyle name="Normal 2 28 23 2 3" xfId="9747" xr:uid="{2BB55CDA-A5B3-47D2-90EB-B349E76467E2}"/>
    <cellStyle name="Normal 2 28 23 3" xfId="9748" xr:uid="{FC7E867B-1EBF-495C-A12C-3162EAF6495B}"/>
    <cellStyle name="Normal 2 28 23 3 2" xfId="9749" xr:uid="{2D4E6D65-F835-41A4-8F75-3892B1EE0CC4}"/>
    <cellStyle name="Normal 2 28 23 3 3" xfId="9750" xr:uid="{0C169A17-C7E1-4DC7-AEB0-1C6A7469D75E}"/>
    <cellStyle name="Normal 2 28 23 4" xfId="9751" xr:uid="{2D4476C8-D599-4091-92D7-1E3CBB2353ED}"/>
    <cellStyle name="Normal 2 28 23 5" xfId="9752" xr:uid="{5FC29AD7-73C5-438F-B6AF-15F8C02FBA63}"/>
    <cellStyle name="Normal 2 28 24" xfId="9753" xr:uid="{7489A07A-37D5-490E-ADD1-D55AE6F361A8}"/>
    <cellStyle name="Normal 2 28 24 2" xfId="9754" xr:uid="{A4413EBB-625A-4CB9-90B7-2E42AAEB97F5}"/>
    <cellStyle name="Normal 2 28 24 3" xfId="9755" xr:uid="{10CF0093-1ED4-4D3C-B2A4-136A79558179}"/>
    <cellStyle name="Normal 2 28 25" xfId="9756" xr:uid="{200A8482-AE4B-43E8-8161-EDFDAAEA75B6}"/>
    <cellStyle name="Normal 2 28 25 2" xfId="9757" xr:uid="{D96F06B9-CD48-4C56-854B-FC3D0B9C0027}"/>
    <cellStyle name="Normal 2 28 25 3" xfId="9758" xr:uid="{3CAE705F-4D2D-49D1-82C2-25EFA1EFE5B8}"/>
    <cellStyle name="Normal 2 28 26" xfId="9759" xr:uid="{466424F0-67D3-4616-A159-735D8B4CFAA7}"/>
    <cellStyle name="Normal 2 28 27" xfId="9760" xr:uid="{CE8240CF-DD7D-4832-A1EE-2F9EE64EF02E}"/>
    <cellStyle name="Normal 2 28 3" xfId="9761" xr:uid="{8D902071-4E28-47B6-8212-6F7E17D861EA}"/>
    <cellStyle name="Normal 2 28 3 2" xfId="9762" xr:uid="{D0050B63-0206-4F3F-9680-5A7D17696B6C}"/>
    <cellStyle name="Normal 2 28 3 2 2" xfId="9763" xr:uid="{49DBDD48-3E76-4B3F-8C52-1BC107D23EEE}"/>
    <cellStyle name="Normal 2 28 3 2 3" xfId="9764" xr:uid="{EED9982C-1B50-4A7F-82FC-60CD00B0F3EA}"/>
    <cellStyle name="Normal 2 28 3 3" xfId="9765" xr:uid="{6787CA7B-1041-4128-86A0-63C25CA86070}"/>
    <cellStyle name="Normal 2 28 3 3 2" xfId="9766" xr:uid="{269B1492-F5F0-4FBC-BA52-204AB0FD31AF}"/>
    <cellStyle name="Normal 2 28 3 3 3" xfId="9767" xr:uid="{D0291826-AEED-463E-BEBF-D9D1E6591605}"/>
    <cellStyle name="Normal 2 28 3 4" xfId="9768" xr:uid="{16497CD1-1E90-4BCC-BD3E-BBA70DD86748}"/>
    <cellStyle name="Normal 2 28 3 5" xfId="9769" xr:uid="{E5A772B2-8FEF-46CE-AFBB-2D92C72DC654}"/>
    <cellStyle name="Normal 2 28 4" xfId="9770" xr:uid="{4E4FCF1C-6FF6-4A0A-92FC-1BE72E255C75}"/>
    <cellStyle name="Normal 2 28 4 2" xfId="9771" xr:uid="{0598A40F-3F21-48F3-A994-5045B8ED0C95}"/>
    <cellStyle name="Normal 2 28 4 2 2" xfId="9772" xr:uid="{23960F09-E575-4B9A-B0B1-B996C486CC43}"/>
    <cellStyle name="Normal 2 28 4 2 3" xfId="9773" xr:uid="{5699F52B-49A0-45E7-921D-50A98C14277F}"/>
    <cellStyle name="Normal 2 28 4 3" xfId="9774" xr:uid="{307A8D1F-D04E-4999-9346-896082795B90}"/>
    <cellStyle name="Normal 2 28 4 3 2" xfId="9775" xr:uid="{F60CE85B-4933-4C63-B872-4A8D7ABDDB04}"/>
    <cellStyle name="Normal 2 28 4 3 3" xfId="9776" xr:uid="{75AE8020-3B45-4B97-BC49-03D6D937A91D}"/>
    <cellStyle name="Normal 2 28 4 4" xfId="9777" xr:uid="{94A7E576-ED8C-4E8E-B162-5B1E618DD89D}"/>
    <cellStyle name="Normal 2 28 4 5" xfId="9778" xr:uid="{47DB8086-08F3-42B3-88E7-52ECADE45266}"/>
    <cellStyle name="Normal 2 28 5" xfId="9779" xr:uid="{5148471C-EEE7-46CE-8DCE-82A1B056CA95}"/>
    <cellStyle name="Normal 2 28 5 2" xfId="9780" xr:uid="{F4990C29-4155-45A0-AE21-E8449A87D9A6}"/>
    <cellStyle name="Normal 2 28 5 2 2" xfId="9781" xr:uid="{BE2729EC-589E-4F46-B396-ABBF854D3413}"/>
    <cellStyle name="Normal 2 28 5 2 3" xfId="9782" xr:uid="{FF0C2DC9-5FF7-4146-A56F-E7DB556247A5}"/>
    <cellStyle name="Normal 2 28 5 3" xfId="9783" xr:uid="{4FE90377-14CE-4E6B-9838-CD021C9CC0CE}"/>
    <cellStyle name="Normal 2 28 5 3 2" xfId="9784" xr:uid="{CA45172D-FC6F-4730-A4B8-E06EF92D3C81}"/>
    <cellStyle name="Normal 2 28 5 3 3" xfId="9785" xr:uid="{B4702586-865C-4793-96C5-F71E472FF956}"/>
    <cellStyle name="Normal 2 28 5 4" xfId="9786" xr:uid="{F8D06142-DF96-41A9-93E4-BDED7C4A5329}"/>
    <cellStyle name="Normal 2 28 5 5" xfId="9787" xr:uid="{013C29E4-D3E8-42B0-A6DD-079B3904466C}"/>
    <cellStyle name="Normal 2 28 6" xfId="9788" xr:uid="{42D0F009-0140-4E68-A218-AC2268BE8CC1}"/>
    <cellStyle name="Normal 2 28 6 2" xfId="9789" xr:uid="{084EBB01-88D4-40D5-8ADC-DFA169737C3C}"/>
    <cellStyle name="Normal 2 28 6 2 2" xfId="9790" xr:uid="{D7D5D02F-EE24-404B-B946-B646B80991A0}"/>
    <cellStyle name="Normal 2 28 6 2 3" xfId="9791" xr:uid="{6F1E3AF3-9F9F-41E0-B4E8-01A243F4C614}"/>
    <cellStyle name="Normal 2 28 6 3" xfId="9792" xr:uid="{B8F6A3B4-6596-4EC1-833B-8D177F53406A}"/>
    <cellStyle name="Normal 2 28 6 3 2" xfId="9793" xr:uid="{D99CF2E8-52DF-402C-9221-DB880F4057E3}"/>
    <cellStyle name="Normal 2 28 6 3 3" xfId="9794" xr:uid="{330E1367-8EF5-466E-B969-462068A58DA3}"/>
    <cellStyle name="Normal 2 28 6 4" xfId="9795" xr:uid="{A676CFAF-0BCC-4885-80C0-D6F2D7251BBF}"/>
    <cellStyle name="Normal 2 28 6 5" xfId="9796" xr:uid="{67D36D45-988D-4AD6-B9DA-667AC1B8AAAC}"/>
    <cellStyle name="Normal 2 28 7" xfId="9797" xr:uid="{3F07DD75-3193-4422-98B7-4FC40F5DB7BD}"/>
    <cellStyle name="Normal 2 28 7 2" xfId="9798" xr:uid="{4D47B6AD-4ABA-4B64-9FB0-84239447D729}"/>
    <cellStyle name="Normal 2 28 7 2 2" xfId="9799" xr:uid="{D586A06A-F120-4D94-A9DB-8928105646E2}"/>
    <cellStyle name="Normal 2 28 7 2 3" xfId="9800" xr:uid="{64D85106-4D1D-4817-A819-3BCEB8DAC3E8}"/>
    <cellStyle name="Normal 2 28 7 3" xfId="9801" xr:uid="{7D267A13-A607-4903-A340-EDF01B1B7FC7}"/>
    <cellStyle name="Normal 2 28 7 3 2" xfId="9802" xr:uid="{A7323E8B-9F69-4C23-8A4D-A00F70A0475B}"/>
    <cellStyle name="Normal 2 28 7 3 3" xfId="9803" xr:uid="{76359A87-F560-4147-A49C-5D150DFAF0A6}"/>
    <cellStyle name="Normal 2 28 7 4" xfId="9804" xr:uid="{7DD13591-29C6-4B9C-8E34-0E37F81BFDF0}"/>
    <cellStyle name="Normal 2 28 7 5" xfId="9805" xr:uid="{CDEB6E9F-359C-406D-8DA3-417E8CAF17CC}"/>
    <cellStyle name="Normal 2 28 8" xfId="9806" xr:uid="{991BC021-2155-4188-9C94-855E52DF39A7}"/>
    <cellStyle name="Normal 2 28 8 2" xfId="9807" xr:uid="{4E6C28FE-B11D-477C-8EE9-6D3D1549AC45}"/>
    <cellStyle name="Normal 2 28 8 2 2" xfId="9808" xr:uid="{26ADEDCF-F864-42D0-B9F9-20758434EB6A}"/>
    <cellStyle name="Normal 2 28 8 2 3" xfId="9809" xr:uid="{CB1ED7E0-25B9-4E87-9CBC-BD17140FB945}"/>
    <cellStyle name="Normal 2 28 8 3" xfId="9810" xr:uid="{79E8839F-8C31-4DCE-90D3-E8809A35C46A}"/>
    <cellStyle name="Normal 2 28 8 3 2" xfId="9811" xr:uid="{50091EB3-FA55-4093-A8B1-228F045945E7}"/>
    <cellStyle name="Normal 2 28 8 3 3" xfId="9812" xr:uid="{CE1602E0-7C8C-42A6-9FE8-3F83687081DA}"/>
    <cellStyle name="Normal 2 28 8 4" xfId="9813" xr:uid="{1B9CBB5F-7A1C-4E13-828E-02489C4F530A}"/>
    <cellStyle name="Normal 2 28 8 5" xfId="9814" xr:uid="{3B7BEBE8-9B98-4E0C-9935-947369A1C675}"/>
    <cellStyle name="Normal 2 28 9" xfId="9815" xr:uid="{47478391-05CB-482E-B9EE-AC367FCFD20C}"/>
    <cellStyle name="Normal 2 28 9 2" xfId="9816" xr:uid="{CD4B2303-370F-4C2F-9E9B-FBE711A23192}"/>
    <cellStyle name="Normal 2 28 9 2 2" xfId="9817" xr:uid="{6FF446C1-3062-4205-BC2D-9F987F4B7696}"/>
    <cellStyle name="Normal 2 28 9 2 3" xfId="9818" xr:uid="{809A9810-9AF4-4A81-AD53-E5C1E1614339}"/>
    <cellStyle name="Normal 2 28 9 3" xfId="9819" xr:uid="{CD6BC1FA-4CBB-4116-B731-E07670957E59}"/>
    <cellStyle name="Normal 2 28 9 3 2" xfId="9820" xr:uid="{C1390DBC-F530-425C-963A-26D4672A8737}"/>
    <cellStyle name="Normal 2 28 9 3 3" xfId="9821" xr:uid="{84EB1B95-10FB-4E96-AE79-7562C87C02CD}"/>
    <cellStyle name="Normal 2 28 9 4" xfId="9822" xr:uid="{BAE7AF69-98C9-41E8-971D-3E64B8A3ADB2}"/>
    <cellStyle name="Normal 2 28 9 5" xfId="9823" xr:uid="{DF9A9317-8C06-4177-B501-D8BA5BE7071D}"/>
    <cellStyle name="Normal 2 29" xfId="9824" xr:uid="{DD5B711F-3040-4754-B9B0-370C50F84098}"/>
    <cellStyle name="Normal 2 29 10" xfId="9825" xr:uid="{0C94595B-4A12-48E5-A6D6-30845F250C4F}"/>
    <cellStyle name="Normal 2 29 10 2" xfId="9826" xr:uid="{69B46B24-6D1B-4B85-ADFD-815BD9DF6BF9}"/>
    <cellStyle name="Normal 2 29 10 2 2" xfId="9827" xr:uid="{7810F2F3-9CEF-41EE-ABAA-03D14166E50B}"/>
    <cellStyle name="Normal 2 29 10 2 3" xfId="9828" xr:uid="{DE49B244-8E9A-4B31-ACBC-4D6C04F52020}"/>
    <cellStyle name="Normal 2 29 10 3" xfId="9829" xr:uid="{CFEDB56A-2ECD-43C5-B407-6CD21CB9115B}"/>
    <cellStyle name="Normal 2 29 10 3 2" xfId="9830" xr:uid="{FB4709D5-EF53-4F29-A488-0CF6BCB38A56}"/>
    <cellStyle name="Normal 2 29 10 3 3" xfId="9831" xr:uid="{49EBE7B6-B1F9-4E63-8A97-D97D857BC218}"/>
    <cellStyle name="Normal 2 29 10 4" xfId="9832" xr:uid="{B149059E-5BA7-4EA7-AFE9-11F0B7D3C923}"/>
    <cellStyle name="Normal 2 29 10 5" xfId="9833" xr:uid="{57E9D5BF-A099-4776-BA02-D663F0669E98}"/>
    <cellStyle name="Normal 2 29 11" xfId="9834" xr:uid="{7EB218E0-1E5D-4B8E-BF60-4F72B61A2B93}"/>
    <cellStyle name="Normal 2 29 11 2" xfId="9835" xr:uid="{D3E4BCF2-1B44-4AC4-9267-4E90618885D6}"/>
    <cellStyle name="Normal 2 29 11 2 2" xfId="9836" xr:uid="{21E81A6B-77F5-450E-B0CA-73B025524C87}"/>
    <cellStyle name="Normal 2 29 11 2 3" xfId="9837" xr:uid="{404B33FE-5F42-4997-9899-5A873A0A011B}"/>
    <cellStyle name="Normal 2 29 11 3" xfId="9838" xr:uid="{8C523D87-2740-4480-8DA6-ED34C5EE9055}"/>
    <cellStyle name="Normal 2 29 11 3 2" xfId="9839" xr:uid="{4A3D63BB-2209-45CB-AAEA-D2913CB1E3D0}"/>
    <cellStyle name="Normal 2 29 11 3 3" xfId="9840" xr:uid="{4CEA289A-E55D-4267-A6AE-011AB85E9354}"/>
    <cellStyle name="Normal 2 29 11 4" xfId="9841" xr:uid="{1D1E3CF3-0054-4071-AAA5-B42BECA594DC}"/>
    <cellStyle name="Normal 2 29 11 5" xfId="9842" xr:uid="{F77D12BF-D087-46CF-92D2-5B3AE75FF412}"/>
    <cellStyle name="Normal 2 29 12" xfId="9843" xr:uid="{429B034D-385F-44BC-9FDE-367CF859E770}"/>
    <cellStyle name="Normal 2 29 12 2" xfId="9844" xr:uid="{99F68532-4154-4C51-B4B5-08B203623807}"/>
    <cellStyle name="Normal 2 29 12 2 2" xfId="9845" xr:uid="{907497FC-015E-42A9-8BAD-7B0691B5A735}"/>
    <cellStyle name="Normal 2 29 12 2 3" xfId="9846" xr:uid="{29A2D6CB-E00A-4A12-AF19-CFA3FC4BF251}"/>
    <cellStyle name="Normal 2 29 12 3" xfId="9847" xr:uid="{EC65E15E-3C17-4BE5-B8DD-D9C8337C5B0C}"/>
    <cellStyle name="Normal 2 29 12 3 2" xfId="9848" xr:uid="{BC5D0366-1B5F-4F7A-BE55-677A90C8D417}"/>
    <cellStyle name="Normal 2 29 12 3 3" xfId="9849" xr:uid="{E71C02A8-6276-431B-BB35-46240E15CE34}"/>
    <cellStyle name="Normal 2 29 12 4" xfId="9850" xr:uid="{417809C6-BE34-4298-A09F-D564CAB7C983}"/>
    <cellStyle name="Normal 2 29 12 5" xfId="9851" xr:uid="{AF16EA49-51DE-45BC-8DD5-383BD725BA0D}"/>
    <cellStyle name="Normal 2 29 13" xfId="9852" xr:uid="{9CC4CCC4-01B9-4C6F-995C-F5AB5CEA79A0}"/>
    <cellStyle name="Normal 2 29 13 2" xfId="9853" xr:uid="{CFAC1D40-4C5B-4A85-AC1A-03BF7FC702D7}"/>
    <cellStyle name="Normal 2 29 13 2 2" xfId="9854" xr:uid="{B4FF28A9-CA31-4268-B934-4DAC76D90459}"/>
    <cellStyle name="Normal 2 29 13 2 3" xfId="9855" xr:uid="{D39FFF85-E5F4-4407-9AEA-66FC8FA18110}"/>
    <cellStyle name="Normal 2 29 13 3" xfId="9856" xr:uid="{B5742FBB-3804-4C43-BB72-F12045D5A2DE}"/>
    <cellStyle name="Normal 2 29 13 3 2" xfId="9857" xr:uid="{31F72F30-0767-4CC6-A2A5-20E326E2CA7F}"/>
    <cellStyle name="Normal 2 29 13 3 3" xfId="9858" xr:uid="{1823B078-3DE7-4D4C-AD6F-433DBE3172EB}"/>
    <cellStyle name="Normal 2 29 13 4" xfId="9859" xr:uid="{676EE85E-CE4E-49D4-8D4F-F89F55D6DA00}"/>
    <cellStyle name="Normal 2 29 13 5" xfId="9860" xr:uid="{D2DE7C77-DC29-4F39-999A-BA07BF34521D}"/>
    <cellStyle name="Normal 2 29 14" xfId="9861" xr:uid="{2327FA84-978E-4B31-B649-0A9E8D2C90FD}"/>
    <cellStyle name="Normal 2 29 14 2" xfId="9862" xr:uid="{ABEA11FE-F296-4BAF-80B6-E9B81241BDD7}"/>
    <cellStyle name="Normal 2 29 14 2 2" xfId="9863" xr:uid="{99602CE7-E187-4C43-A7E0-0F15A0B64F25}"/>
    <cellStyle name="Normal 2 29 14 2 3" xfId="9864" xr:uid="{835F059C-3706-4EF2-9B8C-459915729986}"/>
    <cellStyle name="Normal 2 29 14 3" xfId="9865" xr:uid="{C610C45C-582E-41EB-9D9F-5D94494D92AC}"/>
    <cellStyle name="Normal 2 29 14 3 2" xfId="9866" xr:uid="{D8191E61-B2E9-4D7E-8C8C-1074A4C095B9}"/>
    <cellStyle name="Normal 2 29 14 3 3" xfId="9867" xr:uid="{E5C94AC9-017D-4A5D-A5DF-3FED2B107D1E}"/>
    <cellStyle name="Normal 2 29 14 4" xfId="9868" xr:uid="{A2D93723-624A-4B5F-AC48-2959ABACBC54}"/>
    <cellStyle name="Normal 2 29 14 5" xfId="9869" xr:uid="{CF531220-0E8C-409D-AC71-CC0BBCB3E993}"/>
    <cellStyle name="Normal 2 29 15" xfId="9870" xr:uid="{32FF5ADF-1684-4CDE-BC69-ADA9ED965684}"/>
    <cellStyle name="Normal 2 29 15 2" xfId="9871" xr:uid="{1740151D-B6A8-4C56-92B2-58C299F78FD6}"/>
    <cellStyle name="Normal 2 29 15 2 2" xfId="9872" xr:uid="{FDFB126C-7F82-47EA-AF04-86D8EF2CA177}"/>
    <cellStyle name="Normal 2 29 15 2 3" xfId="9873" xr:uid="{5836A9A7-6942-4B01-9CE9-5E353D5227E5}"/>
    <cellStyle name="Normal 2 29 15 3" xfId="9874" xr:uid="{DDB97000-35C8-4596-B9C9-8C1B046EF7D5}"/>
    <cellStyle name="Normal 2 29 15 3 2" xfId="9875" xr:uid="{1B8D7950-439F-4763-B549-11A136D9DA9E}"/>
    <cellStyle name="Normal 2 29 15 3 3" xfId="9876" xr:uid="{8FB3E1A0-0B57-4396-BDD5-41CEDBA9DAC0}"/>
    <cellStyle name="Normal 2 29 15 4" xfId="9877" xr:uid="{731A4468-75F1-4384-8058-4A9F6F00F381}"/>
    <cellStyle name="Normal 2 29 15 5" xfId="9878" xr:uid="{6298D09A-1E80-4858-AC8F-45D685CA31F6}"/>
    <cellStyle name="Normal 2 29 16" xfId="9879" xr:uid="{FEDF043B-CA29-4E98-9D9C-7A32CA7AC574}"/>
    <cellStyle name="Normal 2 29 16 2" xfId="9880" xr:uid="{ECB96BBA-2984-4CAA-90D9-C8D5949B66E4}"/>
    <cellStyle name="Normal 2 29 16 2 2" xfId="9881" xr:uid="{84F77B22-0D62-453A-A1A8-B2FCD7CC44C9}"/>
    <cellStyle name="Normal 2 29 16 2 3" xfId="9882" xr:uid="{3D0B8272-5ABB-4577-BC83-68A6D5035476}"/>
    <cellStyle name="Normal 2 29 16 3" xfId="9883" xr:uid="{69C74375-9C00-4C91-9C1D-7CEC61839A6A}"/>
    <cellStyle name="Normal 2 29 16 3 2" xfId="9884" xr:uid="{8CFAB332-7F14-4550-A251-8090CD086EEC}"/>
    <cellStyle name="Normal 2 29 16 3 3" xfId="9885" xr:uid="{57FF5D85-8273-454D-9992-A7D0F26A93F7}"/>
    <cellStyle name="Normal 2 29 16 4" xfId="9886" xr:uid="{0F693460-52E8-4DB4-8AF4-0DE268033848}"/>
    <cellStyle name="Normal 2 29 16 5" xfId="9887" xr:uid="{BC696876-BE72-445A-A0DD-78CC594E446B}"/>
    <cellStyle name="Normal 2 29 17" xfId="9888" xr:uid="{248E423B-AD7F-4787-9363-5B2ADEA64A38}"/>
    <cellStyle name="Normal 2 29 17 2" xfId="9889" xr:uid="{74C89297-C217-4633-8A49-D7D50A3DF07B}"/>
    <cellStyle name="Normal 2 29 17 2 2" xfId="9890" xr:uid="{53BC4840-EF39-4493-9750-17F7A1CC9E55}"/>
    <cellStyle name="Normal 2 29 17 2 3" xfId="9891" xr:uid="{7F661006-94F9-4B1B-9865-FCAF74227188}"/>
    <cellStyle name="Normal 2 29 17 3" xfId="9892" xr:uid="{A4D716A6-AEE7-4D57-8383-0A50F3612ADD}"/>
    <cellStyle name="Normal 2 29 17 3 2" xfId="9893" xr:uid="{5EA0FB0C-8D93-4C67-85A6-0C4B3337C975}"/>
    <cellStyle name="Normal 2 29 17 3 3" xfId="9894" xr:uid="{6696A151-5061-4BDE-A975-BB44A74E4498}"/>
    <cellStyle name="Normal 2 29 17 4" xfId="9895" xr:uid="{9E179447-5B44-4D44-B2AE-5724ED6C6124}"/>
    <cellStyle name="Normal 2 29 17 5" xfId="9896" xr:uid="{EEC3C81A-C97E-467E-BF7B-8A5B3F7D1F84}"/>
    <cellStyle name="Normal 2 29 18" xfId="9897" xr:uid="{B5AC0F1F-125B-49B3-B415-3AF8AC31479D}"/>
    <cellStyle name="Normal 2 29 18 2" xfId="9898" xr:uid="{B7EDB6D2-4A46-48D9-80C6-811EA2EC5525}"/>
    <cellStyle name="Normal 2 29 18 2 2" xfId="9899" xr:uid="{EDFC4622-F264-4BD5-84C2-3D268BB03B16}"/>
    <cellStyle name="Normal 2 29 18 2 3" xfId="9900" xr:uid="{241E3A79-1BA2-42F5-AD10-6AA9FB80C9E3}"/>
    <cellStyle name="Normal 2 29 18 3" xfId="9901" xr:uid="{F977D931-017D-449B-B1D7-37302EF289A4}"/>
    <cellStyle name="Normal 2 29 18 3 2" xfId="9902" xr:uid="{CAE9319D-E845-4F69-9481-33C77CFB51B4}"/>
    <cellStyle name="Normal 2 29 18 3 3" xfId="9903" xr:uid="{3B14CF7F-2FE5-47C3-ABC0-C4B08BE64638}"/>
    <cellStyle name="Normal 2 29 18 4" xfId="9904" xr:uid="{4D119CE7-5D0E-45F5-80AE-AB3F0D9A1251}"/>
    <cellStyle name="Normal 2 29 18 5" xfId="9905" xr:uid="{06F35553-9BE3-4FF6-B5B9-B3261C7CAE1B}"/>
    <cellStyle name="Normal 2 29 19" xfId="9906" xr:uid="{8DB20FFC-E405-4983-99DC-FDCF39E7B0EA}"/>
    <cellStyle name="Normal 2 29 19 2" xfId="9907" xr:uid="{26C581B7-577D-454F-8C27-CB948871DF85}"/>
    <cellStyle name="Normal 2 29 19 2 2" xfId="9908" xr:uid="{69DF3E62-D12E-44C4-9459-7420B5BEC98B}"/>
    <cellStyle name="Normal 2 29 19 2 3" xfId="9909" xr:uid="{0751496B-D1AF-49D1-BC56-2632A3955082}"/>
    <cellStyle name="Normal 2 29 19 3" xfId="9910" xr:uid="{04E9FE57-04E0-4CCB-88A4-9B83AF6860BB}"/>
    <cellStyle name="Normal 2 29 19 3 2" xfId="9911" xr:uid="{D5F606D6-A675-4AB8-A6D4-D03FA0987EC4}"/>
    <cellStyle name="Normal 2 29 19 3 3" xfId="9912" xr:uid="{868089AB-C68E-433C-B192-940F4AEAA049}"/>
    <cellStyle name="Normal 2 29 19 4" xfId="9913" xr:uid="{61F8A80A-053E-427B-B876-D7C6615A3892}"/>
    <cellStyle name="Normal 2 29 19 5" xfId="9914" xr:uid="{D1B78327-DF94-4B91-9208-916B11DC6FCD}"/>
    <cellStyle name="Normal 2 29 2" xfId="9915" xr:uid="{7B6C68BB-1200-4702-8D4A-D4EB56520C1A}"/>
    <cellStyle name="Normal 2 29 2 2" xfId="9916" xr:uid="{CD34AE2A-D9AF-4C09-A311-7FB03D43BB0E}"/>
    <cellStyle name="Normal 2 29 2 2 2" xfId="9917" xr:uid="{69C93D9D-D7FC-4B4B-A6D7-F38AD75541D3}"/>
    <cellStyle name="Normal 2 29 2 2 3" xfId="9918" xr:uid="{933BB064-98B9-4753-8FA1-45A32707C415}"/>
    <cellStyle name="Normal 2 29 2 3" xfId="9919" xr:uid="{2D0EFE86-8964-4CB9-8C56-21F09A9DA245}"/>
    <cellStyle name="Normal 2 29 2 3 2" xfId="9920" xr:uid="{AB5750B9-0466-4730-A02B-753A00887C55}"/>
    <cellStyle name="Normal 2 29 2 3 3" xfId="9921" xr:uid="{A676F4A4-D564-47A8-9E9A-26D5461808C8}"/>
    <cellStyle name="Normal 2 29 2 4" xfId="9922" xr:uid="{A5AE35C3-359D-4AAF-BC1B-763E530D6CF9}"/>
    <cellStyle name="Normal 2 29 2 5" xfId="9923" xr:uid="{F5F9EFD5-A24C-4388-AA20-9FFE2E6E2757}"/>
    <cellStyle name="Normal 2 29 20" xfId="9924" xr:uid="{0FF2E6E8-CF2E-4734-8163-C67284BC0605}"/>
    <cellStyle name="Normal 2 29 20 2" xfId="9925" xr:uid="{6A8B04E5-4129-4F10-B26F-2FF3F15F75A1}"/>
    <cellStyle name="Normal 2 29 20 2 2" xfId="9926" xr:uid="{6820119C-FBB2-4898-BA51-9DC80BFFA518}"/>
    <cellStyle name="Normal 2 29 20 2 3" xfId="9927" xr:uid="{AACA2F00-660A-4045-ACB9-B35A7BDEEC71}"/>
    <cellStyle name="Normal 2 29 20 3" xfId="9928" xr:uid="{B6D9F2C4-E9D0-4B3A-9960-81E7A2150EAC}"/>
    <cellStyle name="Normal 2 29 20 3 2" xfId="9929" xr:uid="{292AD237-51E8-4F7E-9F3F-9C0FCB8CF0AE}"/>
    <cellStyle name="Normal 2 29 20 3 3" xfId="9930" xr:uid="{B27FE7D5-439A-480F-AAA8-BD7C1915F224}"/>
    <cellStyle name="Normal 2 29 20 4" xfId="9931" xr:uid="{3D0FA072-C9AF-442D-8BEB-582531A5FEF0}"/>
    <cellStyle name="Normal 2 29 20 5" xfId="9932" xr:uid="{45CE7AB4-7EE0-43EA-9712-5F8200F20AEE}"/>
    <cellStyle name="Normal 2 29 21" xfId="9933" xr:uid="{2D7064CF-5DD7-4FE0-A5EE-E746FBAB11BB}"/>
    <cellStyle name="Normal 2 29 21 2" xfId="9934" xr:uid="{8277E88E-A7CF-4598-B74C-943D32AF844D}"/>
    <cellStyle name="Normal 2 29 21 2 2" xfId="9935" xr:uid="{1E68617E-4BA9-44BE-998A-7E01346ABFDE}"/>
    <cellStyle name="Normal 2 29 21 2 3" xfId="9936" xr:uid="{3AC6E8E6-75A0-4CE7-B882-6FBB526A5D56}"/>
    <cellStyle name="Normal 2 29 21 3" xfId="9937" xr:uid="{846DCC53-5E3B-4273-8EA4-AD0DB74D1671}"/>
    <cellStyle name="Normal 2 29 21 3 2" xfId="9938" xr:uid="{26F933B5-15BE-421F-9CF9-44FF13332EEC}"/>
    <cellStyle name="Normal 2 29 21 3 3" xfId="9939" xr:uid="{D1FAF4D1-1DF6-4896-BABA-3DBB66ADD090}"/>
    <cellStyle name="Normal 2 29 21 4" xfId="9940" xr:uid="{B44CFDDD-49AD-4DB7-894E-C74D39036530}"/>
    <cellStyle name="Normal 2 29 21 5" xfId="9941" xr:uid="{44462A3D-939C-4D18-9F4A-A07548A0C87C}"/>
    <cellStyle name="Normal 2 29 22" xfId="9942" xr:uid="{F5A9A3F1-D6D1-4BA5-A6A7-AE11CD2AB2E3}"/>
    <cellStyle name="Normal 2 29 22 2" xfId="9943" xr:uid="{3157BEE7-D620-49BF-851B-3A15A4166075}"/>
    <cellStyle name="Normal 2 29 22 2 2" xfId="9944" xr:uid="{E54D0FAB-51DF-4D3A-A2C3-6BDC1A8A3F8C}"/>
    <cellStyle name="Normal 2 29 22 2 3" xfId="9945" xr:uid="{0CC94106-FD22-4724-B512-1243E09A590A}"/>
    <cellStyle name="Normal 2 29 22 3" xfId="9946" xr:uid="{29379A65-BD57-41A6-8619-E16D002DDC2F}"/>
    <cellStyle name="Normal 2 29 22 3 2" xfId="9947" xr:uid="{755EADC6-34B4-431F-AC5A-B71673B9A940}"/>
    <cellStyle name="Normal 2 29 22 3 3" xfId="9948" xr:uid="{39EAF42C-4C1A-4596-803A-0E7D05B18177}"/>
    <cellStyle name="Normal 2 29 22 4" xfId="9949" xr:uid="{D8E35212-0684-44AD-A6F3-95BC172460F7}"/>
    <cellStyle name="Normal 2 29 22 5" xfId="9950" xr:uid="{BF11C818-535E-46C1-8D1B-2DBB083C4363}"/>
    <cellStyle name="Normal 2 29 23" xfId="9951" xr:uid="{962F449E-4698-449F-B9DA-2FAC6D20D15C}"/>
    <cellStyle name="Normal 2 29 23 2" xfId="9952" xr:uid="{695BBDD7-244D-4F83-B164-9270D95F6195}"/>
    <cellStyle name="Normal 2 29 23 2 2" xfId="9953" xr:uid="{37F75B3A-44D0-4037-822A-1A3CD341AB87}"/>
    <cellStyle name="Normal 2 29 23 2 3" xfId="9954" xr:uid="{24D77A70-C92B-4267-A6C3-05EA0A3338A8}"/>
    <cellStyle name="Normal 2 29 23 3" xfId="9955" xr:uid="{656AE0F5-FC90-4DC0-A2C9-13D205C7EFC3}"/>
    <cellStyle name="Normal 2 29 23 3 2" xfId="9956" xr:uid="{A6877C2D-1AE0-498D-855E-51DEC3054080}"/>
    <cellStyle name="Normal 2 29 23 3 3" xfId="9957" xr:uid="{088C04D3-437C-41F5-B3FF-57313F7ECD8B}"/>
    <cellStyle name="Normal 2 29 23 4" xfId="9958" xr:uid="{4408BCCB-A366-4455-937C-403C7E26B0E5}"/>
    <cellStyle name="Normal 2 29 23 5" xfId="9959" xr:uid="{3A59A349-BC76-4F35-8B14-76B21367DC90}"/>
    <cellStyle name="Normal 2 29 24" xfId="9960" xr:uid="{57DCE402-DD66-430D-BD22-7E35B2CC38FF}"/>
    <cellStyle name="Normal 2 29 24 2" xfId="9961" xr:uid="{755F6271-7E7D-4038-AEC7-39AB99776F2F}"/>
    <cellStyle name="Normal 2 29 24 3" xfId="9962" xr:uid="{353AF80A-E2CF-45D1-B801-7365C2A8DED1}"/>
    <cellStyle name="Normal 2 29 25" xfId="9963" xr:uid="{963ECC7B-D737-4963-B194-0B5B44D7867A}"/>
    <cellStyle name="Normal 2 29 25 2" xfId="9964" xr:uid="{BFDC1FE9-13EC-47C5-99CC-C4F63EC15237}"/>
    <cellStyle name="Normal 2 29 25 3" xfId="9965" xr:uid="{A653887F-B820-4720-88DD-C073FE5E5585}"/>
    <cellStyle name="Normal 2 29 26" xfId="9966" xr:uid="{404592DB-6DCE-4DD9-9E2F-F102AB2D9CCE}"/>
    <cellStyle name="Normal 2 29 27" xfId="9967" xr:uid="{26530ED6-14EB-44C7-949E-3A9C375021E3}"/>
    <cellStyle name="Normal 2 29 3" xfId="9968" xr:uid="{72BF1322-0330-44FC-94A8-437617AC8A9D}"/>
    <cellStyle name="Normal 2 29 3 2" xfId="9969" xr:uid="{AE1C2D72-0780-464F-8C57-97CC02C94D83}"/>
    <cellStyle name="Normal 2 29 3 2 2" xfId="9970" xr:uid="{CFBB9322-5D41-4233-B196-8D4D7C8C914D}"/>
    <cellStyle name="Normal 2 29 3 2 3" xfId="9971" xr:uid="{56E69864-3BDA-4AC0-A255-6EA309B7C6E2}"/>
    <cellStyle name="Normal 2 29 3 3" xfId="9972" xr:uid="{F5B2E91A-EBAB-484D-89A3-6EFC1941AB90}"/>
    <cellStyle name="Normal 2 29 3 3 2" xfId="9973" xr:uid="{78C84275-01CB-4747-9E3B-0F45BAC1772A}"/>
    <cellStyle name="Normal 2 29 3 3 3" xfId="9974" xr:uid="{D29A3E64-CD9E-4775-A2F2-D8769467FBFD}"/>
    <cellStyle name="Normal 2 29 3 4" xfId="9975" xr:uid="{DE4421EF-BEDE-40F4-A767-D20D0F14056C}"/>
    <cellStyle name="Normal 2 29 3 5" xfId="9976" xr:uid="{F59F9D05-78B7-48D5-A1DD-BE77ACEAC4AB}"/>
    <cellStyle name="Normal 2 29 4" xfId="9977" xr:uid="{592E2E21-F77C-4C9E-8579-0B9839368097}"/>
    <cellStyle name="Normal 2 29 4 2" xfId="9978" xr:uid="{CFD97504-4671-44A0-9BDB-4B5650388E07}"/>
    <cellStyle name="Normal 2 29 4 2 2" xfId="9979" xr:uid="{E2353382-0D45-45CD-8632-DF9B1E5C981F}"/>
    <cellStyle name="Normal 2 29 4 2 3" xfId="9980" xr:uid="{E175ED11-F73A-4832-83D7-5D7885CBEB86}"/>
    <cellStyle name="Normal 2 29 4 3" xfId="9981" xr:uid="{E9484E0F-2910-4654-BAD5-29E4AE04330C}"/>
    <cellStyle name="Normal 2 29 4 3 2" xfId="9982" xr:uid="{358B7A9B-3BF5-4776-8A36-CFF7D91DE69F}"/>
    <cellStyle name="Normal 2 29 4 3 3" xfId="9983" xr:uid="{CC2126FC-EC4F-4CB0-A752-61BC6744ECF4}"/>
    <cellStyle name="Normal 2 29 4 4" xfId="9984" xr:uid="{D8D03AA9-58FF-4E3C-B8D5-7162DC5E6C35}"/>
    <cellStyle name="Normal 2 29 4 5" xfId="9985" xr:uid="{0976E3F0-0D86-4E7A-B7FE-698C0B19B54C}"/>
    <cellStyle name="Normal 2 29 5" xfId="9986" xr:uid="{0C06100F-77C4-42BD-A235-13C7B11D1C4B}"/>
    <cellStyle name="Normal 2 29 5 2" xfId="9987" xr:uid="{839F7569-C694-409D-B112-F3A5D0B985AA}"/>
    <cellStyle name="Normal 2 29 5 2 2" xfId="9988" xr:uid="{FF04908F-E63A-4A6C-BC62-5B615C37AEFA}"/>
    <cellStyle name="Normal 2 29 5 2 3" xfId="9989" xr:uid="{6BBD1E10-2181-45E6-AADC-1E044CBFFC8B}"/>
    <cellStyle name="Normal 2 29 5 3" xfId="9990" xr:uid="{DF5ACA8A-75AE-4F65-90C2-56B575747D37}"/>
    <cellStyle name="Normal 2 29 5 3 2" xfId="9991" xr:uid="{BED134DD-AA3B-4ABC-93E4-2F2C9525FF87}"/>
    <cellStyle name="Normal 2 29 5 3 3" xfId="9992" xr:uid="{503F4AA8-1F09-414F-91A5-D1FEB9230C97}"/>
    <cellStyle name="Normal 2 29 5 4" xfId="9993" xr:uid="{066CBF06-14C6-4424-8DF7-30568854F6C1}"/>
    <cellStyle name="Normal 2 29 5 5" xfId="9994" xr:uid="{FE16F738-407D-47D7-AA99-A991449F231F}"/>
    <cellStyle name="Normal 2 29 6" xfId="9995" xr:uid="{A354840C-1617-42B0-BFBA-9DEE4D410CFE}"/>
    <cellStyle name="Normal 2 29 6 2" xfId="9996" xr:uid="{15F91CE5-54B9-4BD3-B53D-67A828385329}"/>
    <cellStyle name="Normal 2 29 6 2 2" xfId="9997" xr:uid="{AA2E0222-71F3-4C6C-BF40-79C4F40D0E58}"/>
    <cellStyle name="Normal 2 29 6 2 3" xfId="9998" xr:uid="{AF23A7F3-44AE-491E-898C-8CA81FCDCA13}"/>
    <cellStyle name="Normal 2 29 6 3" xfId="9999" xr:uid="{88D76883-74B8-4DBE-ADF1-71A70028F726}"/>
    <cellStyle name="Normal 2 29 6 3 2" xfId="10000" xr:uid="{3DA15BD3-D1C6-4831-A9BF-848A6F17796D}"/>
    <cellStyle name="Normal 2 29 6 3 3" xfId="10001" xr:uid="{385735E4-575C-4618-9DE4-07665525F392}"/>
    <cellStyle name="Normal 2 29 6 4" xfId="10002" xr:uid="{2FDBFBA3-D72F-4E89-9E55-5ABFA929A032}"/>
    <cellStyle name="Normal 2 29 6 5" xfId="10003" xr:uid="{3DFE63B4-CCBC-41B7-8FCD-C734A99C65AF}"/>
    <cellStyle name="Normal 2 29 7" xfId="10004" xr:uid="{0BFA0305-D7DB-43D0-8C40-40D15C5A293C}"/>
    <cellStyle name="Normal 2 29 7 2" xfId="10005" xr:uid="{C69704FB-C7BE-4454-AEBA-45C3B9BE818E}"/>
    <cellStyle name="Normal 2 29 7 2 2" xfId="10006" xr:uid="{B714750D-1B1D-4E1C-9E2B-F54EBB6516C6}"/>
    <cellStyle name="Normal 2 29 7 2 3" xfId="10007" xr:uid="{716824E2-F2A7-486C-B006-7AEA88F10601}"/>
    <cellStyle name="Normal 2 29 7 3" xfId="10008" xr:uid="{CB475FB9-35D5-4D3B-9D40-4ABF6327EFEB}"/>
    <cellStyle name="Normal 2 29 7 3 2" xfId="10009" xr:uid="{A298E806-84BB-4182-A840-9B21E49EF294}"/>
    <cellStyle name="Normal 2 29 7 3 3" xfId="10010" xr:uid="{A100F919-3580-4DEE-94E0-B61AE6026D0F}"/>
    <cellStyle name="Normal 2 29 7 4" xfId="10011" xr:uid="{81F494EC-EEEC-4C62-9649-E9F97DCA9A65}"/>
    <cellStyle name="Normal 2 29 7 5" xfId="10012" xr:uid="{4D006067-0248-4139-A0CA-BB155D171D57}"/>
    <cellStyle name="Normal 2 29 8" xfId="10013" xr:uid="{D10961E4-008E-43A4-BB2B-CF5A1A7B0AFE}"/>
    <cellStyle name="Normal 2 29 8 2" xfId="10014" xr:uid="{281DA168-3EA0-4C46-A9CE-5D4F5A04B945}"/>
    <cellStyle name="Normal 2 29 8 2 2" xfId="10015" xr:uid="{89A966A4-27D3-4E18-8664-57477C9A9153}"/>
    <cellStyle name="Normal 2 29 8 2 3" xfId="10016" xr:uid="{BB39A6B2-A2B8-4B67-B31A-E39F7284D3A5}"/>
    <cellStyle name="Normal 2 29 8 3" xfId="10017" xr:uid="{7DEC334C-E3F3-434A-849F-1225BA96444A}"/>
    <cellStyle name="Normal 2 29 8 3 2" xfId="10018" xr:uid="{7AA0588C-7725-4845-957B-48385B6B63DA}"/>
    <cellStyle name="Normal 2 29 8 3 3" xfId="10019" xr:uid="{2D9F9CD0-9E8F-4244-9B03-DCDE8E62D217}"/>
    <cellStyle name="Normal 2 29 8 4" xfId="10020" xr:uid="{3E3D0D8B-B080-45A5-9931-DBC86720A947}"/>
    <cellStyle name="Normal 2 29 8 5" xfId="10021" xr:uid="{2BC8E3E2-C45B-471F-A778-131118F1D2F6}"/>
    <cellStyle name="Normal 2 29 9" xfId="10022" xr:uid="{2E986093-49DE-44CC-80D8-8C1177826E23}"/>
    <cellStyle name="Normal 2 29 9 2" xfId="10023" xr:uid="{7E1A7AEE-7131-4A71-A149-FBEBD624CE24}"/>
    <cellStyle name="Normal 2 29 9 2 2" xfId="10024" xr:uid="{4F8CDAE8-414F-4357-9925-DABEEA55CFA9}"/>
    <cellStyle name="Normal 2 29 9 2 3" xfId="10025" xr:uid="{F506DB51-B215-4824-B6E5-5A224114E838}"/>
    <cellStyle name="Normal 2 29 9 3" xfId="10026" xr:uid="{4971610C-910E-445E-B7F1-740BBB55850D}"/>
    <cellStyle name="Normal 2 29 9 3 2" xfId="10027" xr:uid="{DC749C0D-F36E-4064-98E8-847B26A62FA1}"/>
    <cellStyle name="Normal 2 29 9 3 3" xfId="10028" xr:uid="{6BD54243-9B4C-4995-9217-51BEE4484961}"/>
    <cellStyle name="Normal 2 29 9 4" xfId="10029" xr:uid="{CEE6CDE4-86B2-43E3-BC98-EF384E05466E}"/>
    <cellStyle name="Normal 2 29 9 5" xfId="10030" xr:uid="{A8BBCF45-445E-4CD5-A34A-4F623DFA0E88}"/>
    <cellStyle name="Normal 2 3" xfId="10031" xr:uid="{9B86D9DE-5515-4F59-A983-44876C99B089}"/>
    <cellStyle name="Normal 2 3 10" xfId="10032" xr:uid="{BAADD162-55E9-4B4E-98B0-6050EA765451}"/>
    <cellStyle name="Normal 2 3 10 2" xfId="10033" xr:uid="{02A82082-E655-45CD-8FCB-B98E28B94538}"/>
    <cellStyle name="Normal 2 3 10 3" xfId="10034" xr:uid="{9DA54CB2-6836-4A95-88C7-16772EAA7D1A}"/>
    <cellStyle name="Normal 2 3 10 4" xfId="10035" xr:uid="{0CFD395D-123F-4021-BD68-CB9FCB0A00F0}"/>
    <cellStyle name="Normal 2 3 10 5" xfId="10036" xr:uid="{D9B679A7-9DB9-467F-84D4-3EC3DD7B006E}"/>
    <cellStyle name="Normal 2 3 11" xfId="10037" xr:uid="{708870C4-1CBB-4E71-95FA-83BF4436F1D0}"/>
    <cellStyle name="Normal 2 3 11 2" xfId="10038" xr:uid="{F219B930-B9CB-4340-80C9-C810B9328EE4}"/>
    <cellStyle name="Normal 2 3 11 3" xfId="10039" xr:uid="{8C97999E-587B-45A1-9E4B-ADA303598B90}"/>
    <cellStyle name="Normal 2 3 12" xfId="10040" xr:uid="{26128CD9-ADEE-4EC7-97E3-860D330317EC}"/>
    <cellStyle name="Normal 2 3 12 2" xfId="10041" xr:uid="{F8168C43-152C-4072-97D0-C79DDEF2177F}"/>
    <cellStyle name="Normal 2 3 12 3" xfId="10042" xr:uid="{B9CEF422-5CBE-4C2C-ADCE-74D9CF7BC0E1}"/>
    <cellStyle name="Normal 2 3 13" xfId="10043" xr:uid="{BC1E8461-45E7-4185-A534-0D16F9160806}"/>
    <cellStyle name="Normal 2 3 13 2" xfId="10044" xr:uid="{D5098442-81AB-49BB-9A9B-EC314D93E5CC}"/>
    <cellStyle name="Normal 2 3 13 3" xfId="10045" xr:uid="{F0FAC19A-8667-42B3-B730-3315DE301B53}"/>
    <cellStyle name="Normal 2 3 14" xfId="10046" xr:uid="{FE50A291-E2BB-4996-9C6A-07D4727B58AF}"/>
    <cellStyle name="Normal 2 3 14 2" xfId="10047" xr:uid="{73475CA4-E362-4E17-A7B6-35F2D7D19154}"/>
    <cellStyle name="Normal 2 3 14 3" xfId="10048" xr:uid="{3A542CB6-3522-4DCB-9B97-DAA90409FE9A}"/>
    <cellStyle name="Normal 2 3 15" xfId="10049" xr:uid="{FEEFD083-0952-4964-9311-424E7EC80364}"/>
    <cellStyle name="Normal 2 3 15 2" xfId="10050" xr:uid="{A477587D-008F-463C-95B8-4F15B3A018D8}"/>
    <cellStyle name="Normal 2 3 15 3" xfId="10051" xr:uid="{AE0C548A-3E12-4C05-9727-D385AF3143BB}"/>
    <cellStyle name="Normal 2 3 16" xfId="10052" xr:uid="{A143391D-A2B7-46A5-91DA-F78F08857536}"/>
    <cellStyle name="Normal 2 3 16 2" xfId="10053" xr:uid="{F693B9A2-28EA-4B5A-A956-C31723C7468E}"/>
    <cellStyle name="Normal 2 3 16 3" xfId="10054" xr:uid="{ED297D90-666B-4944-B8D3-773F5DAB2E41}"/>
    <cellStyle name="Normal 2 3 17" xfId="10055" xr:uid="{46B52275-5A2D-40BF-8FEB-9D40C184C908}"/>
    <cellStyle name="Normal 2 3 17 2" xfId="10056" xr:uid="{43D066A4-FE1F-4356-972D-A34197A79F7F}"/>
    <cellStyle name="Normal 2 3 17 3" xfId="10057" xr:uid="{D14AAA3D-7D04-477A-B55B-921E4C65659E}"/>
    <cellStyle name="Normal 2 3 18" xfId="10058" xr:uid="{98460944-AA49-4863-8E53-E0E3798B8262}"/>
    <cellStyle name="Normal 2 3 18 2" xfId="10059" xr:uid="{82D7DD11-48FA-4356-B4DB-1B4CF0AC3ABE}"/>
    <cellStyle name="Normal 2 3 18 3" xfId="10060" xr:uid="{D8BE33F7-6B43-4327-950D-600C0802C5EC}"/>
    <cellStyle name="Normal 2 3 19" xfId="10061" xr:uid="{C7F5C0A7-79A7-42D4-91D6-4DE9BF80A173}"/>
    <cellStyle name="Normal 2 3 19 2" xfId="10062" xr:uid="{C4B03A10-343D-457F-9D45-DB5614EAC382}"/>
    <cellStyle name="Normal 2 3 19 3" xfId="10063" xr:uid="{FC4AD4C2-AEEF-4EB7-88C1-BF6B231C003A}"/>
    <cellStyle name="Normal 2 3 2" xfId="10064" xr:uid="{AE0AFA0A-3E57-4DAB-8D21-ECCF46C5BD7F}"/>
    <cellStyle name="Normal 2 3 2 2" xfId="10065" xr:uid="{15AAEEF0-7BC4-4C7B-A0D2-11B6679B652F}"/>
    <cellStyle name="Normal 2 3 2 3" xfId="10066" xr:uid="{E13E12BE-7335-40B8-98A9-E0F3722A75CB}"/>
    <cellStyle name="Normal 2 3 2 4" xfId="10067" xr:uid="{F3D04981-955A-470C-BAEB-FB7CD44DBE14}"/>
    <cellStyle name="Normal 2 3 2 4 2" xfId="41792" xr:uid="{8A8FB616-977F-4B96-BCCE-45E1D08339E0}"/>
    <cellStyle name="Normal 2 3 2 5" xfId="10068" xr:uid="{19425BD9-4E32-4DF7-A847-77AF1B35654E}"/>
    <cellStyle name="Normal 2 3 2 6" xfId="10069" xr:uid="{0FC9A36D-F963-4029-9691-050ECC362D04}"/>
    <cellStyle name="Normal 2 3 2 7" xfId="10070" xr:uid="{367D1883-CF8F-4822-AB3B-488793B3E4C7}"/>
    <cellStyle name="Normal 2 3 2 8" xfId="10071" xr:uid="{92F1BABC-E054-4BAA-A79C-A6B48CC1AC20}"/>
    <cellStyle name="Normal 2 3 2 9" xfId="10072" xr:uid="{78EE1323-E129-455C-B6F3-A5774D55562E}"/>
    <cellStyle name="Normal 2 3 20" xfId="10073" xr:uid="{E50B42B3-4B3B-4470-BC89-015C95D5B0E7}"/>
    <cellStyle name="Normal 2 3 20 2" xfId="10074" xr:uid="{3EBF3E9C-9B81-4D72-8FE9-1CD959619CE8}"/>
    <cellStyle name="Normal 2 3 20 3" xfId="10075" xr:uid="{67633027-D403-4E7F-87A1-6C88538FE439}"/>
    <cellStyle name="Normal 2 3 21" xfId="10076" xr:uid="{76126403-2D7D-48BF-A955-F51EACB72A96}"/>
    <cellStyle name="Normal 2 3 21 2" xfId="10077" xr:uid="{8204B89E-F42A-436E-AC54-5323B84CA24F}"/>
    <cellStyle name="Normal 2 3 21 3" xfId="10078" xr:uid="{5FB219F1-61DD-4381-806A-B8F9BB06E5D8}"/>
    <cellStyle name="Normal 2 3 22" xfId="10079" xr:uid="{B7C55C28-1720-4ADC-8DE6-1DE5B19A1C21}"/>
    <cellStyle name="Normal 2 3 22 2" xfId="10080" xr:uid="{023DA23C-E30A-4FFA-898C-E62256F3DDBB}"/>
    <cellStyle name="Normal 2 3 22 3" xfId="10081" xr:uid="{6A9B3F3E-043F-47FE-B725-0C39201BBF92}"/>
    <cellStyle name="Normal 2 3 23" xfId="10082" xr:uid="{1DFF983E-F53A-47B5-B56B-484902F4E336}"/>
    <cellStyle name="Normal 2 3 23 2" xfId="41552" xr:uid="{74E7197F-83E7-4916-B08B-987BE2202582}"/>
    <cellStyle name="Normal 2 3 24" xfId="10083" xr:uid="{86578F32-9AE6-4390-B451-1FCFDD66F1D2}"/>
    <cellStyle name="Normal 2 3 3" xfId="10084" xr:uid="{B2625B9A-7221-4289-9452-9318CD286BC9}"/>
    <cellStyle name="Normal 2 3 3 2" xfId="10085" xr:uid="{F75649D7-D52E-47FA-8E1F-2C22EC6AAC37}"/>
    <cellStyle name="Normal 2 3 3 3" xfId="10086" xr:uid="{AB4F84F8-8931-4703-8898-97F6C48429D8}"/>
    <cellStyle name="Normal 2 3 3 4" xfId="41793" xr:uid="{A8F68A9B-7C6B-4BF7-B643-3A473E74184B}"/>
    <cellStyle name="Normal 2 3 4" xfId="10087" xr:uid="{A5DAF6CF-0EDD-4905-B35B-73C78B72D941}"/>
    <cellStyle name="Normal 2 3 4 2" xfId="10088" xr:uid="{0B75FB8E-26A5-4972-9648-E6EFF699583C}"/>
    <cellStyle name="Normal 2 3 4 3" xfId="10089" xr:uid="{9C25D2C9-A61E-4A2B-963E-3450CE3F59C8}"/>
    <cellStyle name="Normal 2 3 5" xfId="10090" xr:uid="{5A205AEF-4236-45C3-A189-7F05EB3EAAB9}"/>
    <cellStyle name="Normal 2 3 5 2" xfId="10091" xr:uid="{C8FC828B-1DBC-48B8-919B-716BAD3DDB63}"/>
    <cellStyle name="Normal 2 3 5 3" xfId="10092" xr:uid="{E9C789C2-A085-4A0D-9ABB-4F70CA7A687B}"/>
    <cellStyle name="Normal 2 3 6" xfId="10093" xr:uid="{323F4931-82CD-4FEB-A15F-87C77F253108}"/>
    <cellStyle name="Normal 2 3 6 2" xfId="10094" xr:uid="{DAB592CB-55A0-4BD8-9F01-57494CC5F456}"/>
    <cellStyle name="Normal 2 3 6 3" xfId="10095" xr:uid="{2B59DB27-AAAC-4D14-8401-B6C818DD55E4}"/>
    <cellStyle name="Normal 2 3 7" xfId="10096" xr:uid="{C89C08D2-DCA6-49B4-A56A-FA2D2BD7F493}"/>
    <cellStyle name="Normal 2 3 7 2" xfId="10097" xr:uid="{781A9D48-6DD3-492A-BBAA-F0ACF2A3F747}"/>
    <cellStyle name="Normal 2 3 7 3" xfId="10098" xr:uid="{4120E95D-F2FD-4F33-84D0-B403D943F3ED}"/>
    <cellStyle name="Normal 2 3 8" xfId="10099" xr:uid="{D46FC26F-8436-4727-AEC8-7BC7BF7A1010}"/>
    <cellStyle name="Normal 2 3 8 2" xfId="10100" xr:uid="{BEEE5590-EDB6-4535-8703-F3208E44413A}"/>
    <cellStyle name="Normal 2 3 8 3" xfId="10101" xr:uid="{95AE588D-6905-43D8-83CF-2D4CA8521E02}"/>
    <cellStyle name="Normal 2 3 9" xfId="10102" xr:uid="{07A0031C-F38F-4D90-AA77-801DE478A13A}"/>
    <cellStyle name="Normal 2 3 9 2" xfId="10103" xr:uid="{FFDFEF05-D0AC-4B2B-8636-79710361C90E}"/>
    <cellStyle name="Normal 2 3 9 3" xfId="10104" xr:uid="{82817D74-C811-49B4-9F9B-61CBF93A7313}"/>
    <cellStyle name="Normal 2 30" xfId="10105" xr:uid="{1144CC3A-9E06-4017-B43A-FC780FFA1C96}"/>
    <cellStyle name="Normal 2 30 10" xfId="10106" xr:uid="{6DC9AA49-446E-4687-8858-5B5CAB9B2F27}"/>
    <cellStyle name="Normal 2 30 10 2" xfId="10107" xr:uid="{1E22D1DA-1D54-4FB0-8E12-05C1D6071B77}"/>
    <cellStyle name="Normal 2 30 10 2 2" xfId="10108" xr:uid="{E46FACEC-FD54-45A3-80BC-5F0C4244F9F4}"/>
    <cellStyle name="Normal 2 30 10 2 3" xfId="10109" xr:uid="{61F85E2A-A3CF-4802-BCDB-46103B512282}"/>
    <cellStyle name="Normal 2 30 10 3" xfId="10110" xr:uid="{4629610E-9C6C-4EBA-9017-8693F9511CFF}"/>
    <cellStyle name="Normal 2 30 10 3 2" xfId="10111" xr:uid="{5886C4DE-F576-465C-91AD-CEC7D4C47EFC}"/>
    <cellStyle name="Normal 2 30 10 3 3" xfId="10112" xr:uid="{C184B260-9324-4037-B3EA-F147EFCFE8AE}"/>
    <cellStyle name="Normal 2 30 10 4" xfId="10113" xr:uid="{75BC7D8E-3B3E-4063-A085-AFECA130EA41}"/>
    <cellStyle name="Normal 2 30 10 5" xfId="10114" xr:uid="{F554DB9D-688A-4690-93B2-1D9500D1D141}"/>
    <cellStyle name="Normal 2 30 11" xfId="10115" xr:uid="{919D69A7-F941-4933-B18E-8F12A35F8B75}"/>
    <cellStyle name="Normal 2 30 11 2" xfId="10116" xr:uid="{053DA7A3-7190-455B-B9FB-20C1900018F5}"/>
    <cellStyle name="Normal 2 30 11 2 2" xfId="10117" xr:uid="{D126D518-B8C5-4A4D-A0FE-27C064201710}"/>
    <cellStyle name="Normal 2 30 11 2 3" xfId="10118" xr:uid="{DAFE2318-F30E-4ACA-81C0-6903129FA54F}"/>
    <cellStyle name="Normal 2 30 11 3" xfId="10119" xr:uid="{9EBAE7C3-1D87-439D-9263-02DDA1F441F8}"/>
    <cellStyle name="Normal 2 30 11 3 2" xfId="10120" xr:uid="{57F1B19A-C3DF-4113-B30E-A60B76F891DC}"/>
    <cellStyle name="Normal 2 30 11 3 3" xfId="10121" xr:uid="{DEDCE3CF-520D-4EEF-B407-EA44C17332EF}"/>
    <cellStyle name="Normal 2 30 11 4" xfId="10122" xr:uid="{07EB96E9-9F99-4BA5-8A5B-2908A892D1D6}"/>
    <cellStyle name="Normal 2 30 11 5" xfId="10123" xr:uid="{B9100932-B15C-4A70-97A9-96A60806FDF9}"/>
    <cellStyle name="Normal 2 30 12" xfId="10124" xr:uid="{7D0F3683-1AFC-47D1-969A-3FE33CFE708F}"/>
    <cellStyle name="Normal 2 30 12 2" xfId="10125" xr:uid="{268F7058-871B-4A64-9D77-90880B16CF49}"/>
    <cellStyle name="Normal 2 30 12 2 2" xfId="10126" xr:uid="{DBCB54D9-2B38-472A-9634-806E9C6B0DC0}"/>
    <cellStyle name="Normal 2 30 12 2 3" xfId="10127" xr:uid="{2A096239-DBFD-4F9E-BA27-9A95E1B36BAF}"/>
    <cellStyle name="Normal 2 30 12 3" xfId="10128" xr:uid="{1F617BD9-AD41-4331-8700-0AD1F74FF4E0}"/>
    <cellStyle name="Normal 2 30 12 3 2" xfId="10129" xr:uid="{E1524A40-B8FA-4ABA-967C-6E7F6001154A}"/>
    <cellStyle name="Normal 2 30 12 3 3" xfId="10130" xr:uid="{B5D9FA95-C99D-4A4C-B383-E7644947433B}"/>
    <cellStyle name="Normal 2 30 12 4" xfId="10131" xr:uid="{7D0B8E14-3BF9-4FC9-B94B-00B349EF86BF}"/>
    <cellStyle name="Normal 2 30 12 5" xfId="10132" xr:uid="{AD0C2DAB-2A00-4054-AA42-7610B2B26893}"/>
    <cellStyle name="Normal 2 30 13" xfId="10133" xr:uid="{74B9B657-8DA0-4884-B508-5B7B882A59FB}"/>
    <cellStyle name="Normal 2 30 13 2" xfId="10134" xr:uid="{53E3E2C1-497F-4A0E-A83E-3C031D724E3B}"/>
    <cellStyle name="Normal 2 30 13 2 2" xfId="10135" xr:uid="{DED8A649-BC04-4A6F-98C9-13BC4C81FA4F}"/>
    <cellStyle name="Normal 2 30 13 2 3" xfId="10136" xr:uid="{9AA43AE8-7C98-43B4-8C02-EC933AF3FF77}"/>
    <cellStyle name="Normal 2 30 13 3" xfId="10137" xr:uid="{09F9565A-C871-4813-988C-9D1BFAD8FDA2}"/>
    <cellStyle name="Normal 2 30 13 3 2" xfId="10138" xr:uid="{922FE01A-1071-4C6C-A2AB-7B0F8DA923F2}"/>
    <cellStyle name="Normal 2 30 13 3 3" xfId="10139" xr:uid="{AB0652E4-579A-4A57-8B8D-C58A1CB80022}"/>
    <cellStyle name="Normal 2 30 13 4" xfId="10140" xr:uid="{6D0F3AED-3EE3-4731-9F31-7705867870A4}"/>
    <cellStyle name="Normal 2 30 13 5" xfId="10141" xr:uid="{E97BC08F-90B6-4831-B41A-3776FA1DDDBE}"/>
    <cellStyle name="Normal 2 30 14" xfId="10142" xr:uid="{26AEB55C-FC5F-4249-82DB-53785468D3E1}"/>
    <cellStyle name="Normal 2 30 14 2" xfId="10143" xr:uid="{44F42E36-7C91-4AE2-BA0F-4D417997B8D4}"/>
    <cellStyle name="Normal 2 30 14 2 2" xfId="10144" xr:uid="{D2A7F8B6-EC56-4228-937B-153EAA3FB072}"/>
    <cellStyle name="Normal 2 30 14 2 3" xfId="10145" xr:uid="{D56CE605-0F26-460D-A729-73CEEB006694}"/>
    <cellStyle name="Normal 2 30 14 3" xfId="10146" xr:uid="{0B1AE230-D142-41D6-8EC5-B077B3BD8F0A}"/>
    <cellStyle name="Normal 2 30 14 3 2" xfId="10147" xr:uid="{BA1AE97D-F727-4997-A905-79A9344F1C7E}"/>
    <cellStyle name="Normal 2 30 14 3 3" xfId="10148" xr:uid="{8225D76D-F60B-4C9E-BD1E-E6D5E063F702}"/>
    <cellStyle name="Normal 2 30 14 4" xfId="10149" xr:uid="{DD9A8371-A25F-4E9B-B259-53712A63ECB5}"/>
    <cellStyle name="Normal 2 30 14 5" xfId="10150" xr:uid="{A4F6ED33-634E-438A-A4A4-3697C3F272F2}"/>
    <cellStyle name="Normal 2 30 15" xfId="10151" xr:uid="{1A9DAD2C-AFE9-4EDE-8EF3-E0B84DD663F6}"/>
    <cellStyle name="Normal 2 30 15 2" xfId="10152" xr:uid="{6A77B1D7-5348-4FC8-AB0B-C068E0046E42}"/>
    <cellStyle name="Normal 2 30 15 2 2" xfId="10153" xr:uid="{33CD98F9-AB5F-4D54-80FE-A36130AA0054}"/>
    <cellStyle name="Normal 2 30 15 2 3" xfId="10154" xr:uid="{596C1BDC-FF8E-484B-972D-7C6FD3EBC755}"/>
    <cellStyle name="Normal 2 30 15 3" xfId="10155" xr:uid="{B7965A54-5369-4D27-A114-DAECF2AE696E}"/>
    <cellStyle name="Normal 2 30 15 3 2" xfId="10156" xr:uid="{D7677E9B-240C-4D4A-914E-93C0EBB5070E}"/>
    <cellStyle name="Normal 2 30 15 3 3" xfId="10157" xr:uid="{7F13A7F6-67F5-47F3-A7C4-790315488B01}"/>
    <cellStyle name="Normal 2 30 15 4" xfId="10158" xr:uid="{A0D0A912-B2BE-4196-88BB-E1C70469FFC1}"/>
    <cellStyle name="Normal 2 30 15 5" xfId="10159" xr:uid="{728DB0F9-24A0-4EBE-9C0C-3D8CBEE66849}"/>
    <cellStyle name="Normal 2 30 16" xfId="10160" xr:uid="{B1503A9F-D500-4FEF-BC69-11BFC2DAD9C2}"/>
    <cellStyle name="Normal 2 30 16 2" xfId="10161" xr:uid="{CD3C2BD4-49CC-44C6-8977-7D141CF85CF4}"/>
    <cellStyle name="Normal 2 30 16 2 2" xfId="10162" xr:uid="{867F9892-0BAD-453D-A6FB-A5109B4BD166}"/>
    <cellStyle name="Normal 2 30 16 2 3" xfId="10163" xr:uid="{78CF21F4-2AB8-4092-95E6-206F3948C4FD}"/>
    <cellStyle name="Normal 2 30 16 3" xfId="10164" xr:uid="{E02E88B1-E6CC-457A-8929-FAED1BA888FC}"/>
    <cellStyle name="Normal 2 30 16 3 2" xfId="10165" xr:uid="{4F624772-1FF7-477C-8E22-202EA82BB9CF}"/>
    <cellStyle name="Normal 2 30 16 3 3" xfId="10166" xr:uid="{E1593872-6328-4B81-8B84-7A243A05B960}"/>
    <cellStyle name="Normal 2 30 16 4" xfId="10167" xr:uid="{2EE26E2E-0577-4D30-B8CB-2C4204589EA0}"/>
    <cellStyle name="Normal 2 30 16 5" xfId="10168" xr:uid="{6E5EE6F4-FB6D-4EF5-975B-01DD5BDE83CD}"/>
    <cellStyle name="Normal 2 30 17" xfId="10169" xr:uid="{E2CC59F1-9F2B-49BC-A4AD-BD2CE35038D1}"/>
    <cellStyle name="Normal 2 30 17 2" xfId="10170" xr:uid="{693B9809-7D5E-436F-AF8E-FC10C3515E89}"/>
    <cellStyle name="Normal 2 30 17 2 2" xfId="10171" xr:uid="{D9072501-99CD-43BD-9F3F-B3F705B030DC}"/>
    <cellStyle name="Normal 2 30 17 2 3" xfId="10172" xr:uid="{2E38D13D-5020-4BA4-AC25-2627028EB5BC}"/>
    <cellStyle name="Normal 2 30 17 3" xfId="10173" xr:uid="{2A55B3D0-4BF1-4C51-9C08-D1CE900CA6F9}"/>
    <cellStyle name="Normal 2 30 17 3 2" xfId="10174" xr:uid="{54E203C6-BDD3-4CBF-B4E4-7A19798C7CED}"/>
    <cellStyle name="Normal 2 30 17 3 3" xfId="10175" xr:uid="{3404D54A-4904-4D8A-82A4-8DA620E392F8}"/>
    <cellStyle name="Normal 2 30 17 4" xfId="10176" xr:uid="{F9380BEC-F9B8-401B-9725-2660296E4503}"/>
    <cellStyle name="Normal 2 30 17 5" xfId="10177" xr:uid="{B109AF88-0559-4512-8826-48AA4F1A6A66}"/>
    <cellStyle name="Normal 2 30 18" xfId="10178" xr:uid="{8B80BF85-8464-45F5-ABDF-71D79A3185F7}"/>
    <cellStyle name="Normal 2 30 18 2" xfId="10179" xr:uid="{3FB77239-9168-46D1-A75B-C174982E01B2}"/>
    <cellStyle name="Normal 2 30 18 2 2" xfId="10180" xr:uid="{7054998D-C503-4AB5-AE79-0D66C96D0EB2}"/>
    <cellStyle name="Normal 2 30 18 2 3" xfId="10181" xr:uid="{E59BE282-1F9C-40C2-8786-92A53FC3B5CC}"/>
    <cellStyle name="Normal 2 30 18 3" xfId="10182" xr:uid="{DB9FA9AB-9DEA-49AF-8025-1D05DF0B1762}"/>
    <cellStyle name="Normal 2 30 18 3 2" xfId="10183" xr:uid="{22C40CF1-EE27-40D9-AD60-0B5C36B93F36}"/>
    <cellStyle name="Normal 2 30 18 3 3" xfId="10184" xr:uid="{6C19B0BC-6990-4CED-AF2E-0B09E42F2D12}"/>
    <cellStyle name="Normal 2 30 18 4" xfId="10185" xr:uid="{E304F93A-67B6-4DC9-85CA-1BE74D85EB18}"/>
    <cellStyle name="Normal 2 30 18 5" xfId="10186" xr:uid="{3DCCCC05-BB9E-4570-9F9A-D375C331C485}"/>
    <cellStyle name="Normal 2 30 19" xfId="10187" xr:uid="{04E4A731-0C94-46E8-96DF-8D649FE9414C}"/>
    <cellStyle name="Normal 2 30 19 2" xfId="10188" xr:uid="{F93F8DF2-AA58-412A-8B82-5622768F0999}"/>
    <cellStyle name="Normal 2 30 19 2 2" xfId="10189" xr:uid="{70AD0B61-7E4A-47DA-BC93-D6383AE4639C}"/>
    <cellStyle name="Normal 2 30 19 2 3" xfId="10190" xr:uid="{506EFBB0-55F2-4131-AA9D-913FDA0563EB}"/>
    <cellStyle name="Normal 2 30 19 3" xfId="10191" xr:uid="{CAA2B3BC-7C7B-4A66-82A3-DD56F253B3B3}"/>
    <cellStyle name="Normal 2 30 19 3 2" xfId="10192" xr:uid="{BFB91188-5986-4EF3-A720-AAAE470DF4BC}"/>
    <cellStyle name="Normal 2 30 19 3 3" xfId="10193" xr:uid="{EFD6D1D8-668F-4EAF-91C0-F85626017EFE}"/>
    <cellStyle name="Normal 2 30 19 4" xfId="10194" xr:uid="{B8CBD940-59FE-4E4A-B94E-A007CBB9C8CC}"/>
    <cellStyle name="Normal 2 30 19 5" xfId="10195" xr:uid="{677835B1-6344-40AC-A7BC-4C3EC8DFF340}"/>
    <cellStyle name="Normal 2 30 2" xfId="10196" xr:uid="{A2C7EF72-E9D8-4468-90E7-BF5255E065C1}"/>
    <cellStyle name="Normal 2 30 2 2" xfId="10197" xr:uid="{0B91BDF9-2CA7-49E0-A55F-316121961BAB}"/>
    <cellStyle name="Normal 2 30 2 2 2" xfId="10198" xr:uid="{37D04FD7-4F0A-4200-BC94-CA28ADF4D943}"/>
    <cellStyle name="Normal 2 30 2 2 3" xfId="10199" xr:uid="{07AC37B9-D7DA-4F6E-AD3F-77149494B135}"/>
    <cellStyle name="Normal 2 30 2 3" xfId="10200" xr:uid="{61F535E2-C23A-4A3C-B49C-7BA9A811DABA}"/>
    <cellStyle name="Normal 2 30 2 3 2" xfId="10201" xr:uid="{39C600FE-273D-43E8-A72B-732EE2CE4800}"/>
    <cellStyle name="Normal 2 30 2 3 3" xfId="10202" xr:uid="{3CCD280A-C4A4-4756-B25A-732A6362B60D}"/>
    <cellStyle name="Normal 2 30 2 4" xfId="10203" xr:uid="{2C55AB74-B7D1-40B7-A40C-6E5910C37CFD}"/>
    <cellStyle name="Normal 2 30 2 5" xfId="10204" xr:uid="{27F5F39E-8C7E-4CC9-B104-D5EF1F36D0B0}"/>
    <cellStyle name="Normal 2 30 20" xfId="10205" xr:uid="{0BBD51A9-529D-4365-87F2-1D4E35F66616}"/>
    <cellStyle name="Normal 2 30 20 2" xfId="10206" xr:uid="{FD9EF559-3ECF-4B41-9F9A-D15A5476A34A}"/>
    <cellStyle name="Normal 2 30 20 2 2" xfId="10207" xr:uid="{E4FE5B58-AD48-4934-A567-69FD551C289C}"/>
    <cellStyle name="Normal 2 30 20 2 3" xfId="10208" xr:uid="{BAEA9DED-9723-4145-B472-9F13CD5A6B28}"/>
    <cellStyle name="Normal 2 30 20 3" xfId="10209" xr:uid="{30FBE86E-04EC-4C17-9F77-A56B09D4ADDC}"/>
    <cellStyle name="Normal 2 30 20 3 2" xfId="10210" xr:uid="{055C84E2-64F9-4389-AB76-B3C089BDA939}"/>
    <cellStyle name="Normal 2 30 20 3 3" xfId="10211" xr:uid="{D9780F59-A41B-4B21-9B04-5CF983A767C2}"/>
    <cellStyle name="Normal 2 30 20 4" xfId="10212" xr:uid="{22A4D498-A1A6-4338-A0F7-45CABC3C3BEC}"/>
    <cellStyle name="Normal 2 30 20 5" xfId="10213" xr:uid="{C387A635-D9E5-4DF1-AFCA-26607DFA01EC}"/>
    <cellStyle name="Normal 2 30 21" xfId="10214" xr:uid="{FF057B92-F614-406D-A63B-82697133E92C}"/>
    <cellStyle name="Normal 2 30 21 2" xfId="10215" xr:uid="{6C77B281-E24F-4DA3-9921-8454F7AB2445}"/>
    <cellStyle name="Normal 2 30 21 2 2" xfId="10216" xr:uid="{51AC2859-6688-4C55-8738-F80358065430}"/>
    <cellStyle name="Normal 2 30 21 2 3" xfId="10217" xr:uid="{6BC50304-DC92-4EEC-B876-8C403DEC0B97}"/>
    <cellStyle name="Normal 2 30 21 3" xfId="10218" xr:uid="{DE277241-FC48-4758-9EC5-07F7B80F7829}"/>
    <cellStyle name="Normal 2 30 21 3 2" xfId="10219" xr:uid="{7C7A3E4B-75A8-4211-BF03-3DE0A052FB45}"/>
    <cellStyle name="Normal 2 30 21 3 3" xfId="10220" xr:uid="{B304AD0B-FDE1-4BB2-A8A7-B7E7988DE172}"/>
    <cellStyle name="Normal 2 30 21 4" xfId="10221" xr:uid="{43DBC908-6951-4E16-8F49-64E449CF48B6}"/>
    <cellStyle name="Normal 2 30 21 5" xfId="10222" xr:uid="{E0053C18-A40E-4880-B78C-299DAEB29683}"/>
    <cellStyle name="Normal 2 30 22" xfId="10223" xr:uid="{29DE7167-A235-4093-8D12-B4EEBFB7B2E1}"/>
    <cellStyle name="Normal 2 30 22 2" xfId="10224" xr:uid="{CACA32A7-4EAE-4332-96BC-DF3021570737}"/>
    <cellStyle name="Normal 2 30 22 2 2" xfId="10225" xr:uid="{75F22347-0C93-491C-88FA-53518632AE9B}"/>
    <cellStyle name="Normal 2 30 22 2 3" xfId="10226" xr:uid="{0CC58B99-5952-4F61-8959-82F6B8301593}"/>
    <cellStyle name="Normal 2 30 22 3" xfId="10227" xr:uid="{B37AE8BC-A3F8-45CB-B2BF-214A186A5189}"/>
    <cellStyle name="Normal 2 30 22 3 2" xfId="10228" xr:uid="{AC94CE43-4EFC-4780-932D-2E92C007AAA2}"/>
    <cellStyle name="Normal 2 30 22 3 3" xfId="10229" xr:uid="{7BD3D2DD-CB2F-4613-8857-A22222DAAD5F}"/>
    <cellStyle name="Normal 2 30 22 4" xfId="10230" xr:uid="{4720F228-D2F8-4B05-AC70-90BC7EA4F081}"/>
    <cellStyle name="Normal 2 30 22 5" xfId="10231" xr:uid="{D0D00C86-C1F6-4741-8AB8-1F7106EF099C}"/>
    <cellStyle name="Normal 2 30 23" xfId="10232" xr:uid="{E8EED01A-36A2-49FA-BAB1-7FF6FC5552FE}"/>
    <cellStyle name="Normal 2 30 23 2" xfId="10233" xr:uid="{F19CD3FC-756E-43CF-959C-9D4544F379EE}"/>
    <cellStyle name="Normal 2 30 23 2 2" xfId="10234" xr:uid="{C6101340-8FA0-4DC2-8128-1D7A2075ECE4}"/>
    <cellStyle name="Normal 2 30 23 2 3" xfId="10235" xr:uid="{CBA49201-7E9A-44BD-811B-AC74D1B66946}"/>
    <cellStyle name="Normal 2 30 23 3" xfId="10236" xr:uid="{C6BFD5C9-66EC-4BFB-AD32-30F5A08F73CB}"/>
    <cellStyle name="Normal 2 30 23 3 2" xfId="10237" xr:uid="{A2C1BEC5-80A2-4699-AB3E-3AC968F49F1D}"/>
    <cellStyle name="Normal 2 30 23 3 3" xfId="10238" xr:uid="{95FBD5AC-83B3-4E5C-807B-1ACAE3BCE7CB}"/>
    <cellStyle name="Normal 2 30 23 4" xfId="10239" xr:uid="{4BFBFE1A-955F-49A8-B8AF-FE5DFF1E5C65}"/>
    <cellStyle name="Normal 2 30 23 5" xfId="10240" xr:uid="{7712B98C-ED93-49BD-B325-C761E199CC46}"/>
    <cellStyle name="Normal 2 30 24" xfId="10241" xr:uid="{62EE7B89-1C07-4B83-9921-4E344954EA5B}"/>
    <cellStyle name="Normal 2 30 24 2" xfId="10242" xr:uid="{6FB0EB2D-A3B8-460C-954E-5087A6A71763}"/>
    <cellStyle name="Normal 2 30 24 3" xfId="10243" xr:uid="{D49E7B67-E397-4850-A556-D09E743E4638}"/>
    <cellStyle name="Normal 2 30 25" xfId="10244" xr:uid="{70EFF4D9-FCF8-424F-B520-A27A3FAA44B6}"/>
    <cellStyle name="Normal 2 30 25 2" xfId="10245" xr:uid="{AB7B0DF9-0423-4808-8B64-6E044C256E67}"/>
    <cellStyle name="Normal 2 30 25 3" xfId="10246" xr:uid="{56F35184-384B-4501-9433-FCA33B6FFC1B}"/>
    <cellStyle name="Normal 2 30 26" xfId="10247" xr:uid="{9ABA81B5-FCD8-45DF-B52A-9929538626C6}"/>
    <cellStyle name="Normal 2 30 27" xfId="10248" xr:uid="{647819D8-A221-41A1-9BDF-B2E032B49F29}"/>
    <cellStyle name="Normal 2 30 3" xfId="10249" xr:uid="{E8694195-CB79-4317-83B3-D2CF9416733C}"/>
    <cellStyle name="Normal 2 30 3 2" xfId="10250" xr:uid="{ACFA950E-4049-43FE-BA37-3187B15FE0D0}"/>
    <cellStyle name="Normal 2 30 3 2 2" xfId="10251" xr:uid="{677AC014-F7A5-46D1-A94C-C8762353D89A}"/>
    <cellStyle name="Normal 2 30 3 2 3" xfId="10252" xr:uid="{F555349F-985B-4EF0-894E-7B95ACFF2EC2}"/>
    <cellStyle name="Normal 2 30 3 3" xfId="10253" xr:uid="{73CB054A-54DF-4853-A3E0-5043A052AD8C}"/>
    <cellStyle name="Normal 2 30 3 3 2" xfId="10254" xr:uid="{28F9C29C-2CF1-4B32-AC06-216BD5E72DC7}"/>
    <cellStyle name="Normal 2 30 3 3 3" xfId="10255" xr:uid="{69A9F410-D76E-42CB-B3DD-2EA0E4C4E1EA}"/>
    <cellStyle name="Normal 2 30 3 4" xfId="10256" xr:uid="{502779E1-6C2E-42FB-9F65-1B061E651116}"/>
    <cellStyle name="Normal 2 30 3 5" xfId="10257" xr:uid="{812F9864-0D9B-454F-8199-7A00CE5641A2}"/>
    <cellStyle name="Normal 2 30 4" xfId="10258" xr:uid="{FD591241-59A9-4CC6-901D-6D9215E88364}"/>
    <cellStyle name="Normal 2 30 4 2" xfId="10259" xr:uid="{43FE18B4-7EBA-4997-8A1D-FED150BC25C9}"/>
    <cellStyle name="Normal 2 30 4 2 2" xfId="10260" xr:uid="{19D92CFE-F7DB-47E3-AE86-B9A17DA4C2D2}"/>
    <cellStyle name="Normal 2 30 4 2 3" xfId="10261" xr:uid="{3DDC7F54-D47C-4D2F-B7B1-2DC8C2F0C1C3}"/>
    <cellStyle name="Normal 2 30 4 3" xfId="10262" xr:uid="{0C9E5106-D925-4FC5-A3DA-3AA0E49395CA}"/>
    <cellStyle name="Normal 2 30 4 3 2" xfId="10263" xr:uid="{BFEA75DE-E20D-40A8-A4E8-2C4110E6BD4F}"/>
    <cellStyle name="Normal 2 30 4 3 3" xfId="10264" xr:uid="{F2AAC83C-3C53-417D-974E-2AAF578B7DA7}"/>
    <cellStyle name="Normal 2 30 4 4" xfId="10265" xr:uid="{E17EFEDA-2B16-4A20-88A8-7312E765E8CE}"/>
    <cellStyle name="Normal 2 30 4 5" xfId="10266" xr:uid="{6B226900-6D9D-46C1-88E4-463E20CE3439}"/>
    <cellStyle name="Normal 2 30 5" xfId="10267" xr:uid="{F5089533-92A4-4DD9-9091-710575702FB9}"/>
    <cellStyle name="Normal 2 30 5 2" xfId="10268" xr:uid="{04A9B7DB-A306-44B7-9276-613223147FCB}"/>
    <cellStyle name="Normal 2 30 5 2 2" xfId="10269" xr:uid="{14DB4C94-B49D-40F7-8693-B89A09216BFD}"/>
    <cellStyle name="Normal 2 30 5 2 3" xfId="10270" xr:uid="{6DC220C0-8C2B-4B8D-9555-24AD02D87AE6}"/>
    <cellStyle name="Normal 2 30 5 3" xfId="10271" xr:uid="{27480AFE-88E2-4685-A657-20B289C392E9}"/>
    <cellStyle name="Normal 2 30 5 3 2" xfId="10272" xr:uid="{96E83F28-33C5-4E20-B08D-BB94787471D5}"/>
    <cellStyle name="Normal 2 30 5 3 3" xfId="10273" xr:uid="{A15D0BBB-04A7-4E6C-AFD8-15F4F9BE20F8}"/>
    <cellStyle name="Normal 2 30 5 4" xfId="10274" xr:uid="{6064295B-2A24-4A00-A257-72D0A5C11766}"/>
    <cellStyle name="Normal 2 30 5 5" xfId="10275" xr:uid="{C32AEFE1-5681-4012-8FF6-7F7F54A4BAE8}"/>
    <cellStyle name="Normal 2 30 6" xfId="10276" xr:uid="{1764EF0A-C4EB-48A6-BE90-8501223588E7}"/>
    <cellStyle name="Normal 2 30 6 2" xfId="10277" xr:uid="{3D643F29-3C0C-4C0C-B316-B591EB92FAA2}"/>
    <cellStyle name="Normal 2 30 6 2 2" xfId="10278" xr:uid="{115AF236-A1E1-46E8-83DE-1A987B248C64}"/>
    <cellStyle name="Normal 2 30 6 2 3" xfId="10279" xr:uid="{4AEC6092-D805-40A0-8A64-3D727115BC3D}"/>
    <cellStyle name="Normal 2 30 6 3" xfId="10280" xr:uid="{16B34221-1F85-49F5-9DEE-C8B8FE0270A0}"/>
    <cellStyle name="Normal 2 30 6 3 2" xfId="10281" xr:uid="{5CC198A4-2EEC-4D4E-93EA-1E99D45B17C9}"/>
    <cellStyle name="Normal 2 30 6 3 3" xfId="10282" xr:uid="{2AF37C5C-58A4-4E49-90FB-0B8F4F281D80}"/>
    <cellStyle name="Normal 2 30 6 4" xfId="10283" xr:uid="{CE900C61-8D7D-48CE-8446-FE88F6003282}"/>
    <cellStyle name="Normal 2 30 6 5" xfId="10284" xr:uid="{1F51075A-359C-4C57-B29F-0B7C424F9522}"/>
    <cellStyle name="Normal 2 30 7" xfId="10285" xr:uid="{7092612E-3DB1-4C7C-9C23-04C364D3B912}"/>
    <cellStyle name="Normal 2 30 7 2" xfId="10286" xr:uid="{A2F46844-C873-4FF5-9CA4-86FC9E528D6D}"/>
    <cellStyle name="Normal 2 30 7 2 2" xfId="10287" xr:uid="{894D22BF-60F6-4AA7-8F59-CCDEB607FC50}"/>
    <cellStyle name="Normal 2 30 7 2 3" xfId="10288" xr:uid="{FAFBF5E1-10B3-4685-9225-4912165035AD}"/>
    <cellStyle name="Normal 2 30 7 3" xfId="10289" xr:uid="{47BBE01E-FD85-4CAC-BF80-DDA5DC33C835}"/>
    <cellStyle name="Normal 2 30 7 3 2" xfId="10290" xr:uid="{C7913D8E-C16B-40F8-A4F4-93FEC7E5B2A3}"/>
    <cellStyle name="Normal 2 30 7 3 3" xfId="10291" xr:uid="{B70EB029-50BE-4B42-B8E1-4CF45F6C1497}"/>
    <cellStyle name="Normal 2 30 7 4" xfId="10292" xr:uid="{66EA1FC4-7128-40BC-9C2C-02EC601B3EBD}"/>
    <cellStyle name="Normal 2 30 7 5" xfId="10293" xr:uid="{5941C1A8-6305-41AF-A7BF-E21BB81A331E}"/>
    <cellStyle name="Normal 2 30 8" xfId="10294" xr:uid="{EACD8A7A-0A6F-4C10-AE7E-3C7710A07BB5}"/>
    <cellStyle name="Normal 2 30 8 2" xfId="10295" xr:uid="{02A51F9E-EC41-40BA-8B22-562075CEF39B}"/>
    <cellStyle name="Normal 2 30 8 2 2" xfId="10296" xr:uid="{72EF9928-1018-4B63-BC35-9C9C2620CFD1}"/>
    <cellStyle name="Normal 2 30 8 2 3" xfId="10297" xr:uid="{516A7F97-B2C9-4F4F-BC6C-F3534E61771C}"/>
    <cellStyle name="Normal 2 30 8 3" xfId="10298" xr:uid="{9AAA2D96-C3FD-422E-8B4B-F89FC0803AC4}"/>
    <cellStyle name="Normal 2 30 8 3 2" xfId="10299" xr:uid="{A77E81D5-7802-4828-951C-88CE67A90349}"/>
    <cellStyle name="Normal 2 30 8 3 3" xfId="10300" xr:uid="{69FDD78D-71D8-4C90-8A7E-026045CC00C9}"/>
    <cellStyle name="Normal 2 30 8 4" xfId="10301" xr:uid="{8FCD4FFC-EB07-4C41-9701-9005048E279C}"/>
    <cellStyle name="Normal 2 30 8 5" xfId="10302" xr:uid="{D6EC547C-37CC-4815-BE44-98E7014750E9}"/>
    <cellStyle name="Normal 2 30 9" xfId="10303" xr:uid="{E7A12FE8-E377-4635-99E2-2652430EF688}"/>
    <cellStyle name="Normal 2 30 9 2" xfId="10304" xr:uid="{D27B2E62-E13F-4188-BF33-0F04552C6154}"/>
    <cellStyle name="Normal 2 30 9 2 2" xfId="10305" xr:uid="{2C21C6E7-AB06-481A-AC3E-305F2E5B1572}"/>
    <cellStyle name="Normal 2 30 9 2 3" xfId="10306" xr:uid="{F2712F15-62D3-4742-A554-5A2F9D8F791C}"/>
    <cellStyle name="Normal 2 30 9 3" xfId="10307" xr:uid="{9814A220-878F-4510-ADE4-01AB75A2DD54}"/>
    <cellStyle name="Normal 2 30 9 3 2" xfId="10308" xr:uid="{D9F8A436-89F1-4C32-8E07-3A348F9AE7E3}"/>
    <cellStyle name="Normal 2 30 9 3 3" xfId="10309" xr:uid="{B33CAA06-3444-4E4E-9CF3-4008FDD96116}"/>
    <cellStyle name="Normal 2 30 9 4" xfId="10310" xr:uid="{17413690-CC08-4FEC-80F3-B91F2403AC36}"/>
    <cellStyle name="Normal 2 30 9 5" xfId="10311" xr:uid="{ED861D4D-8E71-4BB1-999A-787E6BAE1E2D}"/>
    <cellStyle name="Normal 2 31" xfId="10312" xr:uid="{4FE33FEC-B7E3-4356-AA98-F88CBAB5D4D7}"/>
    <cellStyle name="Normal 2 31 10" xfId="10313" xr:uid="{87E55B16-3B3F-415F-A563-B76A5CD9B2F2}"/>
    <cellStyle name="Normal 2 31 10 2" xfId="10314" xr:uid="{03FC87D5-EEDF-454D-9F01-85F0C5209FD8}"/>
    <cellStyle name="Normal 2 31 10 2 2" xfId="10315" xr:uid="{179E12A4-10A3-449A-9514-85069DE9A384}"/>
    <cellStyle name="Normal 2 31 10 2 3" xfId="10316" xr:uid="{10735594-3838-4035-B9A5-CBB2FB736B1E}"/>
    <cellStyle name="Normal 2 31 10 3" xfId="10317" xr:uid="{0BACBD81-55E7-4A77-AC9C-7BCE4518E945}"/>
    <cellStyle name="Normal 2 31 10 3 2" xfId="10318" xr:uid="{39D18CBD-206E-416D-BBF7-BA25D29C646E}"/>
    <cellStyle name="Normal 2 31 10 3 3" xfId="10319" xr:uid="{F91D9DA7-0A66-4AF9-8646-A2E9D602F3E3}"/>
    <cellStyle name="Normal 2 31 10 4" xfId="10320" xr:uid="{F23740EC-4610-4F17-A990-C2634F86E991}"/>
    <cellStyle name="Normal 2 31 10 5" xfId="10321" xr:uid="{0BB72190-70C6-4081-9A3B-A30830F1E0ED}"/>
    <cellStyle name="Normal 2 31 11" xfId="10322" xr:uid="{B9B985DB-2178-4684-9EF0-AA51A96F7A6F}"/>
    <cellStyle name="Normal 2 31 11 2" xfId="10323" xr:uid="{7779496E-A8FF-49A7-BC38-B5553818D939}"/>
    <cellStyle name="Normal 2 31 11 2 2" xfId="10324" xr:uid="{1782CD20-612D-4972-85DA-0B05D92B47A5}"/>
    <cellStyle name="Normal 2 31 11 2 3" xfId="10325" xr:uid="{547805AC-1CE4-4EBF-B0AE-7D7C4630E426}"/>
    <cellStyle name="Normal 2 31 11 3" xfId="10326" xr:uid="{F55B91EF-334A-4AEF-8310-AEC52E8593A8}"/>
    <cellStyle name="Normal 2 31 11 3 2" xfId="10327" xr:uid="{4030D131-161E-44B3-AE4B-690D31043306}"/>
    <cellStyle name="Normal 2 31 11 3 3" xfId="10328" xr:uid="{64E0BA64-8DF3-4AD3-8FB7-0B795DCFAD58}"/>
    <cellStyle name="Normal 2 31 11 4" xfId="10329" xr:uid="{8DD59BB6-469D-44E8-A20B-1AFDD583542A}"/>
    <cellStyle name="Normal 2 31 11 5" xfId="10330" xr:uid="{B949C0BD-4FEB-4144-B81F-C60E3CC72ADE}"/>
    <cellStyle name="Normal 2 31 12" xfId="10331" xr:uid="{92A10EBC-B4AB-40C3-B768-DEF8B7E795C6}"/>
    <cellStyle name="Normal 2 31 12 2" xfId="10332" xr:uid="{B0265CCE-2C61-40FE-99C0-DAA784945CA3}"/>
    <cellStyle name="Normal 2 31 12 2 2" xfId="10333" xr:uid="{DFDE4123-18AA-4B4C-892D-52B091EBB19B}"/>
    <cellStyle name="Normal 2 31 12 2 3" xfId="10334" xr:uid="{81FA8525-B8AD-48CA-AB4B-053352F13EF6}"/>
    <cellStyle name="Normal 2 31 12 3" xfId="10335" xr:uid="{9DC0C0D6-01A7-4883-AACD-7CDC7FA7CA27}"/>
    <cellStyle name="Normal 2 31 12 3 2" xfId="10336" xr:uid="{D1CBE475-6826-4D35-9F19-1B7A0425C9C9}"/>
    <cellStyle name="Normal 2 31 12 3 3" xfId="10337" xr:uid="{4A817F25-EF00-4297-9DEE-EFB37567E2FB}"/>
    <cellStyle name="Normal 2 31 12 4" xfId="10338" xr:uid="{0B3FB3BF-5AAE-457E-8589-959D098CA677}"/>
    <cellStyle name="Normal 2 31 12 5" xfId="10339" xr:uid="{9473269F-4622-46FE-A34C-6E9266249D29}"/>
    <cellStyle name="Normal 2 31 13" xfId="10340" xr:uid="{CCD82ED1-4DA6-4B9C-B61A-43FC8E76C175}"/>
    <cellStyle name="Normal 2 31 13 2" xfId="10341" xr:uid="{2FCB7ADA-7158-47AD-A976-B03CC95229DE}"/>
    <cellStyle name="Normal 2 31 13 2 2" xfId="10342" xr:uid="{B97808A1-4CE2-43A3-9146-5C57A893B16F}"/>
    <cellStyle name="Normal 2 31 13 2 3" xfId="10343" xr:uid="{C34CC3C9-3D08-447D-ABE1-91FCD7DD74F0}"/>
    <cellStyle name="Normal 2 31 13 3" xfId="10344" xr:uid="{3F95795C-7012-489B-ABFA-9F1C14CDF757}"/>
    <cellStyle name="Normal 2 31 13 3 2" xfId="10345" xr:uid="{A7D547E2-8413-4489-9F73-D73DF1CEB953}"/>
    <cellStyle name="Normal 2 31 13 3 3" xfId="10346" xr:uid="{7DADC10E-6967-422B-A1DE-EE6F21F49E44}"/>
    <cellStyle name="Normal 2 31 13 4" xfId="10347" xr:uid="{ABCCCF68-2B68-4FC0-BDBB-35347294BFC4}"/>
    <cellStyle name="Normal 2 31 13 5" xfId="10348" xr:uid="{AD70E78B-DC33-40EE-B6D9-C922213E79B4}"/>
    <cellStyle name="Normal 2 31 14" xfId="10349" xr:uid="{5735154A-BE5E-4627-BB65-7BEAC01E3811}"/>
    <cellStyle name="Normal 2 31 14 2" xfId="10350" xr:uid="{D8F3F7E0-5604-4409-8F66-985E90782AEB}"/>
    <cellStyle name="Normal 2 31 14 2 2" xfId="10351" xr:uid="{D3EE3B7E-40D9-4DF3-BCF3-29EC8F7D5D37}"/>
    <cellStyle name="Normal 2 31 14 2 3" xfId="10352" xr:uid="{483FA092-9729-4CF0-B655-48DB131E2D88}"/>
    <cellStyle name="Normal 2 31 14 3" xfId="10353" xr:uid="{940C1998-CF77-429F-9E89-F248B7FDCB2A}"/>
    <cellStyle name="Normal 2 31 14 3 2" xfId="10354" xr:uid="{9D3A9F5C-2A25-4D03-80A4-AF1B9EC1785B}"/>
    <cellStyle name="Normal 2 31 14 3 3" xfId="10355" xr:uid="{A831542F-A214-4346-BBF1-E05436DDCB11}"/>
    <cellStyle name="Normal 2 31 14 4" xfId="10356" xr:uid="{1B809C59-A257-479E-811B-14B87B6C8C1F}"/>
    <cellStyle name="Normal 2 31 14 5" xfId="10357" xr:uid="{E1A532A7-880D-4012-8C26-10873787AEAF}"/>
    <cellStyle name="Normal 2 31 15" xfId="10358" xr:uid="{81E9272C-0F01-4785-8348-4B39B0FF3C9F}"/>
    <cellStyle name="Normal 2 31 15 2" xfId="10359" xr:uid="{52D01001-E01E-4E2A-9B04-AE467EF628FF}"/>
    <cellStyle name="Normal 2 31 15 2 2" xfId="10360" xr:uid="{3C9A4D17-3391-4457-8B84-FBAD0B017F9D}"/>
    <cellStyle name="Normal 2 31 15 2 3" xfId="10361" xr:uid="{3400639D-88BA-4902-A74C-881BA7989CD1}"/>
    <cellStyle name="Normal 2 31 15 3" xfId="10362" xr:uid="{C2B72681-53F4-4333-9E77-585D06A1D7B2}"/>
    <cellStyle name="Normal 2 31 15 3 2" xfId="10363" xr:uid="{D0DBB8F3-878B-40B3-B9AB-743D3B35DA03}"/>
    <cellStyle name="Normal 2 31 15 3 3" xfId="10364" xr:uid="{6A0AC912-3290-463B-80DF-51C67D136D88}"/>
    <cellStyle name="Normal 2 31 15 4" xfId="10365" xr:uid="{AEE8098E-25E2-4905-BD6A-ED835600E2F3}"/>
    <cellStyle name="Normal 2 31 15 5" xfId="10366" xr:uid="{C7511497-8CD6-42B6-95A5-0F55D39ED5E0}"/>
    <cellStyle name="Normal 2 31 16" xfId="10367" xr:uid="{C2AC22ED-4270-4A12-8FA0-03C34E423CF3}"/>
    <cellStyle name="Normal 2 31 16 2" xfId="10368" xr:uid="{B1C469D6-AA60-4F1F-81DD-F3DD9A936AB5}"/>
    <cellStyle name="Normal 2 31 16 2 2" xfId="10369" xr:uid="{9638398D-92C8-46CD-B38E-8E146797F18C}"/>
    <cellStyle name="Normal 2 31 16 2 3" xfId="10370" xr:uid="{D5DFF9EE-4C8E-4848-9192-D6DF60FF07AB}"/>
    <cellStyle name="Normal 2 31 16 3" xfId="10371" xr:uid="{FEEA79CD-D27E-4DF0-98BF-3F50709EE6AC}"/>
    <cellStyle name="Normal 2 31 16 3 2" xfId="10372" xr:uid="{CCBA6A15-FDD0-4394-A2D6-CB90DEC72CC4}"/>
    <cellStyle name="Normal 2 31 16 3 3" xfId="10373" xr:uid="{BAB2B2B5-F2AF-4894-B461-A4D8785D602C}"/>
    <cellStyle name="Normal 2 31 16 4" xfId="10374" xr:uid="{77DCF545-B7DA-4EE8-98CF-79925ADECF47}"/>
    <cellStyle name="Normal 2 31 16 5" xfId="10375" xr:uid="{A61F3E10-1F53-4D89-9ED2-6E6BDFDEF11F}"/>
    <cellStyle name="Normal 2 31 17" xfId="10376" xr:uid="{8DAD7CFC-A862-4B17-AF57-C46EFC42B410}"/>
    <cellStyle name="Normal 2 31 17 2" xfId="10377" xr:uid="{A6552220-1161-4F94-9DAD-01705A2C1279}"/>
    <cellStyle name="Normal 2 31 17 2 2" xfId="10378" xr:uid="{24CCFF3B-E110-4276-BA71-FB944762D951}"/>
    <cellStyle name="Normal 2 31 17 2 3" xfId="10379" xr:uid="{75C96D7F-5CF5-4BED-B595-322AE43345EB}"/>
    <cellStyle name="Normal 2 31 17 3" xfId="10380" xr:uid="{238EC4A1-5184-4860-9CFD-251369AFDBE8}"/>
    <cellStyle name="Normal 2 31 17 3 2" xfId="10381" xr:uid="{97E1FC90-9013-40DA-BAEF-D311A2DC4B01}"/>
    <cellStyle name="Normal 2 31 17 3 3" xfId="10382" xr:uid="{2B6688AB-7FCA-4F5C-BD3A-A87DD3AE765C}"/>
    <cellStyle name="Normal 2 31 17 4" xfId="10383" xr:uid="{119A2420-43E9-4FED-AE0F-6CE8A0B35A84}"/>
    <cellStyle name="Normal 2 31 17 5" xfId="10384" xr:uid="{24BE68CC-1492-4A13-BCB0-E7D5F3CAF652}"/>
    <cellStyle name="Normal 2 31 18" xfId="10385" xr:uid="{6F056818-70A9-44AA-ACCA-FA30D3359AC6}"/>
    <cellStyle name="Normal 2 31 18 2" xfId="10386" xr:uid="{60DF810A-F880-4F5F-AC94-311FB2F43BEB}"/>
    <cellStyle name="Normal 2 31 18 2 2" xfId="10387" xr:uid="{B9E4D994-4F86-4788-BFA1-7EBCB7CFDE33}"/>
    <cellStyle name="Normal 2 31 18 2 3" xfId="10388" xr:uid="{835E5BD6-E3B2-4F37-ADE3-F1B5FF5FB5F3}"/>
    <cellStyle name="Normal 2 31 18 3" xfId="10389" xr:uid="{75D913F5-4A22-4469-954D-153474C751EA}"/>
    <cellStyle name="Normal 2 31 18 3 2" xfId="10390" xr:uid="{1EEC6F91-7EFD-485E-8A00-0831CEC8C83C}"/>
    <cellStyle name="Normal 2 31 18 3 3" xfId="10391" xr:uid="{F7392ED7-E901-4B25-B02F-1453DAC5A999}"/>
    <cellStyle name="Normal 2 31 18 4" xfId="10392" xr:uid="{4964CDC8-515A-4974-AD4C-3EE1F467982D}"/>
    <cellStyle name="Normal 2 31 18 5" xfId="10393" xr:uid="{894780CC-6270-475F-9FA3-3D4190F20942}"/>
    <cellStyle name="Normal 2 31 19" xfId="10394" xr:uid="{4159ABAE-7CA2-4C72-8A20-23E783DCBB99}"/>
    <cellStyle name="Normal 2 31 19 2" xfId="10395" xr:uid="{7B05707F-C359-4960-BD72-32480E622FE7}"/>
    <cellStyle name="Normal 2 31 19 2 2" xfId="10396" xr:uid="{5FED119A-AD09-4ED0-AAEC-D483D21A6D7C}"/>
    <cellStyle name="Normal 2 31 19 2 3" xfId="10397" xr:uid="{72DDF800-5151-4726-8D10-C313B753AAC1}"/>
    <cellStyle name="Normal 2 31 19 3" xfId="10398" xr:uid="{C13228C6-2CCF-4360-BE3B-239CA1FEB1F0}"/>
    <cellStyle name="Normal 2 31 19 3 2" xfId="10399" xr:uid="{80AA3586-5634-4AFC-B6F6-42B8B7727275}"/>
    <cellStyle name="Normal 2 31 19 3 3" xfId="10400" xr:uid="{52D2DDDC-1802-4AEA-9293-7770C9297548}"/>
    <cellStyle name="Normal 2 31 19 4" xfId="10401" xr:uid="{C2843CC1-F2C0-4CE3-A6E4-4B26B3250C2A}"/>
    <cellStyle name="Normal 2 31 19 5" xfId="10402" xr:uid="{DA02232D-A536-44C7-9C52-2D4C41BED48F}"/>
    <cellStyle name="Normal 2 31 2" xfId="10403" xr:uid="{68972CCD-749E-46EB-A910-DD7C16F5639E}"/>
    <cellStyle name="Normal 2 31 2 2" xfId="10404" xr:uid="{273A7E6E-01B0-4942-B382-BA265920AF1B}"/>
    <cellStyle name="Normal 2 31 2 2 2" xfId="10405" xr:uid="{8C236882-2810-4B09-BBEE-7BC5A76E7B59}"/>
    <cellStyle name="Normal 2 31 2 2 3" xfId="10406" xr:uid="{F250D787-66BC-4AAF-8B28-D8A906794134}"/>
    <cellStyle name="Normal 2 31 2 3" xfId="10407" xr:uid="{00D1D14F-0672-4FA3-8F8F-7BE127D9314E}"/>
    <cellStyle name="Normal 2 31 2 3 2" xfId="10408" xr:uid="{3B16321E-0532-4DC3-BE8A-F9239E780D1A}"/>
    <cellStyle name="Normal 2 31 2 3 3" xfId="10409" xr:uid="{1D22309C-2D2A-4A74-8366-A5D748BAC0F1}"/>
    <cellStyle name="Normal 2 31 2 4" xfId="10410" xr:uid="{1625B08C-0566-41E2-8F71-60FD4D43EFED}"/>
    <cellStyle name="Normal 2 31 2 5" xfId="10411" xr:uid="{E1A20895-2031-4A04-A539-2E8F60C8D18B}"/>
    <cellStyle name="Normal 2 31 20" xfId="10412" xr:uid="{ACA5F288-F2AE-445E-A26D-F4C56EF51C07}"/>
    <cellStyle name="Normal 2 31 20 2" xfId="10413" xr:uid="{80486116-756F-4408-A30D-1971F611043C}"/>
    <cellStyle name="Normal 2 31 20 2 2" xfId="10414" xr:uid="{442797AD-E4AA-4027-A8DC-46B39425752A}"/>
    <cellStyle name="Normal 2 31 20 2 3" xfId="10415" xr:uid="{D39312A7-4CCD-4D3F-B683-7F5C1C948CF1}"/>
    <cellStyle name="Normal 2 31 20 3" xfId="10416" xr:uid="{17526E13-74AE-452C-B7DA-942A2E731826}"/>
    <cellStyle name="Normal 2 31 20 3 2" xfId="10417" xr:uid="{817EB82C-6A6E-44E6-B83E-BA3F1868C805}"/>
    <cellStyle name="Normal 2 31 20 3 3" xfId="10418" xr:uid="{3EE025D4-C2D5-4253-8239-C033BB34711F}"/>
    <cellStyle name="Normal 2 31 20 4" xfId="10419" xr:uid="{B23AFD7B-026C-4991-87C7-CBD6AA46E588}"/>
    <cellStyle name="Normal 2 31 20 5" xfId="10420" xr:uid="{8469AAC0-0705-4CFC-BEF2-6C3888483FE2}"/>
    <cellStyle name="Normal 2 31 21" xfId="10421" xr:uid="{9CDB5103-4DB1-4B76-BD39-09950E6F875E}"/>
    <cellStyle name="Normal 2 31 21 2" xfId="10422" xr:uid="{0733DE7F-71BF-453B-94C4-0554E6742234}"/>
    <cellStyle name="Normal 2 31 21 2 2" xfId="10423" xr:uid="{C1ECB706-0158-449D-83B2-FD7BD02AB770}"/>
    <cellStyle name="Normal 2 31 21 2 3" xfId="10424" xr:uid="{2E1EF8BE-9D31-47BC-B81C-91B6D9E3847D}"/>
    <cellStyle name="Normal 2 31 21 3" xfId="10425" xr:uid="{3F5158C9-A058-4AB2-B23D-A41C2D4FD5B1}"/>
    <cellStyle name="Normal 2 31 21 3 2" xfId="10426" xr:uid="{961596A5-07C4-4B89-8F83-9589719F8FEF}"/>
    <cellStyle name="Normal 2 31 21 3 3" xfId="10427" xr:uid="{E4F3B658-6385-43AF-912D-FCE3181B46AB}"/>
    <cellStyle name="Normal 2 31 21 4" xfId="10428" xr:uid="{FFEB7BA0-E55C-4785-A17D-419EBC550AD1}"/>
    <cellStyle name="Normal 2 31 21 5" xfId="10429" xr:uid="{53ADFC9C-58A4-4833-BBA6-EE5CE6D661EB}"/>
    <cellStyle name="Normal 2 31 22" xfId="10430" xr:uid="{C11D2993-81D6-4587-9B1E-A7E9E45DA20E}"/>
    <cellStyle name="Normal 2 31 22 2" xfId="10431" xr:uid="{B10CF89D-0F43-4D95-89DE-237CC8C4310C}"/>
    <cellStyle name="Normal 2 31 22 2 2" xfId="10432" xr:uid="{22415A44-5C28-493E-829A-550EE5F8BEC6}"/>
    <cellStyle name="Normal 2 31 22 2 3" xfId="10433" xr:uid="{8EEE51C8-DC5D-449C-A1F2-E5FDBBF7634F}"/>
    <cellStyle name="Normal 2 31 22 3" xfId="10434" xr:uid="{35C73BFF-697F-4220-AB9E-30F9F9B84F7A}"/>
    <cellStyle name="Normal 2 31 22 3 2" xfId="10435" xr:uid="{989318C6-B18F-4FE2-8DB0-7B53F17014E7}"/>
    <cellStyle name="Normal 2 31 22 3 3" xfId="10436" xr:uid="{AB477F1E-645C-4407-8DC3-F975B27CD925}"/>
    <cellStyle name="Normal 2 31 22 4" xfId="10437" xr:uid="{BC93A547-6C54-403D-BB6B-FBA3436AD0E5}"/>
    <cellStyle name="Normal 2 31 22 5" xfId="10438" xr:uid="{24247888-2FEA-4096-8D59-7C99A81D5667}"/>
    <cellStyle name="Normal 2 31 23" xfId="10439" xr:uid="{E946D051-D04B-40B5-871E-EAFB835D4A16}"/>
    <cellStyle name="Normal 2 31 23 2" xfId="10440" xr:uid="{DB45CE5C-E9B0-42CB-B2C2-30AE20D4C0D7}"/>
    <cellStyle name="Normal 2 31 23 2 2" xfId="10441" xr:uid="{03477957-48A3-410E-A88C-973C014752CE}"/>
    <cellStyle name="Normal 2 31 23 2 3" xfId="10442" xr:uid="{BC0A8BC6-50E0-4227-A894-D92C816F58D0}"/>
    <cellStyle name="Normal 2 31 23 3" xfId="10443" xr:uid="{B44D719A-1331-47A6-96DA-F6CB925334D4}"/>
    <cellStyle name="Normal 2 31 23 3 2" xfId="10444" xr:uid="{A1D400C4-C539-4757-A784-BA7A79951E4A}"/>
    <cellStyle name="Normal 2 31 23 3 3" xfId="10445" xr:uid="{FB6CA0DA-8DB0-41FD-A54B-9CADA8CCFD10}"/>
    <cellStyle name="Normal 2 31 23 4" xfId="10446" xr:uid="{A72A45BB-2246-4204-9276-D722FC6FD673}"/>
    <cellStyle name="Normal 2 31 23 5" xfId="10447" xr:uid="{7D96A646-B60C-453F-91FB-6677CBEFA589}"/>
    <cellStyle name="Normal 2 31 24" xfId="10448" xr:uid="{C69F77B6-2A6A-478F-919E-2B5959485B17}"/>
    <cellStyle name="Normal 2 31 24 2" xfId="10449" xr:uid="{6EC66D77-3B90-4A7A-AE49-D925BAA72E45}"/>
    <cellStyle name="Normal 2 31 24 3" xfId="10450" xr:uid="{F9EE4DE4-0D89-4D2F-B17D-BEEABD5F5849}"/>
    <cellStyle name="Normal 2 31 25" xfId="10451" xr:uid="{CFC74D8D-975B-464F-81AE-D168131F0E63}"/>
    <cellStyle name="Normal 2 31 25 2" xfId="10452" xr:uid="{F592ED85-BAA6-4380-BD63-4623CA8E750F}"/>
    <cellStyle name="Normal 2 31 25 3" xfId="10453" xr:uid="{8B6FDEB5-F6E2-4557-99B0-C6D24C3784C2}"/>
    <cellStyle name="Normal 2 31 26" xfId="10454" xr:uid="{57169835-603B-48DF-84A2-E1336B2B92D1}"/>
    <cellStyle name="Normal 2 31 27" xfId="10455" xr:uid="{21A40039-292B-43F4-92FF-B6D8DB4E562C}"/>
    <cellStyle name="Normal 2 31 3" xfId="10456" xr:uid="{BF96733C-C59E-412F-B1DB-5D38C90EFA3C}"/>
    <cellStyle name="Normal 2 31 3 2" xfId="10457" xr:uid="{AFFB302B-C6FF-4593-B522-CD3A60B95397}"/>
    <cellStyle name="Normal 2 31 3 2 2" xfId="10458" xr:uid="{44CAD73E-9C43-4869-80B0-935B683FB568}"/>
    <cellStyle name="Normal 2 31 3 2 3" xfId="10459" xr:uid="{82038566-AE05-40A7-9BF3-B43D57FEBD00}"/>
    <cellStyle name="Normal 2 31 3 3" xfId="10460" xr:uid="{430111DB-554A-417F-A1B0-BDFF43878FC7}"/>
    <cellStyle name="Normal 2 31 3 3 2" xfId="10461" xr:uid="{C8EFA0EF-D0C5-4A2E-891C-B2A9753AC29F}"/>
    <cellStyle name="Normal 2 31 3 3 3" xfId="10462" xr:uid="{2D93C929-1953-4807-BDF5-6622872C18BA}"/>
    <cellStyle name="Normal 2 31 3 4" xfId="10463" xr:uid="{C2DC5760-733E-4E9F-800C-E716E966F9A6}"/>
    <cellStyle name="Normal 2 31 3 5" xfId="10464" xr:uid="{CF23190D-1278-4F50-97F7-51D1648C50BB}"/>
    <cellStyle name="Normal 2 31 4" xfId="10465" xr:uid="{66C68907-A31A-4F4C-BC89-76BEB2B6F9B7}"/>
    <cellStyle name="Normal 2 31 4 2" xfId="10466" xr:uid="{82D663D9-FCEB-46B6-A76B-7D1E61C00297}"/>
    <cellStyle name="Normal 2 31 4 2 2" xfId="10467" xr:uid="{34432B02-5918-45F7-A409-71148D69E63D}"/>
    <cellStyle name="Normal 2 31 4 2 3" xfId="10468" xr:uid="{8AF5D9A4-3538-4173-B8A2-CDDE70C66648}"/>
    <cellStyle name="Normal 2 31 4 3" xfId="10469" xr:uid="{2332F02E-1F58-4AAC-A93F-0253229652D2}"/>
    <cellStyle name="Normal 2 31 4 3 2" xfId="10470" xr:uid="{9593398A-06AE-4C50-8E26-96A84EF0487C}"/>
    <cellStyle name="Normal 2 31 4 3 3" xfId="10471" xr:uid="{18FEF2F1-1263-4370-89CA-F145276244BB}"/>
    <cellStyle name="Normal 2 31 4 4" xfId="10472" xr:uid="{32812A22-FE51-4D10-837A-F4932F2D3208}"/>
    <cellStyle name="Normal 2 31 4 5" xfId="10473" xr:uid="{EADCBFAE-F3BF-43D4-A059-251BB407EE3E}"/>
    <cellStyle name="Normal 2 31 5" xfId="10474" xr:uid="{02B2C6DE-6762-41DF-B31E-DA69A35F7708}"/>
    <cellStyle name="Normal 2 31 5 2" xfId="10475" xr:uid="{3DB92B14-7D84-4B33-834F-09D912C2F668}"/>
    <cellStyle name="Normal 2 31 5 2 2" xfId="10476" xr:uid="{8E6CF27D-7EF4-491A-B22B-753766E07230}"/>
    <cellStyle name="Normal 2 31 5 2 3" xfId="10477" xr:uid="{47FA46EC-6EEB-44B6-A752-40E32DD1A877}"/>
    <cellStyle name="Normal 2 31 5 3" xfId="10478" xr:uid="{D881A5AA-558D-4F1C-A124-1BB388249C3B}"/>
    <cellStyle name="Normal 2 31 5 3 2" xfId="10479" xr:uid="{057817ED-3356-479B-A924-C8E74010FCFA}"/>
    <cellStyle name="Normal 2 31 5 3 3" xfId="10480" xr:uid="{4B3A2D20-B309-4A34-90FC-D3C624088C27}"/>
    <cellStyle name="Normal 2 31 5 4" xfId="10481" xr:uid="{6C02F698-4B60-401F-9F70-132AAF8FD088}"/>
    <cellStyle name="Normal 2 31 5 5" xfId="10482" xr:uid="{1FC5ED0C-FE00-4E37-A5AD-2D95059263C0}"/>
    <cellStyle name="Normal 2 31 6" xfId="10483" xr:uid="{759006B7-862F-4D80-9981-57140EEAA8B4}"/>
    <cellStyle name="Normal 2 31 6 2" xfId="10484" xr:uid="{93572393-B7F2-45BF-BD0B-C38771D58A65}"/>
    <cellStyle name="Normal 2 31 6 2 2" xfId="10485" xr:uid="{D7455DD3-1F4F-45F9-A633-9AB10C8C03AC}"/>
    <cellStyle name="Normal 2 31 6 2 3" xfId="10486" xr:uid="{6C3B1242-DD92-44C5-AA1B-1F5A2992A880}"/>
    <cellStyle name="Normal 2 31 6 3" xfId="10487" xr:uid="{2DA31F28-EE97-43D3-A5BF-15E3C11CEF51}"/>
    <cellStyle name="Normal 2 31 6 3 2" xfId="10488" xr:uid="{2FA9DF10-8966-4555-AED7-200820A47939}"/>
    <cellStyle name="Normal 2 31 6 3 3" xfId="10489" xr:uid="{F2A5F4BB-DE61-4827-AF38-B1F5B021787B}"/>
    <cellStyle name="Normal 2 31 6 4" xfId="10490" xr:uid="{13B4564C-E1C6-4CB7-9064-23124B69787F}"/>
    <cellStyle name="Normal 2 31 6 5" xfId="10491" xr:uid="{968ECE93-F408-4819-AAC1-52198FC36227}"/>
    <cellStyle name="Normal 2 31 7" xfId="10492" xr:uid="{05201495-69A7-4E17-B317-F6C88D70177D}"/>
    <cellStyle name="Normal 2 31 7 2" xfId="10493" xr:uid="{D8003395-A5B1-4F2B-9D23-C16D239F8B6C}"/>
    <cellStyle name="Normal 2 31 7 2 2" xfId="10494" xr:uid="{C81269EC-4FEB-4AC0-8E8B-E1436E844D2A}"/>
    <cellStyle name="Normal 2 31 7 2 3" xfId="10495" xr:uid="{46BD25FD-9B91-4639-A5DE-B223EEA850B5}"/>
    <cellStyle name="Normal 2 31 7 3" xfId="10496" xr:uid="{51ACEE22-1090-48E2-A828-FE7D3C55A6C1}"/>
    <cellStyle name="Normal 2 31 7 3 2" xfId="10497" xr:uid="{39FE7783-8F22-4E43-AAAE-3A2355B3249D}"/>
    <cellStyle name="Normal 2 31 7 3 3" xfId="10498" xr:uid="{E1B9F32A-D5D6-488B-91B5-0C608E1A1102}"/>
    <cellStyle name="Normal 2 31 7 4" xfId="10499" xr:uid="{03B7886A-2A44-43C3-B5BF-993E68C3B664}"/>
    <cellStyle name="Normal 2 31 7 5" xfId="10500" xr:uid="{6EB14701-5172-41DE-8955-E2078D63BE1F}"/>
    <cellStyle name="Normal 2 31 8" xfId="10501" xr:uid="{178DB7A4-9066-470B-A552-7D0DB2776045}"/>
    <cellStyle name="Normal 2 31 8 2" xfId="10502" xr:uid="{560DA8AE-B9E5-468B-ADD8-CA103D8B6154}"/>
    <cellStyle name="Normal 2 31 8 2 2" xfId="10503" xr:uid="{E00019FF-7490-4A5A-A5F2-2A710B302C3F}"/>
    <cellStyle name="Normal 2 31 8 2 3" xfId="10504" xr:uid="{DC21E3E3-67E5-460E-A304-15163FF9D75A}"/>
    <cellStyle name="Normal 2 31 8 3" xfId="10505" xr:uid="{411F1A89-C7AE-411D-9279-8F4B22B28871}"/>
    <cellStyle name="Normal 2 31 8 3 2" xfId="10506" xr:uid="{1902992A-284A-449A-89AA-B974836E776E}"/>
    <cellStyle name="Normal 2 31 8 3 3" xfId="10507" xr:uid="{A3682332-CC95-4AC3-B409-9251BF1F0891}"/>
    <cellStyle name="Normal 2 31 8 4" xfId="10508" xr:uid="{4F03AB7A-5F08-490A-91C5-0EBE00DF73AE}"/>
    <cellStyle name="Normal 2 31 8 5" xfId="10509" xr:uid="{FC55CC98-6521-4FBA-881E-A0B1E84806D7}"/>
    <cellStyle name="Normal 2 31 9" xfId="10510" xr:uid="{80E00995-94C2-4323-97A8-9A8D38338385}"/>
    <cellStyle name="Normal 2 31 9 2" xfId="10511" xr:uid="{60CD2FF0-4D95-4442-A830-96C8534EF423}"/>
    <cellStyle name="Normal 2 31 9 2 2" xfId="10512" xr:uid="{13C9A414-F597-46E4-8429-0E83BD72E07A}"/>
    <cellStyle name="Normal 2 31 9 2 3" xfId="10513" xr:uid="{6D8D3E2E-06F8-4D34-A5EC-6467870D2DFB}"/>
    <cellStyle name="Normal 2 31 9 3" xfId="10514" xr:uid="{B7F735A3-E028-4FA7-8176-82009E11C44D}"/>
    <cellStyle name="Normal 2 31 9 3 2" xfId="10515" xr:uid="{3B21477E-82EC-4A40-A5BE-9F67539671DF}"/>
    <cellStyle name="Normal 2 31 9 3 3" xfId="10516" xr:uid="{BDBD8388-5D5B-41FF-856E-0C44A214F7EA}"/>
    <cellStyle name="Normal 2 31 9 4" xfId="10517" xr:uid="{A2D0FC75-02F8-44D9-B560-333634DBFA84}"/>
    <cellStyle name="Normal 2 31 9 5" xfId="10518" xr:uid="{EFC80C4D-4357-4FBA-B671-DF23701D7EDB}"/>
    <cellStyle name="Normal 2 32" xfId="10519" xr:uid="{262C35BC-DFFB-4195-A9FA-9FEC574A022A}"/>
    <cellStyle name="Normal 2 32 10" xfId="10520" xr:uid="{70CF5D85-D45C-463F-9FA4-7ACED6A82D1D}"/>
    <cellStyle name="Normal 2 32 10 2" xfId="10521" xr:uid="{8709B036-B37D-4294-B371-A156DD469D5B}"/>
    <cellStyle name="Normal 2 32 10 2 2" xfId="10522" xr:uid="{773A78D9-502D-4382-A162-CEF1249A1456}"/>
    <cellStyle name="Normal 2 32 10 2 3" xfId="10523" xr:uid="{A94266C9-6D2A-4D8A-A387-B13A14D75EB9}"/>
    <cellStyle name="Normal 2 32 10 3" xfId="10524" xr:uid="{5C7E9962-F939-483B-84DB-D9F3EA25B57B}"/>
    <cellStyle name="Normal 2 32 10 3 2" xfId="10525" xr:uid="{157514F1-82F6-49A0-B451-768FC7D7ADD8}"/>
    <cellStyle name="Normal 2 32 10 3 3" xfId="10526" xr:uid="{76886693-45C0-4C1C-9D75-3EE6AAD5253E}"/>
    <cellStyle name="Normal 2 32 10 4" xfId="10527" xr:uid="{01B2F539-5F04-476E-A408-F7D0C0B02375}"/>
    <cellStyle name="Normal 2 32 10 5" xfId="10528" xr:uid="{AFB030F6-562E-4551-89FC-DA15C6C24DB0}"/>
    <cellStyle name="Normal 2 32 11" xfId="10529" xr:uid="{C65A851B-866D-4561-AE32-B178D677783C}"/>
    <cellStyle name="Normal 2 32 11 2" xfId="10530" xr:uid="{EEA562BB-F937-4BD1-8823-EFACA69548AB}"/>
    <cellStyle name="Normal 2 32 11 2 2" xfId="10531" xr:uid="{5D323B41-221E-4277-9EEE-C7F61890A15A}"/>
    <cellStyle name="Normal 2 32 11 2 3" xfId="10532" xr:uid="{D92DEB79-CE31-45DD-ACD4-5C17DDEE2F7A}"/>
    <cellStyle name="Normal 2 32 11 3" xfId="10533" xr:uid="{CD77E012-E31E-4714-A0C4-4466D3498A86}"/>
    <cellStyle name="Normal 2 32 11 3 2" xfId="10534" xr:uid="{842CBBB6-433E-484D-87E7-42DFE7300938}"/>
    <cellStyle name="Normal 2 32 11 3 3" xfId="10535" xr:uid="{134EE8AE-A47E-4C4B-A3E3-D2E1A4E603D1}"/>
    <cellStyle name="Normal 2 32 11 4" xfId="10536" xr:uid="{8BBA2E0E-6140-42B8-9639-FA1D07A3D21B}"/>
    <cellStyle name="Normal 2 32 11 5" xfId="10537" xr:uid="{FB7469A4-1D1B-45EC-BE8A-225ABD1BCC7B}"/>
    <cellStyle name="Normal 2 32 12" xfId="10538" xr:uid="{8D0206B5-C074-438E-BED6-ED98F259E3B6}"/>
    <cellStyle name="Normal 2 32 12 2" xfId="10539" xr:uid="{DAE8AB95-EB56-430D-9590-E006A48422CF}"/>
    <cellStyle name="Normal 2 32 12 2 2" xfId="10540" xr:uid="{FE40874C-5E61-4240-ACB3-4DAEBCFFBD5F}"/>
    <cellStyle name="Normal 2 32 12 2 3" xfId="10541" xr:uid="{7033E162-A49B-4CD5-8B2F-EEA764CC883D}"/>
    <cellStyle name="Normal 2 32 12 3" xfId="10542" xr:uid="{4519B232-B47C-4720-8143-C0E88B72FD8F}"/>
    <cellStyle name="Normal 2 32 12 3 2" xfId="10543" xr:uid="{46C14F7F-2409-414C-BBE7-6218A7745394}"/>
    <cellStyle name="Normal 2 32 12 3 3" xfId="10544" xr:uid="{6494D73B-465E-4A1A-A175-2FD580BFD7A7}"/>
    <cellStyle name="Normal 2 32 12 4" xfId="10545" xr:uid="{539DF39B-E808-4BE6-806C-0C429A6D350E}"/>
    <cellStyle name="Normal 2 32 12 5" xfId="10546" xr:uid="{859504C6-A65A-457B-94D0-FF8BF06AE375}"/>
    <cellStyle name="Normal 2 32 13" xfId="10547" xr:uid="{605A2B5D-60B3-4429-A03B-7C05139211B6}"/>
    <cellStyle name="Normal 2 32 13 2" xfId="10548" xr:uid="{345DEE97-9479-416F-B38D-B40851D8CC39}"/>
    <cellStyle name="Normal 2 32 13 2 2" xfId="10549" xr:uid="{7BF5F179-B77F-4333-818B-291025D17EB1}"/>
    <cellStyle name="Normal 2 32 13 2 3" xfId="10550" xr:uid="{2CF1197D-0EEC-4C31-A2DB-F442DBB045E3}"/>
    <cellStyle name="Normal 2 32 13 3" xfId="10551" xr:uid="{28DAE29A-9020-48AD-9693-1D1831BCA0EF}"/>
    <cellStyle name="Normal 2 32 13 3 2" xfId="10552" xr:uid="{F54FD9C2-32D3-4E02-A4F3-5B295DE5E7E1}"/>
    <cellStyle name="Normal 2 32 13 3 3" xfId="10553" xr:uid="{F6F1C8F9-1C2E-40F9-BAC4-FB0BEDC7C19D}"/>
    <cellStyle name="Normal 2 32 13 4" xfId="10554" xr:uid="{846DF09F-9604-4027-B30F-FD7DEA049F58}"/>
    <cellStyle name="Normal 2 32 13 5" xfId="10555" xr:uid="{9B19BA04-5DFD-455A-B26A-27D623BA160A}"/>
    <cellStyle name="Normal 2 32 14" xfId="10556" xr:uid="{692C0439-E9BF-4B98-99FE-357833185261}"/>
    <cellStyle name="Normal 2 32 14 2" xfId="10557" xr:uid="{D3218C80-9AA0-4672-94C4-F6068B37094B}"/>
    <cellStyle name="Normal 2 32 14 2 2" xfId="10558" xr:uid="{4AAEB123-63A8-4405-A2EB-7FD6BB7931B2}"/>
    <cellStyle name="Normal 2 32 14 2 3" xfId="10559" xr:uid="{1903D59D-EDE2-4443-9945-3B6642CD3BBE}"/>
    <cellStyle name="Normal 2 32 14 3" xfId="10560" xr:uid="{A01CF994-8493-463A-8122-D1942EE7BF43}"/>
    <cellStyle name="Normal 2 32 14 3 2" xfId="10561" xr:uid="{E9256904-C55C-405F-850E-A337DFD64AE9}"/>
    <cellStyle name="Normal 2 32 14 3 3" xfId="10562" xr:uid="{1AA57895-1689-4475-8122-B71BB8768A83}"/>
    <cellStyle name="Normal 2 32 14 4" xfId="10563" xr:uid="{5E917659-A0F4-4872-8381-1E099B9CFFFF}"/>
    <cellStyle name="Normal 2 32 14 5" xfId="10564" xr:uid="{49FFC66D-81FA-4DFD-8B50-B05B3E6A0B28}"/>
    <cellStyle name="Normal 2 32 15" xfId="10565" xr:uid="{90F83DEB-A620-4AFC-ACC0-E2D04DAAD3E5}"/>
    <cellStyle name="Normal 2 32 15 2" xfId="10566" xr:uid="{56CFB2F1-0292-40D6-A90A-80B2042E4246}"/>
    <cellStyle name="Normal 2 32 15 2 2" xfId="10567" xr:uid="{8D1402F7-894C-4301-B622-310B250C7EBF}"/>
    <cellStyle name="Normal 2 32 15 2 3" xfId="10568" xr:uid="{BE8A15FD-7B83-4720-BFB5-91B2D503D321}"/>
    <cellStyle name="Normal 2 32 15 3" xfId="10569" xr:uid="{DEE8931C-2244-4451-B795-6F1D71411AD9}"/>
    <cellStyle name="Normal 2 32 15 3 2" xfId="10570" xr:uid="{BD2ADC7C-9E56-4722-AE5C-70813B9F3DBA}"/>
    <cellStyle name="Normal 2 32 15 3 3" xfId="10571" xr:uid="{8F5B65DF-3D72-4F55-B677-BD07519D7CBB}"/>
    <cellStyle name="Normal 2 32 15 4" xfId="10572" xr:uid="{D80EDCA9-60F4-4FC6-8ECD-6F5427AA36A6}"/>
    <cellStyle name="Normal 2 32 15 5" xfId="10573" xr:uid="{DBA0B24D-B152-412D-974E-BFF67D08E72B}"/>
    <cellStyle name="Normal 2 32 16" xfId="10574" xr:uid="{41482179-2D76-481A-88A1-7C01E5821EB4}"/>
    <cellStyle name="Normal 2 32 16 2" xfId="10575" xr:uid="{6D35E6E4-A0C6-4625-A854-C5857879452B}"/>
    <cellStyle name="Normal 2 32 16 2 2" xfId="10576" xr:uid="{A61F4C3F-F05E-4D52-81E0-415F883C9710}"/>
    <cellStyle name="Normal 2 32 16 2 3" xfId="10577" xr:uid="{D7B1C39D-784D-478C-9948-AACA7320D879}"/>
    <cellStyle name="Normal 2 32 16 3" xfId="10578" xr:uid="{488B7214-9712-4556-8E24-C344DDEC5815}"/>
    <cellStyle name="Normal 2 32 16 3 2" xfId="10579" xr:uid="{B97A7345-2703-4749-B5F1-A53961750D2D}"/>
    <cellStyle name="Normal 2 32 16 3 3" xfId="10580" xr:uid="{C99A6C9C-B89F-4938-B234-CD2B9A60A3BD}"/>
    <cellStyle name="Normal 2 32 16 4" xfId="10581" xr:uid="{BC0443A7-6D09-4843-873E-2E76D3A51BE9}"/>
    <cellStyle name="Normal 2 32 16 5" xfId="10582" xr:uid="{68C31BCB-12E8-4F67-BB2F-CDD74B56020F}"/>
    <cellStyle name="Normal 2 32 17" xfId="10583" xr:uid="{5D0B6BE7-A228-4D7D-9764-A2FFF3E85D88}"/>
    <cellStyle name="Normal 2 32 17 2" xfId="10584" xr:uid="{1F0456ED-D45E-40BE-A270-E57BBCEE7352}"/>
    <cellStyle name="Normal 2 32 17 2 2" xfId="10585" xr:uid="{9D2034A9-6F36-4060-8CEA-367625FEEC7A}"/>
    <cellStyle name="Normal 2 32 17 2 3" xfId="10586" xr:uid="{DB870F92-C34C-4D44-BE21-8DB0EA80BC07}"/>
    <cellStyle name="Normal 2 32 17 3" xfId="10587" xr:uid="{E4D514C5-2CC8-43CC-A186-D4A27A1D21B7}"/>
    <cellStyle name="Normal 2 32 17 3 2" xfId="10588" xr:uid="{4724C66C-D0C0-4F13-84C4-0FE7AF8EFF3B}"/>
    <cellStyle name="Normal 2 32 17 3 3" xfId="10589" xr:uid="{35DBA5C4-CD69-4913-B3F9-8F41B7F288B9}"/>
    <cellStyle name="Normal 2 32 17 4" xfId="10590" xr:uid="{250209BB-4276-4CE6-9734-2C7D63413BC2}"/>
    <cellStyle name="Normal 2 32 17 5" xfId="10591" xr:uid="{A43D87FA-8D7C-4DF5-A991-B252091A96E5}"/>
    <cellStyle name="Normal 2 32 18" xfId="10592" xr:uid="{3E1372F1-966F-4A1B-8D1A-0D4E87669B0B}"/>
    <cellStyle name="Normal 2 32 18 2" xfId="10593" xr:uid="{C12F1087-FF88-4F77-84C9-20607960B29B}"/>
    <cellStyle name="Normal 2 32 18 2 2" xfId="10594" xr:uid="{27980FA2-40A7-4095-B868-68309AD57A7D}"/>
    <cellStyle name="Normal 2 32 18 2 3" xfId="10595" xr:uid="{32C3DC17-FBB5-4357-8AF6-CE2F07A9162B}"/>
    <cellStyle name="Normal 2 32 18 3" xfId="10596" xr:uid="{E4437A34-53A6-44AC-BA39-1645E8C5F93B}"/>
    <cellStyle name="Normal 2 32 18 3 2" xfId="10597" xr:uid="{82E214B2-1333-47B8-8CF9-F2CD22160EA6}"/>
    <cellStyle name="Normal 2 32 18 3 3" xfId="10598" xr:uid="{F8CF4AAC-7BA4-4856-A91A-DCA7A4A43D7F}"/>
    <cellStyle name="Normal 2 32 18 4" xfId="10599" xr:uid="{757624D1-742F-4A46-BA17-7AD46936A7B1}"/>
    <cellStyle name="Normal 2 32 18 5" xfId="10600" xr:uid="{7C817F06-B405-42EC-846C-B1FAB276333E}"/>
    <cellStyle name="Normal 2 32 19" xfId="10601" xr:uid="{7BE84063-B44B-409B-82F3-52FE82397D3B}"/>
    <cellStyle name="Normal 2 32 19 2" xfId="10602" xr:uid="{E976C957-7D47-451E-861C-7AD5B7CFCAF8}"/>
    <cellStyle name="Normal 2 32 19 2 2" xfId="10603" xr:uid="{EE7BB2CF-8ACC-4A7E-9225-0DD8B33CF6AD}"/>
    <cellStyle name="Normal 2 32 19 2 3" xfId="10604" xr:uid="{3533A9A5-796E-4E50-98C7-6DF6F61D4DED}"/>
    <cellStyle name="Normal 2 32 19 3" xfId="10605" xr:uid="{DBCEC461-6690-47BC-ADC3-CDA6615A160E}"/>
    <cellStyle name="Normal 2 32 19 3 2" xfId="10606" xr:uid="{E287A467-A692-406A-8E19-51BE999FF42D}"/>
    <cellStyle name="Normal 2 32 19 3 3" xfId="10607" xr:uid="{92A94812-29C8-4215-A663-7A9C28AF0351}"/>
    <cellStyle name="Normal 2 32 19 4" xfId="10608" xr:uid="{A795F00A-D286-4D62-BCDC-BBD1A1F7FBFC}"/>
    <cellStyle name="Normal 2 32 19 5" xfId="10609" xr:uid="{54375664-3E86-4717-B86E-BB36974F7632}"/>
    <cellStyle name="Normal 2 32 2" xfId="10610" xr:uid="{FA441AD8-1334-4FF4-AEA7-A681E0DEE13B}"/>
    <cellStyle name="Normal 2 32 2 2" xfId="10611" xr:uid="{CAACEABC-36B6-48A4-9698-5F0F3B0EFFCE}"/>
    <cellStyle name="Normal 2 32 2 2 2" xfId="10612" xr:uid="{B71AF506-2130-48C6-9A19-44F988EEC70F}"/>
    <cellStyle name="Normal 2 32 2 2 3" xfId="10613" xr:uid="{CF578AFD-45B1-43D3-923E-3E18A9409EC1}"/>
    <cellStyle name="Normal 2 32 2 3" xfId="10614" xr:uid="{B883876A-C731-4E73-A6B1-48921843AB25}"/>
    <cellStyle name="Normal 2 32 2 3 2" xfId="10615" xr:uid="{C421C1D3-3AF3-494D-81BA-CAB3F7B89127}"/>
    <cellStyle name="Normal 2 32 2 3 3" xfId="10616" xr:uid="{DEC6A5A6-3CCC-4F76-97B1-09ABA3335A17}"/>
    <cellStyle name="Normal 2 32 2 4" xfId="10617" xr:uid="{E1ECB897-8FC9-4415-8239-A80C2D8B799F}"/>
    <cellStyle name="Normal 2 32 2 5" xfId="10618" xr:uid="{12F585D3-19E7-414B-A0C4-3C40366BAA6A}"/>
    <cellStyle name="Normal 2 32 20" xfId="10619" xr:uid="{3E2EA515-9687-4563-B2D8-98CE52B76EA2}"/>
    <cellStyle name="Normal 2 32 20 2" xfId="10620" xr:uid="{BF34EB5E-EA44-48CD-86C6-96D724B67622}"/>
    <cellStyle name="Normal 2 32 20 2 2" xfId="10621" xr:uid="{440EF079-F322-4A59-97BE-F257CB2D7EF2}"/>
    <cellStyle name="Normal 2 32 20 2 3" xfId="10622" xr:uid="{DF0F49DB-F359-4FB4-ADD2-79E6A393C42A}"/>
    <cellStyle name="Normal 2 32 20 3" xfId="10623" xr:uid="{517299B0-815A-4ADE-A7C1-4A6F836BA6A4}"/>
    <cellStyle name="Normal 2 32 20 3 2" xfId="10624" xr:uid="{941D9466-8A37-4574-B000-2E5E5BA10A99}"/>
    <cellStyle name="Normal 2 32 20 3 3" xfId="10625" xr:uid="{D1D2754E-6EEC-4BE7-B9B5-F358F967E3DF}"/>
    <cellStyle name="Normal 2 32 20 4" xfId="10626" xr:uid="{5A571DC4-6CAC-4749-A47B-D705B5027E78}"/>
    <cellStyle name="Normal 2 32 20 5" xfId="10627" xr:uid="{12172547-64A3-4365-BB8C-C48FB2DBDB92}"/>
    <cellStyle name="Normal 2 32 21" xfId="10628" xr:uid="{AF294663-07FC-4587-ACAD-54DDFC869774}"/>
    <cellStyle name="Normal 2 32 21 2" xfId="10629" xr:uid="{E78EB168-5A33-4CBA-B3FF-5B83CB2B863D}"/>
    <cellStyle name="Normal 2 32 21 2 2" xfId="10630" xr:uid="{1BFD024F-9C4B-49AE-92B9-45EA82667BC9}"/>
    <cellStyle name="Normal 2 32 21 2 3" xfId="10631" xr:uid="{3D555ED5-D3BE-4F66-A2DA-91CDB7615849}"/>
    <cellStyle name="Normal 2 32 21 3" xfId="10632" xr:uid="{11943F0F-8154-41D8-BF8B-0CC16C2DF03F}"/>
    <cellStyle name="Normal 2 32 21 3 2" xfId="10633" xr:uid="{ED0A330B-5231-481D-BAD6-B56FD2C2CB9F}"/>
    <cellStyle name="Normal 2 32 21 3 3" xfId="10634" xr:uid="{F46E49BA-C867-4D6F-BCD0-F619443F7165}"/>
    <cellStyle name="Normal 2 32 21 4" xfId="10635" xr:uid="{FFA03B18-7E76-4258-B514-86FDA539898F}"/>
    <cellStyle name="Normal 2 32 21 5" xfId="10636" xr:uid="{0AADF23F-24A8-4101-ADE1-2EA0325A8003}"/>
    <cellStyle name="Normal 2 32 22" xfId="10637" xr:uid="{97E97511-34C3-447E-BA6C-B90E71A8613B}"/>
    <cellStyle name="Normal 2 32 22 2" xfId="10638" xr:uid="{055F2408-E520-4BC9-8442-3BB936A776AD}"/>
    <cellStyle name="Normal 2 32 22 2 2" xfId="10639" xr:uid="{B46D656B-12F6-4C21-90B5-CE0F6A49EF2C}"/>
    <cellStyle name="Normal 2 32 22 2 3" xfId="10640" xr:uid="{1C2262E2-8E5F-4C71-9A0F-737144845455}"/>
    <cellStyle name="Normal 2 32 22 3" xfId="10641" xr:uid="{E5A26960-2C01-4BFD-93E4-A4D9E5E9555F}"/>
    <cellStyle name="Normal 2 32 22 3 2" xfId="10642" xr:uid="{6DD0B2A2-964C-4EC5-8A87-6FCD83A36442}"/>
    <cellStyle name="Normal 2 32 22 3 3" xfId="10643" xr:uid="{81F16D3D-0B0C-4A86-A103-33D303163992}"/>
    <cellStyle name="Normal 2 32 22 4" xfId="10644" xr:uid="{566FC20C-8D08-4117-B02E-562C9E80BB30}"/>
    <cellStyle name="Normal 2 32 22 5" xfId="10645" xr:uid="{F0117FFB-C675-4D38-B7A8-265C1BFB6793}"/>
    <cellStyle name="Normal 2 32 23" xfId="10646" xr:uid="{DAC4F845-6A9C-41C5-B00E-F72A13CBE9BD}"/>
    <cellStyle name="Normal 2 32 23 2" xfId="10647" xr:uid="{FA8BA879-E92D-4B10-B7CD-646300C3D2B2}"/>
    <cellStyle name="Normal 2 32 23 2 2" xfId="10648" xr:uid="{DED7B5A6-0A06-4B90-A461-DC6A0842F7D5}"/>
    <cellStyle name="Normal 2 32 23 2 3" xfId="10649" xr:uid="{52B4E4D6-45B4-4C40-B925-5262DBBDE070}"/>
    <cellStyle name="Normal 2 32 23 3" xfId="10650" xr:uid="{8A795404-B2A1-4B4A-92D1-F77318B7CF19}"/>
    <cellStyle name="Normal 2 32 23 3 2" xfId="10651" xr:uid="{1BC8723A-6FD1-46BB-95DB-7D5AC0B51DB3}"/>
    <cellStyle name="Normal 2 32 23 3 3" xfId="10652" xr:uid="{64BCFC39-50FF-4DDF-9386-1BF903F4889E}"/>
    <cellStyle name="Normal 2 32 23 4" xfId="10653" xr:uid="{A7238940-C47C-409D-8F80-5C1B1F965B89}"/>
    <cellStyle name="Normal 2 32 23 5" xfId="10654" xr:uid="{C3B54347-6110-4855-862D-35AB9C16F6DD}"/>
    <cellStyle name="Normal 2 32 24" xfId="10655" xr:uid="{B79099A2-0725-4BEC-B60F-CB9CA9431D41}"/>
    <cellStyle name="Normal 2 32 24 2" xfId="10656" xr:uid="{EB80C063-C9A5-47D7-9368-565BAEECF032}"/>
    <cellStyle name="Normal 2 32 24 3" xfId="10657" xr:uid="{4195FF53-11DB-458C-A0D7-07282B57E9D2}"/>
    <cellStyle name="Normal 2 32 25" xfId="10658" xr:uid="{761C962F-67D3-43E1-9A4D-B1616325178C}"/>
    <cellStyle name="Normal 2 32 25 2" xfId="10659" xr:uid="{E1F6571A-A6A8-4504-B1CB-ED2C2CA5018D}"/>
    <cellStyle name="Normal 2 32 25 3" xfId="10660" xr:uid="{D094A384-F875-4D08-B520-AD8A4DC16EB0}"/>
    <cellStyle name="Normal 2 32 26" xfId="10661" xr:uid="{75DA826C-D6DF-48DE-B91E-A859CAAFDC2A}"/>
    <cellStyle name="Normal 2 32 27" xfId="10662" xr:uid="{BBB53EBF-ACFD-46CF-9F8C-FD0F2FF21C34}"/>
    <cellStyle name="Normal 2 32 3" xfId="10663" xr:uid="{54F9A089-C4BE-44D0-B58A-20D17010E34D}"/>
    <cellStyle name="Normal 2 32 3 2" xfId="10664" xr:uid="{A435E25C-373E-422B-A634-1DE7AA633B4D}"/>
    <cellStyle name="Normal 2 32 3 2 2" xfId="10665" xr:uid="{E1F0B2D6-7747-4AB4-9E70-C831543E835E}"/>
    <cellStyle name="Normal 2 32 3 2 3" xfId="10666" xr:uid="{2A50AD63-82B1-47A2-A70F-9AD049649595}"/>
    <cellStyle name="Normal 2 32 3 3" xfId="10667" xr:uid="{BABBF5AB-B49D-492A-88A4-2A61D7E7C84D}"/>
    <cellStyle name="Normal 2 32 3 3 2" xfId="10668" xr:uid="{CB4A2693-5774-49B2-8770-0CB89FB68928}"/>
    <cellStyle name="Normal 2 32 3 3 3" xfId="10669" xr:uid="{D89401DD-8111-4EA2-BA51-459C4906A24B}"/>
    <cellStyle name="Normal 2 32 3 4" xfId="10670" xr:uid="{5B425745-49B9-4CE3-AABA-7C763B919FD5}"/>
    <cellStyle name="Normal 2 32 3 5" xfId="10671" xr:uid="{43836CC6-7388-4EFE-97BA-31B401F4E9F7}"/>
    <cellStyle name="Normal 2 32 4" xfId="10672" xr:uid="{07221F76-2FCA-4154-8DD3-23FD39469E6A}"/>
    <cellStyle name="Normal 2 32 4 2" xfId="10673" xr:uid="{22C9F735-2DB7-42C7-9A29-07A096C4F745}"/>
    <cellStyle name="Normal 2 32 4 2 2" xfId="10674" xr:uid="{4B83BA12-667C-400C-BD96-3B6327CCB863}"/>
    <cellStyle name="Normal 2 32 4 2 3" xfId="10675" xr:uid="{F245814F-0A34-4679-9865-D6F487C5407C}"/>
    <cellStyle name="Normal 2 32 4 3" xfId="10676" xr:uid="{EEBD0830-1BB9-4E9D-9F67-1E18EA01A5FC}"/>
    <cellStyle name="Normal 2 32 4 3 2" xfId="10677" xr:uid="{DD557615-5418-4A1B-82E4-478B498D9801}"/>
    <cellStyle name="Normal 2 32 4 3 3" xfId="10678" xr:uid="{1C0F3935-CBCF-4B40-9A2F-F530192BA862}"/>
    <cellStyle name="Normal 2 32 4 4" xfId="10679" xr:uid="{88476DEC-BAED-4E30-B1D9-8336F91A56CC}"/>
    <cellStyle name="Normal 2 32 4 5" xfId="10680" xr:uid="{929B5011-A297-4D9E-A9E4-53ADD7612A9F}"/>
    <cellStyle name="Normal 2 32 5" xfId="10681" xr:uid="{692262AA-1771-46D8-8902-ED766F86B499}"/>
    <cellStyle name="Normal 2 32 5 2" xfId="10682" xr:uid="{F8A12951-2C99-40AD-B976-1CE418F91E6F}"/>
    <cellStyle name="Normal 2 32 5 2 2" xfId="10683" xr:uid="{05B2F96F-5AC9-4D30-A0A0-4176239D9446}"/>
    <cellStyle name="Normal 2 32 5 2 3" xfId="10684" xr:uid="{B61C132F-6777-4168-B0CB-3C484642CDC2}"/>
    <cellStyle name="Normal 2 32 5 3" xfId="10685" xr:uid="{EDA179B1-2378-4756-9BAC-23D323E5048F}"/>
    <cellStyle name="Normal 2 32 5 3 2" xfId="10686" xr:uid="{F0E7A2A2-D31E-44E4-B64D-00AB843404EC}"/>
    <cellStyle name="Normal 2 32 5 3 3" xfId="10687" xr:uid="{3A5B3E3C-8116-40F7-BBE8-447251934C47}"/>
    <cellStyle name="Normal 2 32 5 4" xfId="10688" xr:uid="{AFA71BDC-161A-4861-86DB-FC9A0D1A9902}"/>
    <cellStyle name="Normal 2 32 5 5" xfId="10689" xr:uid="{112A3448-D7C8-4D9B-9924-B393F2867F32}"/>
    <cellStyle name="Normal 2 32 6" xfId="10690" xr:uid="{0834C5AC-0118-48D5-BA6A-82B6D1731FD0}"/>
    <cellStyle name="Normal 2 32 6 2" xfId="10691" xr:uid="{6285BC5B-A2DD-42EE-ABA1-7AF149AFF52D}"/>
    <cellStyle name="Normal 2 32 6 2 2" xfId="10692" xr:uid="{FDF7F4AC-3A64-4E28-9FC7-CA559350F76D}"/>
    <cellStyle name="Normal 2 32 6 2 3" xfId="10693" xr:uid="{6F7936B9-A09E-4685-8EA4-917973FD53F4}"/>
    <cellStyle name="Normal 2 32 6 3" xfId="10694" xr:uid="{2EBBD03B-1567-49E7-8954-5545ACEF3082}"/>
    <cellStyle name="Normal 2 32 6 3 2" xfId="10695" xr:uid="{042A9C92-A6F4-4313-B659-4EBA6F992803}"/>
    <cellStyle name="Normal 2 32 6 3 3" xfId="10696" xr:uid="{63352B4D-34F3-4014-8189-8D2997436AD9}"/>
    <cellStyle name="Normal 2 32 6 4" xfId="10697" xr:uid="{5714D42C-FB35-4451-9375-80BC84549B49}"/>
    <cellStyle name="Normal 2 32 6 5" xfId="10698" xr:uid="{0B5622AE-D569-41AF-B4ED-B0FE51112D8A}"/>
    <cellStyle name="Normal 2 32 7" xfId="10699" xr:uid="{E4303C3D-3258-4522-BD42-A76DEF32CF1F}"/>
    <cellStyle name="Normal 2 32 7 2" xfId="10700" xr:uid="{D9F28007-3C63-4683-8D60-1F433BBD3B11}"/>
    <cellStyle name="Normal 2 32 7 2 2" xfId="10701" xr:uid="{61DF842B-648B-4E75-8694-93DEDEA93539}"/>
    <cellStyle name="Normal 2 32 7 2 3" xfId="10702" xr:uid="{AAB1D559-8039-4DE9-9106-3CAB75A6A3DE}"/>
    <cellStyle name="Normal 2 32 7 3" xfId="10703" xr:uid="{506FBB50-B267-4F31-ACBF-206CF69BCF53}"/>
    <cellStyle name="Normal 2 32 7 3 2" xfId="10704" xr:uid="{EC239161-4ACC-4695-9D5D-A2996F2D175F}"/>
    <cellStyle name="Normal 2 32 7 3 3" xfId="10705" xr:uid="{E0E21247-A5D5-4B7B-9ADA-101D83A547C3}"/>
    <cellStyle name="Normal 2 32 7 4" xfId="10706" xr:uid="{45C68D61-FF31-4F93-B1A0-E6B86C305EB1}"/>
    <cellStyle name="Normal 2 32 7 5" xfId="10707" xr:uid="{2BFDEDD6-A53C-4E37-8DF6-BEBA0803EE3F}"/>
    <cellStyle name="Normal 2 32 8" xfId="10708" xr:uid="{AD55598E-8BFE-4953-996F-72B5C3C42185}"/>
    <cellStyle name="Normal 2 32 8 2" xfId="10709" xr:uid="{584AF477-65EA-460C-BCDD-06AEC6699D6F}"/>
    <cellStyle name="Normal 2 32 8 2 2" xfId="10710" xr:uid="{E3267D41-6D45-443B-9E8C-975E2B0F0D36}"/>
    <cellStyle name="Normal 2 32 8 2 3" xfId="10711" xr:uid="{62BA5E96-28E3-44A4-999F-2696F3BE7498}"/>
    <cellStyle name="Normal 2 32 8 3" xfId="10712" xr:uid="{F00968D3-DDD4-40F5-B087-92E316AC4F27}"/>
    <cellStyle name="Normal 2 32 8 3 2" xfId="10713" xr:uid="{09DD0EBC-39A8-4CFB-885D-1C50A597A7C8}"/>
    <cellStyle name="Normal 2 32 8 3 3" xfId="10714" xr:uid="{940DAF75-DD24-4F0E-AAE7-84D06D0D6EBD}"/>
    <cellStyle name="Normal 2 32 8 4" xfId="10715" xr:uid="{1BBF25AE-94E9-4F9F-85A3-1D183677D1B9}"/>
    <cellStyle name="Normal 2 32 8 5" xfId="10716" xr:uid="{3CA48198-67FD-476D-909E-7F72A69F8A58}"/>
    <cellStyle name="Normal 2 32 9" xfId="10717" xr:uid="{7D4767FE-3E3A-4050-91EA-C99D90B81CE5}"/>
    <cellStyle name="Normal 2 32 9 2" xfId="10718" xr:uid="{7AF05107-8476-4301-8707-E807D3690CE5}"/>
    <cellStyle name="Normal 2 32 9 2 2" xfId="10719" xr:uid="{DE97D83F-492A-42F5-8CB5-484DB3D2E2A3}"/>
    <cellStyle name="Normal 2 32 9 2 3" xfId="10720" xr:uid="{ABF8FDB3-146A-4F20-9EFC-CE92E960518C}"/>
    <cellStyle name="Normal 2 32 9 3" xfId="10721" xr:uid="{56995D16-599D-425A-80C3-8A91418794A1}"/>
    <cellStyle name="Normal 2 32 9 3 2" xfId="10722" xr:uid="{DF42CD26-825B-4AA3-B585-4641FA6526B3}"/>
    <cellStyle name="Normal 2 32 9 3 3" xfId="10723" xr:uid="{FE1C39B2-E5BA-430F-8B85-78B3A96BA88D}"/>
    <cellStyle name="Normal 2 32 9 4" xfId="10724" xr:uid="{A803A922-5553-4A5B-94A2-1FB5598CA9E6}"/>
    <cellStyle name="Normal 2 32 9 5" xfId="10725" xr:uid="{1AF72873-6ACC-4C3C-8A1E-F7B10D373D2A}"/>
    <cellStyle name="Normal 2 33" xfId="10726" xr:uid="{0E6B0E0B-224C-46DC-A1E2-32879E613615}"/>
    <cellStyle name="Normal 2 33 10" xfId="10727" xr:uid="{2F57ECBA-E4E3-43A9-9250-D0D4009D632D}"/>
    <cellStyle name="Normal 2 33 10 2" xfId="10728" xr:uid="{53F81C24-2C32-4AAC-A7AE-406EF532868C}"/>
    <cellStyle name="Normal 2 33 10 2 2" xfId="10729" xr:uid="{9D94FDA2-310B-43A7-9D16-91A7221B1323}"/>
    <cellStyle name="Normal 2 33 10 2 3" xfId="10730" xr:uid="{893F7DF5-C1C3-4789-902E-422D76F3A5FF}"/>
    <cellStyle name="Normal 2 33 10 3" xfId="10731" xr:uid="{AF0D0EE5-3168-4B03-8F19-6E9ED04CDB68}"/>
    <cellStyle name="Normal 2 33 10 3 2" xfId="10732" xr:uid="{E889EA27-2C33-4BE0-8CBC-EB2D434A6C10}"/>
    <cellStyle name="Normal 2 33 10 3 3" xfId="10733" xr:uid="{38BA081B-BCD8-4DCC-8E54-3B5C5005C037}"/>
    <cellStyle name="Normal 2 33 10 4" xfId="10734" xr:uid="{526E100B-443D-44EE-9775-B88260115863}"/>
    <cellStyle name="Normal 2 33 10 5" xfId="10735" xr:uid="{7AE8871A-AF6C-4C96-9FFF-59887B786D64}"/>
    <cellStyle name="Normal 2 33 11" xfId="10736" xr:uid="{C89385C3-3241-4072-83F7-C62338EE4F49}"/>
    <cellStyle name="Normal 2 33 11 2" xfId="10737" xr:uid="{9F397BD0-1D3B-40D3-B387-06D3043FB136}"/>
    <cellStyle name="Normal 2 33 11 2 2" xfId="10738" xr:uid="{C2C53B8A-5875-4C63-8454-1F498B481D97}"/>
    <cellStyle name="Normal 2 33 11 2 3" xfId="10739" xr:uid="{B3E74F2A-0858-435F-B032-3EDB952FB27E}"/>
    <cellStyle name="Normal 2 33 11 3" xfId="10740" xr:uid="{BA534DEA-0F86-4BDA-85CE-9642F1A5A935}"/>
    <cellStyle name="Normal 2 33 11 3 2" xfId="10741" xr:uid="{D7777382-052E-4DD4-8DE8-569461C39208}"/>
    <cellStyle name="Normal 2 33 11 3 3" xfId="10742" xr:uid="{C7D83CEA-BD0D-40CC-8DF2-1AAE9C1D32AF}"/>
    <cellStyle name="Normal 2 33 11 4" xfId="10743" xr:uid="{F400C93C-8057-44BC-B250-90E2DC0A27A4}"/>
    <cellStyle name="Normal 2 33 11 5" xfId="10744" xr:uid="{2135A603-FB1D-4EF6-ACE7-12FD2D5CF543}"/>
    <cellStyle name="Normal 2 33 12" xfId="10745" xr:uid="{CD75C5D7-D7BA-41CD-9A30-3A9CBE79AAD7}"/>
    <cellStyle name="Normal 2 33 12 2" xfId="10746" xr:uid="{3DD5A97C-5FC6-4F83-812E-18AF23D6ED41}"/>
    <cellStyle name="Normal 2 33 12 2 2" xfId="10747" xr:uid="{421952C2-B237-4E80-AE03-0D13EB0AD19C}"/>
    <cellStyle name="Normal 2 33 12 2 3" xfId="10748" xr:uid="{0A4CBB6A-1635-4DD5-BA72-0988777FBD90}"/>
    <cellStyle name="Normal 2 33 12 3" xfId="10749" xr:uid="{2E2242B6-5B0C-4C12-8819-C5B992D54746}"/>
    <cellStyle name="Normal 2 33 12 3 2" xfId="10750" xr:uid="{19037C6E-A612-407F-9585-1C6A2BFFB840}"/>
    <cellStyle name="Normal 2 33 12 3 3" xfId="10751" xr:uid="{F092FA8A-760B-46B3-B414-06EE6BE15534}"/>
    <cellStyle name="Normal 2 33 12 4" xfId="10752" xr:uid="{29004316-B9FB-4F9A-8C84-FFECE1CD2247}"/>
    <cellStyle name="Normal 2 33 12 5" xfId="10753" xr:uid="{DAD36C7C-FCA4-4254-9023-2C98ABE560A0}"/>
    <cellStyle name="Normal 2 33 13" xfId="10754" xr:uid="{62E77F52-0C91-4ACA-BDB7-81D181C65B16}"/>
    <cellStyle name="Normal 2 33 13 2" xfId="10755" xr:uid="{7E6E9164-EA84-42AF-86A2-AA29C598CC56}"/>
    <cellStyle name="Normal 2 33 13 2 2" xfId="10756" xr:uid="{3D78178F-5E0F-49B7-B0A1-740820334F12}"/>
    <cellStyle name="Normal 2 33 13 2 3" xfId="10757" xr:uid="{2E87604B-378C-44DB-AA02-A2DF247BE9E6}"/>
    <cellStyle name="Normal 2 33 13 3" xfId="10758" xr:uid="{1AB9D05F-8C94-4945-A31F-BC6E1028DC69}"/>
    <cellStyle name="Normal 2 33 13 3 2" xfId="10759" xr:uid="{CF05E0E6-6975-447E-A101-97C5854CB1FD}"/>
    <cellStyle name="Normal 2 33 13 3 3" xfId="10760" xr:uid="{7221A86C-E474-451A-B701-6092389D8A19}"/>
    <cellStyle name="Normal 2 33 13 4" xfId="10761" xr:uid="{CC9674FB-2554-4215-A5C3-E368529B4B9A}"/>
    <cellStyle name="Normal 2 33 13 5" xfId="10762" xr:uid="{81AE6400-80D3-4CB4-9A94-C800ED322D6A}"/>
    <cellStyle name="Normal 2 33 14" xfId="10763" xr:uid="{492F1D72-B453-4410-B215-6E23222D9E15}"/>
    <cellStyle name="Normal 2 33 14 2" xfId="10764" xr:uid="{9EB241BC-34C0-4A1F-9A2A-C493BCAFA7F9}"/>
    <cellStyle name="Normal 2 33 14 2 2" xfId="10765" xr:uid="{B96D086A-416F-4E4B-BA4C-01C43657983A}"/>
    <cellStyle name="Normal 2 33 14 2 3" xfId="10766" xr:uid="{36AD42C3-E8F2-4354-ACF4-706D2A6DE475}"/>
    <cellStyle name="Normal 2 33 14 3" xfId="10767" xr:uid="{C0BF92A0-4546-47AE-8A0D-3095E7F10EF0}"/>
    <cellStyle name="Normal 2 33 14 3 2" xfId="10768" xr:uid="{5F5383F4-E28A-4DB0-9F84-6283AD4A4B3D}"/>
    <cellStyle name="Normal 2 33 14 3 3" xfId="10769" xr:uid="{0FB55EE1-5F64-42E0-94EF-A5B4F0A29215}"/>
    <cellStyle name="Normal 2 33 14 4" xfId="10770" xr:uid="{224DBB08-7572-4C45-AC6F-B7F8DBF2D058}"/>
    <cellStyle name="Normal 2 33 14 5" xfId="10771" xr:uid="{5467337A-BB54-48E4-8976-EAD3C964AF5E}"/>
    <cellStyle name="Normal 2 33 15" xfId="10772" xr:uid="{125345E4-7CDA-414A-9163-EA503E6DFEF6}"/>
    <cellStyle name="Normal 2 33 15 2" xfId="10773" xr:uid="{E5687ADA-5DAB-4179-90A1-3F48FBB5AE91}"/>
    <cellStyle name="Normal 2 33 15 2 2" xfId="10774" xr:uid="{ADDC43E5-9924-471B-876E-392E21858A0C}"/>
    <cellStyle name="Normal 2 33 15 2 3" xfId="10775" xr:uid="{9E660907-D234-4CF4-8C58-5B49995AF885}"/>
    <cellStyle name="Normal 2 33 15 3" xfId="10776" xr:uid="{7447A23E-AA83-4DC0-B178-D9D64F43BCEE}"/>
    <cellStyle name="Normal 2 33 15 3 2" xfId="10777" xr:uid="{92FF4752-10B4-437D-ABC5-E1A5BA24E840}"/>
    <cellStyle name="Normal 2 33 15 3 3" xfId="10778" xr:uid="{6BFBC0AD-6156-4FE5-A6D4-4388C9ADF0C5}"/>
    <cellStyle name="Normal 2 33 15 4" xfId="10779" xr:uid="{07BAB007-8818-46D2-96FF-2CC2ACF69B80}"/>
    <cellStyle name="Normal 2 33 15 5" xfId="10780" xr:uid="{F067C5FD-41AC-4AA6-9A31-64975145BBF2}"/>
    <cellStyle name="Normal 2 33 16" xfId="10781" xr:uid="{E2A8F2F2-1183-400F-9ABE-EBCC27BF814A}"/>
    <cellStyle name="Normal 2 33 16 2" xfId="10782" xr:uid="{F687F9DB-6B4D-4112-9E14-26BB2946D07E}"/>
    <cellStyle name="Normal 2 33 16 2 2" xfId="10783" xr:uid="{7C4C84CB-A162-4A10-A04D-22F5D0F16501}"/>
    <cellStyle name="Normal 2 33 16 2 3" xfId="10784" xr:uid="{E9E6521A-A9F5-4487-B1AC-4B4592E02420}"/>
    <cellStyle name="Normal 2 33 16 3" xfId="10785" xr:uid="{D94AC621-BA38-4010-BAAC-A03B46AA82BC}"/>
    <cellStyle name="Normal 2 33 16 3 2" xfId="10786" xr:uid="{9A69ECB3-3BAB-49AD-890E-912B7C65EE53}"/>
    <cellStyle name="Normal 2 33 16 3 3" xfId="10787" xr:uid="{4E2569A5-A07D-4203-934C-ECFECAE5F88E}"/>
    <cellStyle name="Normal 2 33 16 4" xfId="10788" xr:uid="{4F507062-28C8-4D2D-96BD-20449432F00E}"/>
    <cellStyle name="Normal 2 33 16 5" xfId="10789" xr:uid="{8BF9574C-422D-481B-8F90-0F81744EF82A}"/>
    <cellStyle name="Normal 2 33 17" xfId="10790" xr:uid="{EF613A81-086B-4408-AE45-2A018B9E3598}"/>
    <cellStyle name="Normal 2 33 17 2" xfId="10791" xr:uid="{C20DC46B-1048-4D76-BAA3-5EB6B6CD3ADF}"/>
    <cellStyle name="Normal 2 33 17 2 2" xfId="10792" xr:uid="{3E1685C5-E080-4D12-9BF9-7F958F0EEF81}"/>
    <cellStyle name="Normal 2 33 17 2 3" xfId="10793" xr:uid="{D930C427-64B0-4A04-8405-1F0B6BAECB37}"/>
    <cellStyle name="Normal 2 33 17 3" xfId="10794" xr:uid="{2711A472-FFAD-4B5C-844F-25015E1DC2A0}"/>
    <cellStyle name="Normal 2 33 17 3 2" xfId="10795" xr:uid="{8FA6A49E-2335-4108-B7A5-479FD936F1E6}"/>
    <cellStyle name="Normal 2 33 17 3 3" xfId="10796" xr:uid="{830E1A71-1174-43A9-8C4E-1380184E5737}"/>
    <cellStyle name="Normal 2 33 17 4" xfId="10797" xr:uid="{F1C9D4F9-4FE6-4FBD-BD4C-D966678AEA0B}"/>
    <cellStyle name="Normal 2 33 17 5" xfId="10798" xr:uid="{30B6FB29-1E8C-439D-AEA2-C253CA5FFE28}"/>
    <cellStyle name="Normal 2 33 18" xfId="10799" xr:uid="{B61EE27C-5848-4920-9C66-3466546D6C4A}"/>
    <cellStyle name="Normal 2 33 18 2" xfId="10800" xr:uid="{EA7D81C5-964A-40BA-9C02-24322B1C5026}"/>
    <cellStyle name="Normal 2 33 18 2 2" xfId="10801" xr:uid="{E10D6A80-7264-43C6-B649-63FCA5485B28}"/>
    <cellStyle name="Normal 2 33 18 2 3" xfId="10802" xr:uid="{76195E2F-AF9F-413C-BE30-88A66332133F}"/>
    <cellStyle name="Normal 2 33 18 3" xfId="10803" xr:uid="{F80B5D42-2859-4EE3-B5E3-706E85448C9B}"/>
    <cellStyle name="Normal 2 33 18 3 2" xfId="10804" xr:uid="{397DD25A-A6AA-4200-8E27-9E6229988C46}"/>
    <cellStyle name="Normal 2 33 18 3 3" xfId="10805" xr:uid="{AACEC6EF-C07C-4A36-BE54-B3C08CCA86DF}"/>
    <cellStyle name="Normal 2 33 18 4" xfId="10806" xr:uid="{5BE7EAFF-4880-4CA6-A5A0-F290C150EAF7}"/>
    <cellStyle name="Normal 2 33 18 5" xfId="10807" xr:uid="{3E58FD48-1479-43B5-B702-2B5F18850FBD}"/>
    <cellStyle name="Normal 2 33 19" xfId="10808" xr:uid="{99C15115-7CD4-4F49-ABA3-154148BA964F}"/>
    <cellStyle name="Normal 2 33 19 2" xfId="10809" xr:uid="{575F0DA1-2C5E-4B81-ADBC-5970637196C1}"/>
    <cellStyle name="Normal 2 33 19 2 2" xfId="10810" xr:uid="{C7E32EB5-C8EE-42A6-96D5-A8D9FB7CDEA1}"/>
    <cellStyle name="Normal 2 33 19 2 3" xfId="10811" xr:uid="{1264674C-D14D-4751-A8EC-72084F8F67BD}"/>
    <cellStyle name="Normal 2 33 19 3" xfId="10812" xr:uid="{C5F2FB54-CC00-4F3E-B6E9-50312B6B1B15}"/>
    <cellStyle name="Normal 2 33 19 3 2" xfId="10813" xr:uid="{8F6FBA14-D1C4-4D78-AB61-218B6DB03C96}"/>
    <cellStyle name="Normal 2 33 19 3 3" xfId="10814" xr:uid="{8AB4FE3B-EB69-49BB-9681-C4B5A46D70F1}"/>
    <cellStyle name="Normal 2 33 19 4" xfId="10815" xr:uid="{AA1733C5-D0AA-4056-88D5-40B2A2A37F3E}"/>
    <cellStyle name="Normal 2 33 19 5" xfId="10816" xr:uid="{2C4D5F62-1163-4D59-B8DA-B1D0CB4217A9}"/>
    <cellStyle name="Normal 2 33 2" xfId="10817" xr:uid="{600AC5B1-28D6-4983-A620-815E0F9E9BF8}"/>
    <cellStyle name="Normal 2 33 2 2" xfId="10818" xr:uid="{B1B8818A-3105-471B-8C91-2B3908FD494A}"/>
    <cellStyle name="Normal 2 33 2 2 2" xfId="10819" xr:uid="{32A1A526-AD81-4A32-B8BE-E03F766E8278}"/>
    <cellStyle name="Normal 2 33 2 2 3" xfId="10820" xr:uid="{C3E39EA2-C837-45E6-A8A3-B764856632DE}"/>
    <cellStyle name="Normal 2 33 2 3" xfId="10821" xr:uid="{629BEF57-0ABE-4CD2-BB52-A1D663DCC572}"/>
    <cellStyle name="Normal 2 33 2 3 2" xfId="10822" xr:uid="{5C51D3C4-2604-43CD-A4E2-0EADE2FE975E}"/>
    <cellStyle name="Normal 2 33 2 3 3" xfId="10823" xr:uid="{25A08E87-A4E5-4D3E-ADA6-6FD8C367F9B8}"/>
    <cellStyle name="Normal 2 33 2 4" xfId="10824" xr:uid="{582E6D60-AF87-4278-B355-7F5F4D682E61}"/>
    <cellStyle name="Normal 2 33 2 5" xfId="10825" xr:uid="{667D6896-3C48-4201-B164-DAF89B1403CF}"/>
    <cellStyle name="Normal 2 33 20" xfId="10826" xr:uid="{114E9E12-11E4-4BAA-9943-6CCE29307046}"/>
    <cellStyle name="Normal 2 33 20 2" xfId="10827" xr:uid="{83C8C517-1D66-4710-B0D5-5E66C2C5649F}"/>
    <cellStyle name="Normal 2 33 20 2 2" xfId="10828" xr:uid="{A9BB62F9-5AA1-4B4A-ADF5-006A7010B685}"/>
    <cellStyle name="Normal 2 33 20 2 3" xfId="10829" xr:uid="{E5DB34FF-D306-4031-AE7C-08A7580A0613}"/>
    <cellStyle name="Normal 2 33 20 3" xfId="10830" xr:uid="{052A31AC-3C4F-4A13-B676-BDD74244E41E}"/>
    <cellStyle name="Normal 2 33 20 3 2" xfId="10831" xr:uid="{C693FD27-55B6-4223-9A5A-E8E4181F75AA}"/>
    <cellStyle name="Normal 2 33 20 3 3" xfId="10832" xr:uid="{EC7062B4-D7EC-437D-8BBF-C29C6A8D1837}"/>
    <cellStyle name="Normal 2 33 20 4" xfId="10833" xr:uid="{A0275232-DB01-46CC-8C5D-D82394B8D444}"/>
    <cellStyle name="Normal 2 33 20 5" xfId="10834" xr:uid="{7F83071A-7CF5-46DD-8494-9F7C8BE1136E}"/>
    <cellStyle name="Normal 2 33 21" xfId="10835" xr:uid="{D0C858CD-06FE-49EF-BD11-BEF71B8FCD5A}"/>
    <cellStyle name="Normal 2 33 21 2" xfId="10836" xr:uid="{C3E37D4A-65F5-4B18-8CD3-E6BDF02C2380}"/>
    <cellStyle name="Normal 2 33 21 2 2" xfId="10837" xr:uid="{BA55EE4B-C382-4467-95FC-B4F94FB50D0F}"/>
    <cellStyle name="Normal 2 33 21 2 3" xfId="10838" xr:uid="{85C0161A-B0BE-4647-9B5A-445880D94360}"/>
    <cellStyle name="Normal 2 33 21 3" xfId="10839" xr:uid="{83189C1B-E947-4B88-84ED-BE61630C0A3D}"/>
    <cellStyle name="Normal 2 33 21 3 2" xfId="10840" xr:uid="{C653CD9B-83EB-42AD-9F9D-ACE671199C78}"/>
    <cellStyle name="Normal 2 33 21 3 3" xfId="10841" xr:uid="{8CA4E146-279B-49F3-84FD-7545E8FA0577}"/>
    <cellStyle name="Normal 2 33 21 4" xfId="10842" xr:uid="{3606B5BF-5022-4142-9844-88F9904FAB26}"/>
    <cellStyle name="Normal 2 33 21 5" xfId="10843" xr:uid="{9B7FB9FE-78FD-437E-8D4F-E5825FDB767B}"/>
    <cellStyle name="Normal 2 33 22" xfId="10844" xr:uid="{4909D617-66EC-4A47-B8C3-330EB176889F}"/>
    <cellStyle name="Normal 2 33 22 2" xfId="10845" xr:uid="{4D053A66-36B0-4A29-8DD5-9DB3FB78B18F}"/>
    <cellStyle name="Normal 2 33 22 2 2" xfId="10846" xr:uid="{3B3C5FB2-D1FE-42D3-B1D6-CEDE4A42D285}"/>
    <cellStyle name="Normal 2 33 22 2 3" xfId="10847" xr:uid="{B4EE9199-AE25-48CC-9658-62E13FD0E086}"/>
    <cellStyle name="Normal 2 33 22 3" xfId="10848" xr:uid="{BB7CAEF6-3024-44E6-818C-C524F9C38DC2}"/>
    <cellStyle name="Normal 2 33 22 3 2" xfId="10849" xr:uid="{59D27817-1C9A-4F70-BDB0-3E982B8DFFF8}"/>
    <cellStyle name="Normal 2 33 22 3 3" xfId="10850" xr:uid="{1B0F8C2E-87C8-433A-872D-46455F842550}"/>
    <cellStyle name="Normal 2 33 22 4" xfId="10851" xr:uid="{F27F1C64-FCC4-4A15-88D7-C050BCA5DB0B}"/>
    <cellStyle name="Normal 2 33 22 5" xfId="10852" xr:uid="{DBC66716-3ADD-4E3B-AEBF-2DD5CE2C78EB}"/>
    <cellStyle name="Normal 2 33 23" xfId="10853" xr:uid="{1BCA9F6C-286C-44BE-9BE8-321ADB522DF4}"/>
    <cellStyle name="Normal 2 33 23 2" xfId="10854" xr:uid="{5A931534-3876-486D-B800-8DAAB1416327}"/>
    <cellStyle name="Normal 2 33 23 2 2" xfId="10855" xr:uid="{5FCFF822-5A19-4E3A-820A-3037CBEF0D7D}"/>
    <cellStyle name="Normal 2 33 23 2 3" xfId="10856" xr:uid="{E4F13CE6-674D-4B07-AA3F-1EEC70DEDFC7}"/>
    <cellStyle name="Normal 2 33 23 3" xfId="10857" xr:uid="{342F453C-1F30-45E1-BA05-1FAA74B40727}"/>
    <cellStyle name="Normal 2 33 23 3 2" xfId="10858" xr:uid="{2BEE8CDC-15D4-4BFF-BC9D-82B112397710}"/>
    <cellStyle name="Normal 2 33 23 3 3" xfId="10859" xr:uid="{2CD9125D-C31F-499B-B249-6EA1EE36DEE4}"/>
    <cellStyle name="Normal 2 33 23 4" xfId="10860" xr:uid="{1FC7AB47-A843-4B07-9EF9-129A2AFE7CF0}"/>
    <cellStyle name="Normal 2 33 23 5" xfId="10861" xr:uid="{6F2AE1D1-75F0-49F7-A353-2DAF5459757D}"/>
    <cellStyle name="Normal 2 33 24" xfId="10862" xr:uid="{7548555E-00F6-467C-BDF0-933A218CADDE}"/>
    <cellStyle name="Normal 2 33 24 2" xfId="10863" xr:uid="{07C0DD76-FE63-449C-827E-00785218D76E}"/>
    <cellStyle name="Normal 2 33 24 3" xfId="10864" xr:uid="{1A214BA9-ABD9-43A8-9D4D-A6EBE3C3C311}"/>
    <cellStyle name="Normal 2 33 25" xfId="10865" xr:uid="{C805F5CA-6632-4FB9-AFAC-5324777A4DD8}"/>
    <cellStyle name="Normal 2 33 25 2" xfId="10866" xr:uid="{67C9571A-99E7-4576-8CA5-B74BFBCA3EEC}"/>
    <cellStyle name="Normal 2 33 25 3" xfId="10867" xr:uid="{CF5E437A-EA50-4C73-8176-2D3EE2ADF4AA}"/>
    <cellStyle name="Normal 2 33 26" xfId="10868" xr:uid="{CD211649-1DC5-457A-AEF5-69846952290F}"/>
    <cellStyle name="Normal 2 33 27" xfId="10869" xr:uid="{BA85B0FC-5615-4CE9-BA6F-381736071651}"/>
    <cellStyle name="Normal 2 33 3" xfId="10870" xr:uid="{EBC09CCF-350C-4F92-8D7E-BD0186D462E9}"/>
    <cellStyle name="Normal 2 33 3 2" xfId="10871" xr:uid="{E29897C0-79FE-4B0F-8A59-710D3344B194}"/>
    <cellStyle name="Normal 2 33 3 2 2" xfId="10872" xr:uid="{826A3ACC-4D62-49DB-B19F-FFDCC03A3368}"/>
    <cellStyle name="Normal 2 33 3 2 3" xfId="10873" xr:uid="{B9E5813A-D375-4098-8174-63393D8B091D}"/>
    <cellStyle name="Normal 2 33 3 3" xfId="10874" xr:uid="{9052CBD3-07DB-4D5F-98C1-E8A4CA3DF1E0}"/>
    <cellStyle name="Normal 2 33 3 3 2" xfId="10875" xr:uid="{F5B31409-204C-4C66-97FE-268EBE35BCDF}"/>
    <cellStyle name="Normal 2 33 3 3 3" xfId="10876" xr:uid="{5140C725-576C-434B-A389-182B277461D5}"/>
    <cellStyle name="Normal 2 33 3 4" xfId="10877" xr:uid="{E53D2435-D30C-4D19-9F85-06C7CF24CD8D}"/>
    <cellStyle name="Normal 2 33 3 5" xfId="10878" xr:uid="{F3BDF3F0-2C54-44B1-87EA-828D1BB752DE}"/>
    <cellStyle name="Normal 2 33 4" xfId="10879" xr:uid="{A422585B-86DE-4790-9312-1C23592F86BD}"/>
    <cellStyle name="Normal 2 33 4 2" xfId="10880" xr:uid="{94F248F1-9EC5-41EE-8811-CAF3FDB3237E}"/>
    <cellStyle name="Normal 2 33 4 2 2" xfId="10881" xr:uid="{E8C967DC-0D22-4BB3-A9A6-E3B139E84CBB}"/>
    <cellStyle name="Normal 2 33 4 2 3" xfId="10882" xr:uid="{6CF5CAE1-B22D-4C2C-9C43-6871B4F9CF11}"/>
    <cellStyle name="Normal 2 33 4 3" xfId="10883" xr:uid="{0C0DD77B-BE99-4AED-B9A9-A2F1E91055DB}"/>
    <cellStyle name="Normal 2 33 4 3 2" xfId="10884" xr:uid="{CA4DEE33-8968-4A44-B647-8F476B2EA325}"/>
    <cellStyle name="Normal 2 33 4 3 3" xfId="10885" xr:uid="{E4BCA02E-AD87-4C4C-AD1D-4672AF30E8D6}"/>
    <cellStyle name="Normal 2 33 4 4" xfId="10886" xr:uid="{1E8D05C4-B2A6-4532-8206-C32E43C3B320}"/>
    <cellStyle name="Normal 2 33 4 5" xfId="10887" xr:uid="{22FF1F8B-1BE0-489B-AC59-973CBAE10FD5}"/>
    <cellStyle name="Normal 2 33 5" xfId="10888" xr:uid="{E4E29A48-6EF9-4512-91F3-9D507E12EE93}"/>
    <cellStyle name="Normal 2 33 5 2" xfId="10889" xr:uid="{DC1E5C14-93A6-4D58-9530-9F770C4F00B4}"/>
    <cellStyle name="Normal 2 33 5 2 2" xfId="10890" xr:uid="{57C76A89-32CF-4ED7-9794-ADCDE96D9018}"/>
    <cellStyle name="Normal 2 33 5 2 3" xfId="10891" xr:uid="{2052AE4A-E1DC-4E3F-BE31-D587C2B8EE20}"/>
    <cellStyle name="Normal 2 33 5 3" xfId="10892" xr:uid="{C02756AF-2833-4DA9-A800-5B3CAD501807}"/>
    <cellStyle name="Normal 2 33 5 3 2" xfId="10893" xr:uid="{52C88AD8-D7D4-4C7B-921B-40238888C60D}"/>
    <cellStyle name="Normal 2 33 5 3 3" xfId="10894" xr:uid="{44579FA5-51C8-40C4-9345-B74E05FADBFA}"/>
    <cellStyle name="Normal 2 33 5 4" xfId="10895" xr:uid="{C35345CA-1629-4A7A-944A-709F3F520897}"/>
    <cellStyle name="Normal 2 33 5 5" xfId="10896" xr:uid="{C5F16481-99A9-4785-8016-7CB9E0E5F9A2}"/>
    <cellStyle name="Normal 2 33 6" xfId="10897" xr:uid="{6638AB23-E2E0-4978-8C99-B973951C82EB}"/>
    <cellStyle name="Normal 2 33 6 2" xfId="10898" xr:uid="{EE103F74-B0FF-4EC6-80F1-06612C443977}"/>
    <cellStyle name="Normal 2 33 6 2 2" xfId="10899" xr:uid="{3E783A49-26C5-4FE9-8FD3-2D0CAE938E0F}"/>
    <cellStyle name="Normal 2 33 6 2 3" xfId="10900" xr:uid="{168A8397-765A-4516-9203-BC6F457780B9}"/>
    <cellStyle name="Normal 2 33 6 3" xfId="10901" xr:uid="{860A7A20-443F-4622-8F77-688273851191}"/>
    <cellStyle name="Normal 2 33 6 3 2" xfId="10902" xr:uid="{14098A3F-0266-405A-9CF2-CB981C0A18F9}"/>
    <cellStyle name="Normal 2 33 6 3 3" xfId="10903" xr:uid="{78BE2308-529C-4B4E-9CCD-1338D5DE3ADD}"/>
    <cellStyle name="Normal 2 33 6 4" xfId="10904" xr:uid="{A52908A9-DCA1-4661-968D-58500281A658}"/>
    <cellStyle name="Normal 2 33 6 5" xfId="10905" xr:uid="{765A3866-3674-485B-AAC3-36ADA40311BB}"/>
    <cellStyle name="Normal 2 33 7" xfId="10906" xr:uid="{C9245C41-249E-4D11-B5DB-2EEE500C7135}"/>
    <cellStyle name="Normal 2 33 7 2" xfId="10907" xr:uid="{AC592C17-33E5-43F2-8BB3-1DFDBF36C398}"/>
    <cellStyle name="Normal 2 33 7 2 2" xfId="10908" xr:uid="{B4DC3D35-5B31-431B-A491-FDD3244A9785}"/>
    <cellStyle name="Normal 2 33 7 2 3" xfId="10909" xr:uid="{C661DC4D-3633-4936-ADB7-B1C94C650C94}"/>
    <cellStyle name="Normal 2 33 7 3" xfId="10910" xr:uid="{55CE6755-0BC5-4B76-8F14-89CA7DDF1F1B}"/>
    <cellStyle name="Normal 2 33 7 3 2" xfId="10911" xr:uid="{214D36FE-F13C-49B5-BC2E-BEBEAB467A03}"/>
    <cellStyle name="Normal 2 33 7 3 3" xfId="10912" xr:uid="{49DFFFE0-5A3E-4AB4-967A-FAD958D3BDFF}"/>
    <cellStyle name="Normal 2 33 7 4" xfId="10913" xr:uid="{AEF7E128-90FA-4ABE-9DD9-68CC5E032F9A}"/>
    <cellStyle name="Normal 2 33 7 5" xfId="10914" xr:uid="{A5D82898-AF57-4A34-9B10-04912C42D2DA}"/>
    <cellStyle name="Normal 2 33 8" xfId="10915" xr:uid="{0F85A898-CE47-4E7E-A903-D62225E3A1A0}"/>
    <cellStyle name="Normal 2 33 8 2" xfId="10916" xr:uid="{C8C0EECC-DAEC-4185-92CB-13288405ABE0}"/>
    <cellStyle name="Normal 2 33 8 2 2" xfId="10917" xr:uid="{9D13FFC4-848F-401A-87A5-C98C399D95D1}"/>
    <cellStyle name="Normal 2 33 8 2 3" xfId="10918" xr:uid="{7390917A-A1E7-43EA-AF68-DB0403CACFCC}"/>
    <cellStyle name="Normal 2 33 8 3" xfId="10919" xr:uid="{A51F5D87-5F27-4FCA-BB68-6CD300B798CC}"/>
    <cellStyle name="Normal 2 33 8 3 2" xfId="10920" xr:uid="{F984A9B5-F8B0-4E5A-BA88-3DEA2F46A5C3}"/>
    <cellStyle name="Normal 2 33 8 3 3" xfId="10921" xr:uid="{8D9461ED-76DB-48F0-9CA7-98DAE3FBFBA1}"/>
    <cellStyle name="Normal 2 33 8 4" xfId="10922" xr:uid="{29218E7C-EB88-4C5C-94C6-CF702FDB3D5C}"/>
    <cellStyle name="Normal 2 33 8 5" xfId="10923" xr:uid="{3936D56C-0053-4C43-B371-81AF39615C07}"/>
    <cellStyle name="Normal 2 33 9" xfId="10924" xr:uid="{7EB19927-3397-4FAA-90E4-F0451A72741B}"/>
    <cellStyle name="Normal 2 33 9 2" xfId="10925" xr:uid="{286AB8A6-3793-45A4-B0DC-FE9C0E665EF6}"/>
    <cellStyle name="Normal 2 33 9 2 2" xfId="10926" xr:uid="{0E2F07E0-FF2B-4F1C-89CE-5902DBDA456A}"/>
    <cellStyle name="Normal 2 33 9 2 3" xfId="10927" xr:uid="{C078617D-B5C1-4C82-BC82-E7EF82FF8637}"/>
    <cellStyle name="Normal 2 33 9 3" xfId="10928" xr:uid="{4CE77675-0037-47AC-B72A-B81242303F0D}"/>
    <cellStyle name="Normal 2 33 9 3 2" xfId="10929" xr:uid="{E79331F0-190A-48D8-B253-90327E9ADE75}"/>
    <cellStyle name="Normal 2 33 9 3 3" xfId="10930" xr:uid="{9CE59588-068D-488E-8BF2-3CF61A8973CE}"/>
    <cellStyle name="Normal 2 33 9 4" xfId="10931" xr:uid="{2D77D919-B92A-4D8F-B99C-15DEB54FAE13}"/>
    <cellStyle name="Normal 2 33 9 5" xfId="10932" xr:uid="{E099F3BE-7EE1-4A45-B830-2A713A7ED764}"/>
    <cellStyle name="Normal 2 34" xfId="10933" xr:uid="{6046E329-66EA-45D4-B4DE-61B208BC4365}"/>
    <cellStyle name="Normal 2 34 10" xfId="10934" xr:uid="{023F1BC9-55E5-471A-825A-38AC1DE468A3}"/>
    <cellStyle name="Normal 2 34 10 2" xfId="10935" xr:uid="{AF06AFA2-3CEF-432B-B434-E44C2D609C55}"/>
    <cellStyle name="Normal 2 34 10 2 2" xfId="10936" xr:uid="{BB94B901-CBB7-4A78-9849-805B98B09255}"/>
    <cellStyle name="Normal 2 34 10 2 3" xfId="10937" xr:uid="{85756BEF-091E-4A1D-89CD-709A257800B9}"/>
    <cellStyle name="Normal 2 34 10 3" xfId="10938" xr:uid="{B0A533BF-0D69-41B4-B74B-21605DF4A445}"/>
    <cellStyle name="Normal 2 34 10 3 2" xfId="10939" xr:uid="{CBF11E42-7541-4C74-B932-050421DF4F27}"/>
    <cellStyle name="Normal 2 34 10 3 3" xfId="10940" xr:uid="{D2D57B18-732F-437B-AB00-B4CFAC8934E0}"/>
    <cellStyle name="Normal 2 34 10 4" xfId="10941" xr:uid="{85E0C5E8-F54A-43C8-968A-B08AE03E6B61}"/>
    <cellStyle name="Normal 2 34 10 5" xfId="10942" xr:uid="{8900D360-26F0-46B0-99F6-FE561240793A}"/>
    <cellStyle name="Normal 2 34 11" xfId="10943" xr:uid="{CC9622D7-31CF-4B5B-B0AE-D108382742AD}"/>
    <cellStyle name="Normal 2 34 11 2" xfId="10944" xr:uid="{C1762203-58B5-4C25-9039-E6EC28BDF76E}"/>
    <cellStyle name="Normal 2 34 11 2 2" xfId="10945" xr:uid="{E967517C-FAFB-4BB6-800C-510F13242E8E}"/>
    <cellStyle name="Normal 2 34 11 2 3" xfId="10946" xr:uid="{EAEBF7E6-36CB-453B-8D0B-54306D397D70}"/>
    <cellStyle name="Normal 2 34 11 3" xfId="10947" xr:uid="{F0F377A5-BE96-4D73-9AFD-CF9D67D53875}"/>
    <cellStyle name="Normal 2 34 11 3 2" xfId="10948" xr:uid="{D5C4A737-BCC8-459E-8040-3E72E4907C27}"/>
    <cellStyle name="Normal 2 34 11 3 3" xfId="10949" xr:uid="{1C587804-D092-49C7-9288-D7FC8DC9C707}"/>
    <cellStyle name="Normal 2 34 11 4" xfId="10950" xr:uid="{F963674A-B2C2-4AC4-9BA2-64B9B7861D37}"/>
    <cellStyle name="Normal 2 34 11 5" xfId="10951" xr:uid="{74D4FFDB-3596-46D2-B2BF-23B338521444}"/>
    <cellStyle name="Normal 2 34 12" xfId="10952" xr:uid="{22A43703-B96B-4FA3-8B93-7004547974CD}"/>
    <cellStyle name="Normal 2 34 12 2" xfId="10953" xr:uid="{B86256B1-3B3A-4C7B-A186-067ED3950840}"/>
    <cellStyle name="Normal 2 34 12 2 2" xfId="10954" xr:uid="{90AD2E47-D9CB-4D92-A9AF-0267BC564325}"/>
    <cellStyle name="Normal 2 34 12 2 3" xfId="10955" xr:uid="{329080A4-5941-471E-AE10-F2329E675A46}"/>
    <cellStyle name="Normal 2 34 12 3" xfId="10956" xr:uid="{5689A4D5-33AB-4638-8E51-1EAE62253F71}"/>
    <cellStyle name="Normal 2 34 12 3 2" xfId="10957" xr:uid="{6D8C0819-1B00-46B7-AE63-1423BA25B524}"/>
    <cellStyle name="Normal 2 34 12 3 3" xfId="10958" xr:uid="{2ADA84D5-8C9B-4E6E-AADA-DCD854CCB64A}"/>
    <cellStyle name="Normal 2 34 12 4" xfId="10959" xr:uid="{33691A5B-3714-4760-AA5E-A7D64894D694}"/>
    <cellStyle name="Normal 2 34 12 5" xfId="10960" xr:uid="{A171BC10-6E64-4D35-AB0C-91F858A44B89}"/>
    <cellStyle name="Normal 2 34 13" xfId="10961" xr:uid="{71B2AF99-CFD1-4EA4-8DAD-80A7DAD70E56}"/>
    <cellStyle name="Normal 2 34 13 2" xfId="10962" xr:uid="{DA590DFE-919A-4461-936F-1ABF895AD474}"/>
    <cellStyle name="Normal 2 34 13 2 2" xfId="10963" xr:uid="{249C7FB5-C7E5-4D52-B5F9-445A8EEDA385}"/>
    <cellStyle name="Normal 2 34 13 2 3" xfId="10964" xr:uid="{47983CCF-36E9-4840-8568-87C46F565D45}"/>
    <cellStyle name="Normal 2 34 13 3" xfId="10965" xr:uid="{A061CDB1-DE8D-46D9-8C99-C7730C827585}"/>
    <cellStyle name="Normal 2 34 13 3 2" xfId="10966" xr:uid="{9AA81553-D949-4785-ACC5-32D711F4CC4C}"/>
    <cellStyle name="Normal 2 34 13 3 3" xfId="10967" xr:uid="{6893611D-F8D9-4050-AD4F-435E38CB416A}"/>
    <cellStyle name="Normal 2 34 13 4" xfId="10968" xr:uid="{9294787C-E4A0-4FCF-B60F-B4E582672A19}"/>
    <cellStyle name="Normal 2 34 13 5" xfId="10969" xr:uid="{D1ABFD47-5045-4CEB-9522-3FDAA420A7D8}"/>
    <cellStyle name="Normal 2 34 14" xfId="10970" xr:uid="{25A4A79D-E7C5-4050-A53E-DF3B1D7E48F8}"/>
    <cellStyle name="Normal 2 34 14 2" xfId="10971" xr:uid="{517AF3B3-4DB9-4CC0-852E-564CDE0949AF}"/>
    <cellStyle name="Normal 2 34 14 2 2" xfId="10972" xr:uid="{9C3153EC-789A-47DD-925A-E14431606297}"/>
    <cellStyle name="Normal 2 34 14 2 3" xfId="10973" xr:uid="{52A3E15C-8646-4843-B42E-B51D40B45395}"/>
    <cellStyle name="Normal 2 34 14 3" xfId="10974" xr:uid="{5C7F781A-700A-48C1-8686-03BC6C10B2EB}"/>
    <cellStyle name="Normal 2 34 14 3 2" xfId="10975" xr:uid="{D68E44A9-2F63-408D-8DF9-C099CB8EEC14}"/>
    <cellStyle name="Normal 2 34 14 3 3" xfId="10976" xr:uid="{35E4B87C-AAEA-4D0F-AE7C-846835488E0B}"/>
    <cellStyle name="Normal 2 34 14 4" xfId="10977" xr:uid="{C16FE6CA-C5E9-42A4-8A48-D562EF180F93}"/>
    <cellStyle name="Normal 2 34 14 5" xfId="10978" xr:uid="{6C0A4AC4-4545-43E3-BBAB-5DA415F6F5B1}"/>
    <cellStyle name="Normal 2 34 15" xfId="10979" xr:uid="{C22FFCDB-F5A9-4AC7-B9A3-94C02AFE99F5}"/>
    <cellStyle name="Normal 2 34 15 2" xfId="10980" xr:uid="{F0ED7FD4-B044-4A1A-ACF7-18ACA8C62384}"/>
    <cellStyle name="Normal 2 34 15 2 2" xfId="10981" xr:uid="{EB03EB45-CCE0-4F86-A684-A268B80493FC}"/>
    <cellStyle name="Normal 2 34 15 2 3" xfId="10982" xr:uid="{2087B1C5-60CE-478C-8A4E-A3CD14E160C5}"/>
    <cellStyle name="Normal 2 34 15 3" xfId="10983" xr:uid="{23682DD3-65C5-4ADF-8430-A5ADC201CDA2}"/>
    <cellStyle name="Normal 2 34 15 3 2" xfId="10984" xr:uid="{0C4E1923-0F8B-480B-A7D1-1D7D5825C94A}"/>
    <cellStyle name="Normal 2 34 15 3 3" xfId="10985" xr:uid="{FF4EBE37-95C7-4937-8383-48B39C4A07D1}"/>
    <cellStyle name="Normal 2 34 15 4" xfId="10986" xr:uid="{4F853F92-DC10-4385-9412-D7774BF9C479}"/>
    <cellStyle name="Normal 2 34 15 5" xfId="10987" xr:uid="{28CC2213-B432-4312-82B0-6325B18F5EC4}"/>
    <cellStyle name="Normal 2 34 16" xfId="10988" xr:uid="{D5DA7FE2-9A78-4BF6-BEE7-867620739C4B}"/>
    <cellStyle name="Normal 2 34 16 2" xfId="10989" xr:uid="{7DDDC2C1-91C0-4D32-9A46-279A3C1B004A}"/>
    <cellStyle name="Normal 2 34 16 2 2" xfId="10990" xr:uid="{93453E3C-8B27-40D4-A09A-08A57F556386}"/>
    <cellStyle name="Normal 2 34 16 2 3" xfId="10991" xr:uid="{4A44CCC4-6A21-4EF3-8C75-20684127ED50}"/>
    <cellStyle name="Normal 2 34 16 3" xfId="10992" xr:uid="{01BEB0A8-8494-47FF-9D37-F0F587975E4F}"/>
    <cellStyle name="Normal 2 34 16 3 2" xfId="10993" xr:uid="{8FE39CCF-ACB6-4B20-A1AA-221A07E4A9BB}"/>
    <cellStyle name="Normal 2 34 16 3 3" xfId="10994" xr:uid="{567D2308-003C-4424-B684-1176D9E3EA85}"/>
    <cellStyle name="Normal 2 34 16 4" xfId="10995" xr:uid="{0EC4F5B4-A11B-4703-8EAD-19AE10466592}"/>
    <cellStyle name="Normal 2 34 16 5" xfId="10996" xr:uid="{C7311E8B-CC0F-4C54-B97D-2E908BAFBF01}"/>
    <cellStyle name="Normal 2 34 17" xfId="10997" xr:uid="{B95DA9A9-AE0A-4B08-8F80-17A0C5F122BE}"/>
    <cellStyle name="Normal 2 34 17 2" xfId="10998" xr:uid="{15FD1BCF-89FB-4E08-87EA-DD55B031F054}"/>
    <cellStyle name="Normal 2 34 17 2 2" xfId="10999" xr:uid="{26FBAC92-8EEC-4653-A005-A3C7740D5A3B}"/>
    <cellStyle name="Normal 2 34 17 2 3" xfId="11000" xr:uid="{30C1DC4C-C15F-4371-9BC9-703C2F6595B6}"/>
    <cellStyle name="Normal 2 34 17 3" xfId="11001" xr:uid="{9B44E4BA-0F25-439C-B5F9-C814BDA8EFCA}"/>
    <cellStyle name="Normal 2 34 17 3 2" xfId="11002" xr:uid="{6521631A-A832-4C07-869F-FC5369C6D2C5}"/>
    <cellStyle name="Normal 2 34 17 3 3" xfId="11003" xr:uid="{CB8A2D79-6865-4D9D-B0AE-5D3113E2DFC4}"/>
    <cellStyle name="Normal 2 34 17 4" xfId="11004" xr:uid="{D0B09F8A-420B-496A-ABC8-16F3615A4928}"/>
    <cellStyle name="Normal 2 34 17 5" xfId="11005" xr:uid="{9D99F2EB-EFBF-42C8-8397-1D9A5D8B0FFB}"/>
    <cellStyle name="Normal 2 34 18" xfId="11006" xr:uid="{BB4FCE57-BA62-4FE1-8EAF-EF21439A8B26}"/>
    <cellStyle name="Normal 2 34 18 2" xfId="11007" xr:uid="{251DA757-B3DA-4307-8939-EEB5617C4EDD}"/>
    <cellStyle name="Normal 2 34 18 2 2" xfId="11008" xr:uid="{70670E95-C9C5-467A-932D-11680D38F193}"/>
    <cellStyle name="Normal 2 34 18 2 3" xfId="11009" xr:uid="{515C134D-DBCB-4CC6-A9A2-B872DF1BF15F}"/>
    <cellStyle name="Normal 2 34 18 3" xfId="11010" xr:uid="{44096D07-5F2E-4D3B-955A-AB7F3C732A8C}"/>
    <cellStyle name="Normal 2 34 18 3 2" xfId="11011" xr:uid="{E85CEF54-6DCE-41F2-B316-F3B548563F29}"/>
    <cellStyle name="Normal 2 34 18 3 3" xfId="11012" xr:uid="{F5A0D42A-A877-4418-B039-A6C7D0E4760E}"/>
    <cellStyle name="Normal 2 34 18 4" xfId="11013" xr:uid="{9BAED669-87DC-416D-884A-5FFB0697BB8E}"/>
    <cellStyle name="Normal 2 34 18 5" xfId="11014" xr:uid="{4C4DEE68-94F2-463E-B07E-594B0E482974}"/>
    <cellStyle name="Normal 2 34 19" xfId="11015" xr:uid="{2B2A64C8-5541-4A25-BCD3-8D02555383EE}"/>
    <cellStyle name="Normal 2 34 19 2" xfId="11016" xr:uid="{855475EB-64F6-40AB-AA6D-1B0922BC1339}"/>
    <cellStyle name="Normal 2 34 19 2 2" xfId="11017" xr:uid="{4EAA780A-C8E0-437D-87B3-F3E1F483B79F}"/>
    <cellStyle name="Normal 2 34 19 2 3" xfId="11018" xr:uid="{B89C908C-EFDA-4B4F-9292-E88B61A979B3}"/>
    <cellStyle name="Normal 2 34 19 3" xfId="11019" xr:uid="{1BFF6C30-EFCB-44B7-A8DC-5EF610FF7F3D}"/>
    <cellStyle name="Normal 2 34 19 3 2" xfId="11020" xr:uid="{203971BF-CEC6-4A37-86CA-C21378A51B7A}"/>
    <cellStyle name="Normal 2 34 19 3 3" xfId="11021" xr:uid="{402359B6-812F-4846-96AB-4B70A82E7D8C}"/>
    <cellStyle name="Normal 2 34 19 4" xfId="11022" xr:uid="{9CEE78E2-8162-488B-922A-15D4B90F03BE}"/>
    <cellStyle name="Normal 2 34 19 5" xfId="11023" xr:uid="{847BF772-A064-440F-B8D6-58F62E010FB3}"/>
    <cellStyle name="Normal 2 34 2" xfId="11024" xr:uid="{D109F7A0-B7E7-4FCB-8E0F-9497C0B67494}"/>
    <cellStyle name="Normal 2 34 2 2" xfId="11025" xr:uid="{0167C2E7-C004-4CCC-B687-27017EE70849}"/>
    <cellStyle name="Normal 2 34 2 2 2" xfId="11026" xr:uid="{7FCA61C3-32D1-4E1B-9300-4E669F02B2C0}"/>
    <cellStyle name="Normal 2 34 2 2 3" xfId="11027" xr:uid="{C959AD63-15AC-4A83-8F1E-17A28A87A5BF}"/>
    <cellStyle name="Normal 2 34 2 3" xfId="11028" xr:uid="{391BB9AA-7F8E-4130-AFC7-58846BDB59B8}"/>
    <cellStyle name="Normal 2 34 2 3 2" xfId="11029" xr:uid="{29637109-1F2A-4CB0-AF61-39397879E987}"/>
    <cellStyle name="Normal 2 34 2 3 3" xfId="11030" xr:uid="{E46601CE-3E8E-48CE-8A73-4A88C0A74A29}"/>
    <cellStyle name="Normal 2 34 2 4" xfId="11031" xr:uid="{90B3CC1A-D7D5-4F82-B336-2DA60FFED698}"/>
    <cellStyle name="Normal 2 34 2 5" xfId="11032" xr:uid="{A13291A1-A739-4B9A-9F3A-F1D235FF2ED7}"/>
    <cellStyle name="Normal 2 34 20" xfId="11033" xr:uid="{ED5BAB01-070A-48D9-93F4-724B6C47ADE5}"/>
    <cellStyle name="Normal 2 34 20 2" xfId="11034" xr:uid="{1B28CD65-705A-4E37-92F9-8DCE81CC5C46}"/>
    <cellStyle name="Normal 2 34 20 2 2" xfId="11035" xr:uid="{F5C65AD3-4C25-40F9-B619-6300D3EED531}"/>
    <cellStyle name="Normal 2 34 20 2 3" xfId="11036" xr:uid="{213B41B0-941A-431B-A6E6-3D7340141553}"/>
    <cellStyle name="Normal 2 34 20 3" xfId="11037" xr:uid="{DFC2AF92-E99C-4A61-A755-A04304BB8334}"/>
    <cellStyle name="Normal 2 34 20 3 2" xfId="11038" xr:uid="{E5AD2B28-56A7-4541-97AE-0354DBA5DE51}"/>
    <cellStyle name="Normal 2 34 20 3 3" xfId="11039" xr:uid="{B51E7098-D4EE-47F7-B119-A89E1FDE6AD7}"/>
    <cellStyle name="Normal 2 34 20 4" xfId="11040" xr:uid="{8D530D07-E254-4E72-87BD-E993A78D7BC6}"/>
    <cellStyle name="Normal 2 34 20 5" xfId="11041" xr:uid="{C09E2ADF-C013-4699-BD89-AB1813CBF5A8}"/>
    <cellStyle name="Normal 2 34 21" xfId="11042" xr:uid="{3C562ADE-B5F9-4419-B14C-CCE466D22B6D}"/>
    <cellStyle name="Normal 2 34 21 2" xfId="11043" xr:uid="{5EDAC1C0-E4E1-47E7-B167-9BF7F346195A}"/>
    <cellStyle name="Normal 2 34 21 2 2" xfId="11044" xr:uid="{2EDE479F-1CE6-4028-A331-79660A2DBF5D}"/>
    <cellStyle name="Normal 2 34 21 2 3" xfId="11045" xr:uid="{E09799F0-D392-4CAA-83E0-DE7657990771}"/>
    <cellStyle name="Normal 2 34 21 3" xfId="11046" xr:uid="{94DE363B-497B-4807-9457-46B57225069A}"/>
    <cellStyle name="Normal 2 34 21 3 2" xfId="11047" xr:uid="{1614B17A-297F-48E5-A303-CFAB1FFAD847}"/>
    <cellStyle name="Normal 2 34 21 3 3" xfId="11048" xr:uid="{B44AE996-BA4D-48EB-837E-DDC86CAAAD00}"/>
    <cellStyle name="Normal 2 34 21 4" xfId="11049" xr:uid="{AB2C5730-1DAE-4C72-A3EC-08142F71731D}"/>
    <cellStyle name="Normal 2 34 21 5" xfId="11050" xr:uid="{97A99FF5-B3AC-4456-A79D-D7542743D8CA}"/>
    <cellStyle name="Normal 2 34 22" xfId="11051" xr:uid="{0D807404-D753-4ACC-AF73-09FF9254D723}"/>
    <cellStyle name="Normal 2 34 22 2" xfId="11052" xr:uid="{D65E3CB7-D7C3-4292-A810-B79E0A272111}"/>
    <cellStyle name="Normal 2 34 22 2 2" xfId="11053" xr:uid="{3F3CCBC0-E857-4E36-B266-FBA950DD268C}"/>
    <cellStyle name="Normal 2 34 22 2 3" xfId="11054" xr:uid="{36784E3C-29E5-4B3C-A6DD-79A377CCB2EF}"/>
    <cellStyle name="Normal 2 34 22 3" xfId="11055" xr:uid="{C0BB06B6-D38E-4EC5-B9F9-563F69FD2B8B}"/>
    <cellStyle name="Normal 2 34 22 3 2" xfId="11056" xr:uid="{0E2B30C0-92E9-4878-BB1A-4BFCCA297442}"/>
    <cellStyle name="Normal 2 34 22 3 3" xfId="11057" xr:uid="{F834E765-74EB-44E6-ADAA-6FACC00DF970}"/>
    <cellStyle name="Normal 2 34 22 4" xfId="11058" xr:uid="{EBA86BFB-8CEC-4919-9533-0197E4A0894D}"/>
    <cellStyle name="Normal 2 34 22 5" xfId="11059" xr:uid="{760CE7CE-F8A6-48BF-991F-A152722A710B}"/>
    <cellStyle name="Normal 2 34 23" xfId="11060" xr:uid="{4C637CC4-D4DF-4998-B308-B443259EC7B1}"/>
    <cellStyle name="Normal 2 34 23 2" xfId="11061" xr:uid="{0DF68BC6-AF4B-4641-9F0D-A52BACE2DCCD}"/>
    <cellStyle name="Normal 2 34 23 2 2" xfId="11062" xr:uid="{E0F43C71-57BA-425F-A3A7-BCB9A012E98C}"/>
    <cellStyle name="Normal 2 34 23 2 3" xfId="11063" xr:uid="{2EA445A0-46C6-466D-8715-73D06A04D920}"/>
    <cellStyle name="Normal 2 34 23 3" xfId="11064" xr:uid="{BF7FCC43-F0D1-40B6-B18A-FC23050C8157}"/>
    <cellStyle name="Normal 2 34 23 3 2" xfId="11065" xr:uid="{68BC9820-8293-43C1-96BC-D5BE75CE2736}"/>
    <cellStyle name="Normal 2 34 23 3 3" xfId="11066" xr:uid="{EE267FB6-21F6-4971-BF6C-6A224EA98112}"/>
    <cellStyle name="Normal 2 34 23 4" xfId="11067" xr:uid="{CE9F5B39-8CE2-4040-BF49-4396A244421F}"/>
    <cellStyle name="Normal 2 34 23 5" xfId="11068" xr:uid="{A1AC8C57-BEE4-472C-B126-DBE29B8222E2}"/>
    <cellStyle name="Normal 2 34 24" xfId="11069" xr:uid="{92C1E6A1-040C-4453-8C34-0B29B58E7B17}"/>
    <cellStyle name="Normal 2 34 24 2" xfId="11070" xr:uid="{2D8DF7CE-27DF-40D1-AB08-5FACD4D82851}"/>
    <cellStyle name="Normal 2 34 24 3" xfId="11071" xr:uid="{E7B98089-9D4E-47B3-A27E-60010CD195BD}"/>
    <cellStyle name="Normal 2 34 25" xfId="11072" xr:uid="{03DFAD57-0DA2-49A0-A26B-D6A069CC215F}"/>
    <cellStyle name="Normal 2 34 25 2" xfId="11073" xr:uid="{3B4476F8-582A-4800-A0D7-52B97A5769CF}"/>
    <cellStyle name="Normal 2 34 25 3" xfId="11074" xr:uid="{32CAE246-5D65-4D6B-970E-44083F2C6A7F}"/>
    <cellStyle name="Normal 2 34 26" xfId="11075" xr:uid="{7B1E9E57-ACD3-454B-88B6-8CFC53B2558B}"/>
    <cellStyle name="Normal 2 34 27" xfId="11076" xr:uid="{2C4FE0A0-920E-4E99-8D92-E47AC8F19C7B}"/>
    <cellStyle name="Normal 2 34 3" xfId="11077" xr:uid="{C093B117-DD74-46B3-8EDB-8A5D9858D886}"/>
    <cellStyle name="Normal 2 34 3 2" xfId="11078" xr:uid="{EEFECBD4-16C1-45A5-B229-7365F5AE71BE}"/>
    <cellStyle name="Normal 2 34 3 2 2" xfId="11079" xr:uid="{1886F1F9-DCCB-4835-8D58-DC6FBA0ADCE1}"/>
    <cellStyle name="Normal 2 34 3 2 3" xfId="11080" xr:uid="{8D121779-EEF6-4F70-8066-446084BB716B}"/>
    <cellStyle name="Normal 2 34 3 3" xfId="11081" xr:uid="{D981B2E2-506F-4849-A90F-3FC1AA73EA77}"/>
    <cellStyle name="Normal 2 34 3 3 2" xfId="11082" xr:uid="{D2B4F368-66F6-4A07-9D93-46115C96D77B}"/>
    <cellStyle name="Normal 2 34 3 3 3" xfId="11083" xr:uid="{19B51BB6-EF21-410C-87D7-63E37CD1409D}"/>
    <cellStyle name="Normal 2 34 3 4" xfId="11084" xr:uid="{447DB32D-BBE2-4F45-9377-366779F77325}"/>
    <cellStyle name="Normal 2 34 3 5" xfId="11085" xr:uid="{08288683-E312-47A9-9CD9-9E4A59E9C555}"/>
    <cellStyle name="Normal 2 34 4" xfId="11086" xr:uid="{8D90CE8C-04DE-4C2D-8919-2AF278201753}"/>
    <cellStyle name="Normal 2 34 4 2" xfId="11087" xr:uid="{6291AEEA-B447-4A44-BCD1-B916F46B6B50}"/>
    <cellStyle name="Normal 2 34 4 2 2" xfId="11088" xr:uid="{26EB4E2B-0810-4A93-939C-1E5D2D099D45}"/>
    <cellStyle name="Normal 2 34 4 2 3" xfId="11089" xr:uid="{BBE377E6-E8D5-4F05-8FC8-FC4C78B4BCF1}"/>
    <cellStyle name="Normal 2 34 4 3" xfId="11090" xr:uid="{47C91A0B-3F82-4240-8AC4-8EF9461CBA09}"/>
    <cellStyle name="Normal 2 34 4 3 2" xfId="11091" xr:uid="{9C24BA98-EDAA-425B-A4D7-3D51C7914159}"/>
    <cellStyle name="Normal 2 34 4 3 3" xfId="11092" xr:uid="{DE3D985B-E6EC-4D8B-9426-78256E40990C}"/>
    <cellStyle name="Normal 2 34 4 4" xfId="11093" xr:uid="{5DD2E771-BF93-4324-9D52-E65F3CC76698}"/>
    <cellStyle name="Normal 2 34 4 5" xfId="11094" xr:uid="{5CFD9C92-E9B3-49CB-9777-9E6ED074290A}"/>
    <cellStyle name="Normal 2 34 5" xfId="11095" xr:uid="{F67CDCD0-C2A9-4361-8227-1AA2D9769A5A}"/>
    <cellStyle name="Normal 2 34 5 2" xfId="11096" xr:uid="{33A54655-3527-4DAD-9559-2A2C7C068A6C}"/>
    <cellStyle name="Normal 2 34 5 2 2" xfId="11097" xr:uid="{CC98B249-F09C-40B2-988A-230867BDBCDC}"/>
    <cellStyle name="Normal 2 34 5 2 3" xfId="11098" xr:uid="{9A163287-481E-45F3-87A2-FBF11D8E13AE}"/>
    <cellStyle name="Normal 2 34 5 3" xfId="11099" xr:uid="{E722759A-A98A-4C5C-80E2-F5EB7310688F}"/>
    <cellStyle name="Normal 2 34 5 3 2" xfId="11100" xr:uid="{E60D7ACB-3C80-4D37-96DF-5BD6780BB49F}"/>
    <cellStyle name="Normal 2 34 5 3 3" xfId="11101" xr:uid="{5569A64D-D631-42C3-BDD5-9B0045763461}"/>
    <cellStyle name="Normal 2 34 5 4" xfId="11102" xr:uid="{1985B2B8-AA7A-4AC9-86EE-DB8AA8697B9A}"/>
    <cellStyle name="Normal 2 34 5 5" xfId="11103" xr:uid="{EA1E566C-16C6-44BC-84C9-D4FA65582230}"/>
    <cellStyle name="Normal 2 34 6" xfId="11104" xr:uid="{E4568666-D22D-44D2-9EB5-7D168B42DCC9}"/>
    <cellStyle name="Normal 2 34 6 2" xfId="11105" xr:uid="{7FAAF4F0-C9A3-4225-913F-D77A445922B6}"/>
    <cellStyle name="Normal 2 34 6 2 2" xfId="11106" xr:uid="{F9DD399F-8813-4FB9-8217-8D2FDA39BD7F}"/>
    <cellStyle name="Normal 2 34 6 2 3" xfId="11107" xr:uid="{899494FE-EFFA-47F9-8BED-1743401C8118}"/>
    <cellStyle name="Normal 2 34 6 3" xfId="11108" xr:uid="{F749A318-95FF-4A79-8679-982C8693BFE7}"/>
    <cellStyle name="Normal 2 34 6 3 2" xfId="11109" xr:uid="{C18D44DF-21AF-48ED-9609-F864475E3B4E}"/>
    <cellStyle name="Normal 2 34 6 3 3" xfId="11110" xr:uid="{F87F1F5B-AF0C-4606-BC87-8AB6F7547096}"/>
    <cellStyle name="Normal 2 34 6 4" xfId="11111" xr:uid="{C2F41616-DE62-4C09-9203-6716FC83EB24}"/>
    <cellStyle name="Normal 2 34 6 5" xfId="11112" xr:uid="{DCFF5A5B-79BD-4CA3-96DB-D1853404124A}"/>
    <cellStyle name="Normal 2 34 7" xfId="11113" xr:uid="{AE52A21A-872F-4AE2-B7FE-27787E0647B7}"/>
    <cellStyle name="Normal 2 34 7 2" xfId="11114" xr:uid="{B62E7C7B-7C5E-42A2-BEFF-6A42C11EF821}"/>
    <cellStyle name="Normal 2 34 7 2 2" xfId="11115" xr:uid="{2821EF21-6A7F-46E9-8AB4-0BCD101ECA0B}"/>
    <cellStyle name="Normal 2 34 7 2 3" xfId="11116" xr:uid="{1EDFEDF3-CDA8-440B-9A13-037B2F4AEE2E}"/>
    <cellStyle name="Normal 2 34 7 3" xfId="11117" xr:uid="{472F2F17-8F73-4D11-A6EC-175BE1E4A171}"/>
    <cellStyle name="Normal 2 34 7 3 2" xfId="11118" xr:uid="{4FB24A73-EF10-4E45-9041-B7ECBF08653F}"/>
    <cellStyle name="Normal 2 34 7 3 3" xfId="11119" xr:uid="{89024B6E-5039-44A6-9649-84518B65D1AC}"/>
    <cellStyle name="Normal 2 34 7 4" xfId="11120" xr:uid="{038FD2B9-3BFA-4BC6-AC28-F4F4B19AAD78}"/>
    <cellStyle name="Normal 2 34 7 5" xfId="11121" xr:uid="{D869FCF2-27D5-4777-9961-8D05D6B888EE}"/>
    <cellStyle name="Normal 2 34 8" xfId="11122" xr:uid="{80475743-E2AC-40E1-AD0F-C8F2BEF942DC}"/>
    <cellStyle name="Normal 2 34 8 2" xfId="11123" xr:uid="{EC7F50C7-B213-41FF-A2D6-DA18020E7DE6}"/>
    <cellStyle name="Normal 2 34 8 2 2" xfId="11124" xr:uid="{949F54E3-D666-40C7-BCD1-87A3A8ED7C18}"/>
    <cellStyle name="Normal 2 34 8 2 3" xfId="11125" xr:uid="{39594F06-16F1-4837-8C28-967753868900}"/>
    <cellStyle name="Normal 2 34 8 3" xfId="11126" xr:uid="{58FD0876-392B-4B6C-BA9A-0515BA0A1609}"/>
    <cellStyle name="Normal 2 34 8 3 2" xfId="11127" xr:uid="{D38ED85C-94AD-4C75-9A99-6932C48E0A67}"/>
    <cellStyle name="Normal 2 34 8 3 3" xfId="11128" xr:uid="{DC8BB17B-0490-40D5-B327-B9B92144C836}"/>
    <cellStyle name="Normal 2 34 8 4" xfId="11129" xr:uid="{C28C46E4-2347-4459-9C02-5FD25F982C40}"/>
    <cellStyle name="Normal 2 34 8 5" xfId="11130" xr:uid="{8AA9BCA0-02BE-419B-B7A3-DA8D34AFF2E9}"/>
    <cellStyle name="Normal 2 34 9" xfId="11131" xr:uid="{254C079B-E8A8-4604-885E-955D34280143}"/>
    <cellStyle name="Normal 2 34 9 2" xfId="11132" xr:uid="{455B39D9-256E-4873-82F1-728A4C2AAE8C}"/>
    <cellStyle name="Normal 2 34 9 2 2" xfId="11133" xr:uid="{081C4A47-1B41-4849-8A63-9AE40B6B0B43}"/>
    <cellStyle name="Normal 2 34 9 2 3" xfId="11134" xr:uid="{E0FF28B5-AC90-465F-BAB9-4EF110DE5AB5}"/>
    <cellStyle name="Normal 2 34 9 3" xfId="11135" xr:uid="{673C801B-2E48-4E13-80A1-1A61E42A723C}"/>
    <cellStyle name="Normal 2 34 9 3 2" xfId="11136" xr:uid="{A1044503-92EE-4397-98BD-3B815F0D8D4A}"/>
    <cellStyle name="Normal 2 34 9 3 3" xfId="11137" xr:uid="{12EDDD2A-5AA1-41E7-887A-527CEB1C9378}"/>
    <cellStyle name="Normal 2 34 9 4" xfId="11138" xr:uid="{A7942261-D08A-4C30-B851-B25322A215C9}"/>
    <cellStyle name="Normal 2 34 9 5" xfId="11139" xr:uid="{AC247DB5-FC41-475A-8944-9BB750478D0C}"/>
    <cellStyle name="Normal 2 35" xfId="11140" xr:uid="{4A59C0F9-FB95-4037-978D-2A8C23705702}"/>
    <cellStyle name="Normal 2 35 10" xfId="11141" xr:uid="{EF32689F-F6B8-44C7-8A80-01A5321C8662}"/>
    <cellStyle name="Normal 2 35 10 2" xfId="11142" xr:uid="{C9682D58-284B-4484-88A1-A76963B4ECCB}"/>
    <cellStyle name="Normal 2 35 10 2 2" xfId="11143" xr:uid="{A262569B-2872-4B5A-B253-4828E8450626}"/>
    <cellStyle name="Normal 2 35 10 2 3" xfId="11144" xr:uid="{B0C3D4A2-1AE2-4B2B-81BC-7411FA522F49}"/>
    <cellStyle name="Normal 2 35 10 3" xfId="11145" xr:uid="{21CBE8DF-7C7C-4DEF-A02C-39336A4FEE0F}"/>
    <cellStyle name="Normal 2 35 10 3 2" xfId="11146" xr:uid="{0F224FB1-801A-47BE-8B6F-2D86193CFA02}"/>
    <cellStyle name="Normal 2 35 10 3 3" xfId="11147" xr:uid="{E1824089-4531-458D-933F-5ED8135BAC59}"/>
    <cellStyle name="Normal 2 35 10 4" xfId="11148" xr:uid="{8DBB97B7-727A-4EAF-B15F-E2A7B4C2C392}"/>
    <cellStyle name="Normal 2 35 10 5" xfId="11149" xr:uid="{CD20034B-FEBF-431E-B54A-7A18E5518242}"/>
    <cellStyle name="Normal 2 35 11" xfId="11150" xr:uid="{2C8408C5-4FA0-416E-8DFF-9EE6F34B49E8}"/>
    <cellStyle name="Normal 2 35 11 2" xfId="11151" xr:uid="{7D279F2A-B966-4101-AEA9-50CC56A1FF66}"/>
    <cellStyle name="Normal 2 35 11 2 2" xfId="11152" xr:uid="{B41EFD50-B6B4-4CDE-83B6-71AD93B86A58}"/>
    <cellStyle name="Normal 2 35 11 2 3" xfId="11153" xr:uid="{ED963B02-EC12-419C-81BC-54DDDAD3BDC7}"/>
    <cellStyle name="Normal 2 35 11 3" xfId="11154" xr:uid="{45095C30-5750-4B72-9827-F29312382B15}"/>
    <cellStyle name="Normal 2 35 11 3 2" xfId="11155" xr:uid="{B4FEA54C-26C1-4E1C-A5FB-089DFF11F309}"/>
    <cellStyle name="Normal 2 35 11 3 3" xfId="11156" xr:uid="{D4FC8246-8AF7-4E57-AA4A-524DB91FA633}"/>
    <cellStyle name="Normal 2 35 11 4" xfId="11157" xr:uid="{D42B1EB3-893D-41D8-9FEF-D57FD0E96598}"/>
    <cellStyle name="Normal 2 35 11 5" xfId="11158" xr:uid="{115FFCDE-45FB-4E29-BA2C-72B06ADF76AB}"/>
    <cellStyle name="Normal 2 35 12" xfId="11159" xr:uid="{AC5E08A8-20CC-4BBF-9BAB-4A25A8B8F06F}"/>
    <cellStyle name="Normal 2 35 12 2" xfId="11160" xr:uid="{81551EB8-4570-4CA1-9912-DA8CB94192C5}"/>
    <cellStyle name="Normal 2 35 12 2 2" xfId="11161" xr:uid="{13C9A3E1-FE3A-4FF4-B952-6F1C63A369D7}"/>
    <cellStyle name="Normal 2 35 12 2 3" xfId="11162" xr:uid="{A8AA21CD-D084-46AA-9665-86C90870CD74}"/>
    <cellStyle name="Normal 2 35 12 3" xfId="11163" xr:uid="{403A6379-EAC1-42CA-84F1-5F3F82586E99}"/>
    <cellStyle name="Normal 2 35 12 3 2" xfId="11164" xr:uid="{29BB6A11-E3B5-4CC0-83F6-1762EEFB9773}"/>
    <cellStyle name="Normal 2 35 12 3 3" xfId="11165" xr:uid="{88344316-6066-41F4-81C8-E429A4A9C942}"/>
    <cellStyle name="Normal 2 35 12 4" xfId="11166" xr:uid="{0601C7D6-3BA7-4F50-A3F5-526723D94898}"/>
    <cellStyle name="Normal 2 35 12 5" xfId="11167" xr:uid="{F85E6E3E-F338-4A29-85AA-333AB68F348B}"/>
    <cellStyle name="Normal 2 35 13" xfId="11168" xr:uid="{6F71AD05-589F-4E89-ABAF-14DBE4881BDB}"/>
    <cellStyle name="Normal 2 35 13 2" xfId="11169" xr:uid="{A6FACBA4-2858-4F3C-B09B-185B2D8736A6}"/>
    <cellStyle name="Normal 2 35 13 2 2" xfId="11170" xr:uid="{D0B125A2-63F2-416A-8010-3CA78B87C657}"/>
    <cellStyle name="Normal 2 35 13 2 3" xfId="11171" xr:uid="{FDE57A43-28D0-42DB-BE2F-ECD58659075F}"/>
    <cellStyle name="Normal 2 35 13 3" xfId="11172" xr:uid="{B7875A79-CD59-43ED-BD69-D6A0C8E8F509}"/>
    <cellStyle name="Normal 2 35 13 3 2" xfId="11173" xr:uid="{2D429F01-D638-4E0F-8659-A0228B399CE6}"/>
    <cellStyle name="Normal 2 35 13 3 3" xfId="11174" xr:uid="{483284F2-4558-4E8C-9FE9-A500D045CD1A}"/>
    <cellStyle name="Normal 2 35 13 4" xfId="11175" xr:uid="{42040152-643B-42B5-85D4-2315F54A45BD}"/>
    <cellStyle name="Normal 2 35 13 5" xfId="11176" xr:uid="{274C796E-462F-4D45-AF13-DE3A15203B11}"/>
    <cellStyle name="Normal 2 35 14" xfId="11177" xr:uid="{A42A9A00-B3E7-44EA-90C8-7C62EBE4BAB0}"/>
    <cellStyle name="Normal 2 35 14 2" xfId="11178" xr:uid="{231E1073-6706-47C6-B78E-AC5085CAF34A}"/>
    <cellStyle name="Normal 2 35 14 2 2" xfId="11179" xr:uid="{7F3A40C4-3BCC-4013-917A-8E6B577E9E2B}"/>
    <cellStyle name="Normal 2 35 14 2 3" xfId="11180" xr:uid="{EBB3BA4A-8AB3-401A-9DEE-E359778CA75D}"/>
    <cellStyle name="Normal 2 35 14 3" xfId="11181" xr:uid="{4438382C-2233-4422-9136-260E42218732}"/>
    <cellStyle name="Normal 2 35 14 3 2" xfId="11182" xr:uid="{F5513219-95B6-42AB-98AA-E87AB46B98CA}"/>
    <cellStyle name="Normal 2 35 14 3 3" xfId="11183" xr:uid="{CBC301E3-5049-4574-86F3-3617DCFCEE2E}"/>
    <cellStyle name="Normal 2 35 14 4" xfId="11184" xr:uid="{1050570B-D1C5-47F7-8F4C-9152742849BA}"/>
    <cellStyle name="Normal 2 35 14 5" xfId="11185" xr:uid="{E37C4AC3-86D8-47D7-824D-E5F134052A0A}"/>
    <cellStyle name="Normal 2 35 15" xfId="11186" xr:uid="{A93F5DB1-E556-4353-AABA-383D92F2581E}"/>
    <cellStyle name="Normal 2 35 15 2" xfId="11187" xr:uid="{3235AC12-99D5-4AE7-8765-CFC2CDD69B19}"/>
    <cellStyle name="Normal 2 35 15 2 2" xfId="11188" xr:uid="{D9C6FCFA-F7C5-42EE-95EC-8C90CA1849A8}"/>
    <cellStyle name="Normal 2 35 15 2 3" xfId="11189" xr:uid="{80FB9D10-A2D2-467F-BB32-AE6E6014E5FF}"/>
    <cellStyle name="Normal 2 35 15 3" xfId="11190" xr:uid="{60AC3F8C-3421-4FC3-8BD8-9A3CF4F78093}"/>
    <cellStyle name="Normal 2 35 15 3 2" xfId="11191" xr:uid="{4E42B4E5-A6E5-4DDF-B7C1-C3DE56895196}"/>
    <cellStyle name="Normal 2 35 15 3 3" xfId="11192" xr:uid="{159CF946-FA9A-4DEA-95C1-5B2558B54208}"/>
    <cellStyle name="Normal 2 35 15 4" xfId="11193" xr:uid="{C7D316F1-893B-4F86-A39B-4847D467B9A8}"/>
    <cellStyle name="Normal 2 35 15 5" xfId="11194" xr:uid="{CF52CFE1-EE0A-401E-9CAB-56FC4473E0E3}"/>
    <cellStyle name="Normal 2 35 16" xfId="11195" xr:uid="{86918D34-F881-4E88-BC1C-55EF57D03E07}"/>
    <cellStyle name="Normal 2 35 16 2" xfId="11196" xr:uid="{930CB664-9BA0-4FD0-9903-0E752E31F277}"/>
    <cellStyle name="Normal 2 35 16 2 2" xfId="11197" xr:uid="{767F9611-BEBC-4E4A-BA44-FE6898812396}"/>
    <cellStyle name="Normal 2 35 16 2 3" xfId="11198" xr:uid="{1203E2D9-B8E3-45C1-ADEA-8EDCFEF5FA05}"/>
    <cellStyle name="Normal 2 35 16 3" xfId="11199" xr:uid="{0E31F1F1-A9B9-4F5A-A1CD-8F39AAB3C0AC}"/>
    <cellStyle name="Normal 2 35 16 3 2" xfId="11200" xr:uid="{96C58E1B-10EF-4855-8342-4D5831C4C7DE}"/>
    <cellStyle name="Normal 2 35 16 3 3" xfId="11201" xr:uid="{B8C0165E-F946-48AC-BCC9-776E6B5A6BFC}"/>
    <cellStyle name="Normal 2 35 16 4" xfId="11202" xr:uid="{05B6F6EC-CD8E-41B0-AAF6-234BC1600706}"/>
    <cellStyle name="Normal 2 35 16 5" xfId="11203" xr:uid="{A81EDA7D-B008-4734-B419-B55246584D47}"/>
    <cellStyle name="Normal 2 35 17" xfId="11204" xr:uid="{448ACA30-FB11-4336-B1F4-55414AAE9B8E}"/>
    <cellStyle name="Normal 2 35 17 2" xfId="11205" xr:uid="{FC43B99C-4FDB-4A2A-8EBA-4D9ED366DE93}"/>
    <cellStyle name="Normal 2 35 17 2 2" xfId="11206" xr:uid="{3A30DE93-8BFF-4CC4-BEA3-D5960F1AB40D}"/>
    <cellStyle name="Normal 2 35 17 2 3" xfId="11207" xr:uid="{64FE2289-3202-4391-923F-E5266168F142}"/>
    <cellStyle name="Normal 2 35 17 3" xfId="11208" xr:uid="{C3968E63-C4AF-4E8A-9A99-C240765B62B6}"/>
    <cellStyle name="Normal 2 35 17 3 2" xfId="11209" xr:uid="{27201A58-70C5-48FB-BDCD-AD1F2B2E7665}"/>
    <cellStyle name="Normal 2 35 17 3 3" xfId="11210" xr:uid="{36F11FBE-7978-4EC5-B5B2-3B534422D0EB}"/>
    <cellStyle name="Normal 2 35 17 4" xfId="11211" xr:uid="{6C3FDF79-C4E2-4C1F-A111-D7D1C3571928}"/>
    <cellStyle name="Normal 2 35 17 5" xfId="11212" xr:uid="{024AC72C-F84B-4B80-BD53-66E9BFF42AB5}"/>
    <cellStyle name="Normal 2 35 18" xfId="11213" xr:uid="{E97658F4-99F1-4BFC-AB08-7711563D413E}"/>
    <cellStyle name="Normal 2 35 18 2" xfId="11214" xr:uid="{2FE92324-D1B1-4767-860D-9FAB27F3490C}"/>
    <cellStyle name="Normal 2 35 18 2 2" xfId="11215" xr:uid="{B4F672A5-4C50-4B28-A0DA-195AAC2B1D3B}"/>
    <cellStyle name="Normal 2 35 18 2 3" xfId="11216" xr:uid="{6B568945-DA37-49F9-8A21-B2BC909916E8}"/>
    <cellStyle name="Normal 2 35 18 3" xfId="11217" xr:uid="{C28C9411-3D9E-4D34-98FB-F910D5058634}"/>
    <cellStyle name="Normal 2 35 18 3 2" xfId="11218" xr:uid="{07F94130-A015-45A1-AB8E-D39F8A114BCA}"/>
    <cellStyle name="Normal 2 35 18 3 3" xfId="11219" xr:uid="{F117280E-A261-4EDB-8183-D11F9F9B31EA}"/>
    <cellStyle name="Normal 2 35 18 4" xfId="11220" xr:uid="{778BF523-9B6E-47CC-B8D7-88631FF21656}"/>
    <cellStyle name="Normal 2 35 18 5" xfId="11221" xr:uid="{29F4ACE8-197E-48BC-8EDA-A5EAD4EC9BCB}"/>
    <cellStyle name="Normal 2 35 19" xfId="11222" xr:uid="{37EE5C6B-17DA-4C53-BE67-6DEE4E1C638C}"/>
    <cellStyle name="Normal 2 35 19 2" xfId="11223" xr:uid="{0ACA4A7A-B782-484A-8A66-5334233ED4FC}"/>
    <cellStyle name="Normal 2 35 19 2 2" xfId="11224" xr:uid="{DECC6F65-AECC-431E-903D-4EE9CFD8956F}"/>
    <cellStyle name="Normal 2 35 19 2 3" xfId="11225" xr:uid="{7E331F01-EB49-4409-93AE-BF9B29E8CFBF}"/>
    <cellStyle name="Normal 2 35 19 3" xfId="11226" xr:uid="{266A094D-E54A-46CA-A2E9-72EBDBA7170F}"/>
    <cellStyle name="Normal 2 35 19 3 2" xfId="11227" xr:uid="{57D76920-EA93-4771-B9E4-70D9AB9F60EA}"/>
    <cellStyle name="Normal 2 35 19 3 3" xfId="11228" xr:uid="{ADCC7F9F-24FF-41C0-9CA8-A0AE17826655}"/>
    <cellStyle name="Normal 2 35 19 4" xfId="11229" xr:uid="{466CB6D8-6CF5-41CD-980B-35F7A92ED170}"/>
    <cellStyle name="Normal 2 35 19 5" xfId="11230" xr:uid="{53FB1411-130B-442A-BD5F-3B357B262C34}"/>
    <cellStyle name="Normal 2 35 2" xfId="11231" xr:uid="{D6F14BC8-746C-455B-8829-C413B1D9823E}"/>
    <cellStyle name="Normal 2 35 2 2" xfId="11232" xr:uid="{73BE8A29-F4FE-4CD0-BF89-2382CBB7E932}"/>
    <cellStyle name="Normal 2 35 2 2 2" xfId="11233" xr:uid="{41B01A9B-074E-42D4-AF36-C173DF7BE8CB}"/>
    <cellStyle name="Normal 2 35 2 2 3" xfId="11234" xr:uid="{CA3378E6-4CE1-4A35-BCFC-23A2E5A2F1BE}"/>
    <cellStyle name="Normal 2 35 2 3" xfId="11235" xr:uid="{D40A7FF6-DB0B-45DE-A504-B1C02E17E10D}"/>
    <cellStyle name="Normal 2 35 2 3 2" xfId="11236" xr:uid="{544936F0-636F-4552-8DA7-4912DF24CE40}"/>
    <cellStyle name="Normal 2 35 2 3 3" xfId="11237" xr:uid="{5A8349D5-8667-4451-AEF7-35A5128D1BBD}"/>
    <cellStyle name="Normal 2 35 2 4" xfId="11238" xr:uid="{911FFDF6-26E2-4001-8636-44F257BE1E07}"/>
    <cellStyle name="Normal 2 35 2 5" xfId="11239" xr:uid="{ECF4D8CF-41C1-4B7C-B5D6-07EEE097300F}"/>
    <cellStyle name="Normal 2 35 20" xfId="11240" xr:uid="{9D48A9A0-5223-47F1-BBAB-790B0B14C5AD}"/>
    <cellStyle name="Normal 2 35 20 2" xfId="11241" xr:uid="{111154FE-2D16-48E3-9B8F-06EE5B1221C5}"/>
    <cellStyle name="Normal 2 35 20 2 2" xfId="11242" xr:uid="{E28CA364-B6D7-4EF2-A61B-7BB1705D02D5}"/>
    <cellStyle name="Normal 2 35 20 2 3" xfId="11243" xr:uid="{7A0B5FFC-C63A-4A1F-810B-5E9FBC183138}"/>
    <cellStyle name="Normal 2 35 20 3" xfId="11244" xr:uid="{6FC48655-526B-4F5D-9A8C-319DC70F3009}"/>
    <cellStyle name="Normal 2 35 20 3 2" xfId="11245" xr:uid="{7315E977-8015-41E2-A731-0BA198313865}"/>
    <cellStyle name="Normal 2 35 20 3 3" xfId="11246" xr:uid="{98861C90-2AD0-4DE1-9D7A-17A217901EF6}"/>
    <cellStyle name="Normal 2 35 20 4" xfId="11247" xr:uid="{55C4650E-5515-41E4-92EF-9B3FB56EB04F}"/>
    <cellStyle name="Normal 2 35 20 5" xfId="11248" xr:uid="{E138DDC9-A27B-4412-A032-494419AC32EA}"/>
    <cellStyle name="Normal 2 35 21" xfId="11249" xr:uid="{913FFB7F-9945-4570-A6B6-204452F6A6FE}"/>
    <cellStyle name="Normal 2 35 21 2" xfId="11250" xr:uid="{ABA123A1-6B35-4E3E-895F-764735E13647}"/>
    <cellStyle name="Normal 2 35 21 2 2" xfId="11251" xr:uid="{6C27A63F-776C-4744-ADBD-9888260AAFDF}"/>
    <cellStyle name="Normal 2 35 21 2 3" xfId="11252" xr:uid="{3378C91F-9FC7-4CEC-86FE-02D8FDC1667F}"/>
    <cellStyle name="Normal 2 35 21 3" xfId="11253" xr:uid="{613D1B2F-FC00-474D-B419-6989F299BB51}"/>
    <cellStyle name="Normal 2 35 21 3 2" xfId="11254" xr:uid="{9B45FFDB-A187-4836-BDFB-D5AE097ED870}"/>
    <cellStyle name="Normal 2 35 21 3 3" xfId="11255" xr:uid="{7EE85FD7-9A42-497D-9F49-0B6E8E2A806B}"/>
    <cellStyle name="Normal 2 35 21 4" xfId="11256" xr:uid="{ECE57524-F134-48CD-BE31-59EBE73DEB26}"/>
    <cellStyle name="Normal 2 35 21 5" xfId="11257" xr:uid="{EF44E630-649F-493D-B48C-7A90455F2757}"/>
    <cellStyle name="Normal 2 35 22" xfId="11258" xr:uid="{8D9EAE6C-B0CB-4661-BB76-CE04F693ADE5}"/>
    <cellStyle name="Normal 2 35 22 2" xfId="11259" xr:uid="{43316964-0804-4923-8243-EA895571E629}"/>
    <cellStyle name="Normal 2 35 22 2 2" xfId="11260" xr:uid="{833D0577-BA1B-40F5-91E8-0A940D0D70C7}"/>
    <cellStyle name="Normal 2 35 22 2 3" xfId="11261" xr:uid="{E8028404-C0E6-4EA5-812C-385D150AEAD9}"/>
    <cellStyle name="Normal 2 35 22 3" xfId="11262" xr:uid="{FED1DD04-A4D5-4EE6-BED8-56A58FCEB1D2}"/>
    <cellStyle name="Normal 2 35 22 3 2" xfId="11263" xr:uid="{832E9D08-4512-4BDD-AC07-3CD0343D35C7}"/>
    <cellStyle name="Normal 2 35 22 3 3" xfId="11264" xr:uid="{296ED9D7-2AEF-4720-B0CB-60747C8A3261}"/>
    <cellStyle name="Normal 2 35 22 4" xfId="11265" xr:uid="{74E14E7D-3EB6-4886-A136-E8AE0CE95B18}"/>
    <cellStyle name="Normal 2 35 22 5" xfId="11266" xr:uid="{E65C95FD-E7BA-4AF3-8E6C-DF3938F130F7}"/>
    <cellStyle name="Normal 2 35 23" xfId="11267" xr:uid="{E2F07CF9-8543-46A1-85C7-64456D273A1E}"/>
    <cellStyle name="Normal 2 35 23 2" xfId="11268" xr:uid="{A905C2E1-3DB8-4B80-82F4-BED082CA36A8}"/>
    <cellStyle name="Normal 2 35 23 2 2" xfId="11269" xr:uid="{B6F04BFB-5D4E-49A4-BBF1-E5A81817FD91}"/>
    <cellStyle name="Normal 2 35 23 2 3" xfId="11270" xr:uid="{3064F297-CCAB-4BD2-AB83-75942984D9FB}"/>
    <cellStyle name="Normal 2 35 23 3" xfId="11271" xr:uid="{615BBEEA-31C3-448C-AB8C-32C9150ABAA7}"/>
    <cellStyle name="Normal 2 35 23 3 2" xfId="11272" xr:uid="{AD59A485-3979-4A49-B312-B8725D10E8D3}"/>
    <cellStyle name="Normal 2 35 23 3 3" xfId="11273" xr:uid="{1FE399E6-F36E-4487-9E11-1F8D839096B9}"/>
    <cellStyle name="Normal 2 35 23 4" xfId="11274" xr:uid="{62BB2157-19D6-4948-8FCB-4D79A6FA88A9}"/>
    <cellStyle name="Normal 2 35 23 5" xfId="11275" xr:uid="{2AA7960E-0CA5-4B90-8294-74BEE7501240}"/>
    <cellStyle name="Normal 2 35 24" xfId="11276" xr:uid="{3D5C179A-04EA-4914-B70B-400A78C887CC}"/>
    <cellStyle name="Normal 2 35 24 2" xfId="11277" xr:uid="{D7843EE8-5659-4DD9-9EAF-9F205D5E2FDE}"/>
    <cellStyle name="Normal 2 35 24 3" xfId="11278" xr:uid="{AF1ADCAF-47DB-4B29-BBDA-445A7AC29160}"/>
    <cellStyle name="Normal 2 35 25" xfId="11279" xr:uid="{75683B6F-5459-4297-934A-29C336329E32}"/>
    <cellStyle name="Normal 2 35 25 2" xfId="11280" xr:uid="{3D7FD919-EEB0-4AB7-AA85-E019DC1D2412}"/>
    <cellStyle name="Normal 2 35 25 3" xfId="11281" xr:uid="{79DD7DB2-1DD4-4872-9068-C27FCAEB1A2E}"/>
    <cellStyle name="Normal 2 35 26" xfId="11282" xr:uid="{BB711F73-2C94-423A-8FAB-40D252F3CB27}"/>
    <cellStyle name="Normal 2 35 27" xfId="11283" xr:uid="{831D43E9-1D3E-452F-8CCE-D7B19667E0E1}"/>
    <cellStyle name="Normal 2 35 3" xfId="11284" xr:uid="{ED5C421F-B91C-4792-BDD6-584335F37F48}"/>
    <cellStyle name="Normal 2 35 3 2" xfId="11285" xr:uid="{FA58C3B4-419F-47A9-9FCF-CCDCBDC94D57}"/>
    <cellStyle name="Normal 2 35 3 2 2" xfId="11286" xr:uid="{786CF1AB-C587-41F7-B8C9-776B27D27D60}"/>
    <cellStyle name="Normal 2 35 3 2 3" xfId="11287" xr:uid="{D3044123-8E75-41B9-A595-D610987B331A}"/>
    <cellStyle name="Normal 2 35 3 3" xfId="11288" xr:uid="{955CF516-280B-494F-B943-AC948F701675}"/>
    <cellStyle name="Normal 2 35 3 3 2" xfId="11289" xr:uid="{3020A53D-1AA3-44A2-9419-BB1DB89A2906}"/>
    <cellStyle name="Normal 2 35 3 3 3" xfId="11290" xr:uid="{B979C071-F7DB-4B8E-98CA-958E6297E560}"/>
    <cellStyle name="Normal 2 35 3 4" xfId="11291" xr:uid="{D35048E0-F146-4CA9-B59F-A9743C9D2E37}"/>
    <cellStyle name="Normal 2 35 3 5" xfId="11292" xr:uid="{93F00757-DFC7-4A19-9FE7-720E61098CD6}"/>
    <cellStyle name="Normal 2 35 4" xfId="11293" xr:uid="{A8A4BD17-E606-4EEB-BD5E-613670C1E858}"/>
    <cellStyle name="Normal 2 35 4 2" xfId="11294" xr:uid="{6AE7EE17-48F8-4653-AE1F-97E754CB965C}"/>
    <cellStyle name="Normal 2 35 4 2 2" xfId="11295" xr:uid="{D0383559-9769-4978-BC1D-86F3524E5E8B}"/>
    <cellStyle name="Normal 2 35 4 2 3" xfId="11296" xr:uid="{C5E79C42-5E01-4182-95B4-BCFAE2268F7E}"/>
    <cellStyle name="Normal 2 35 4 3" xfId="11297" xr:uid="{9AAC3A58-A13A-4D28-9176-10A8475ADB53}"/>
    <cellStyle name="Normal 2 35 4 3 2" xfId="11298" xr:uid="{D5D42B34-775F-4FBE-8303-D1C5990C901F}"/>
    <cellStyle name="Normal 2 35 4 3 3" xfId="11299" xr:uid="{50520E54-832F-4158-A00C-F4975CB39572}"/>
    <cellStyle name="Normal 2 35 4 4" xfId="11300" xr:uid="{73C161BC-65C3-43EF-A3E8-281277D8065B}"/>
    <cellStyle name="Normal 2 35 4 5" xfId="11301" xr:uid="{DBFDFA34-3E8D-451A-94E2-DA9ABBFD8741}"/>
    <cellStyle name="Normal 2 35 5" xfId="11302" xr:uid="{AF3B3A3B-6718-4DB8-80FD-221DB0A2E621}"/>
    <cellStyle name="Normal 2 35 5 2" xfId="11303" xr:uid="{0A136B0D-A811-4C6C-A2E2-805E2C77BB69}"/>
    <cellStyle name="Normal 2 35 5 2 2" xfId="11304" xr:uid="{C728AAAB-6A77-4120-9901-DA71F1B642D3}"/>
    <cellStyle name="Normal 2 35 5 2 3" xfId="11305" xr:uid="{C4F62C67-DC93-468A-A185-5C30569E0E76}"/>
    <cellStyle name="Normal 2 35 5 3" xfId="11306" xr:uid="{9F7FFA0E-5775-45B1-AA31-AE950EC50E74}"/>
    <cellStyle name="Normal 2 35 5 3 2" xfId="11307" xr:uid="{C5B4E5F7-2AFE-451F-83AB-119B85D95C9F}"/>
    <cellStyle name="Normal 2 35 5 3 3" xfId="11308" xr:uid="{CC32F3D7-CDC5-4357-9F5D-FED7D0DA0BF3}"/>
    <cellStyle name="Normal 2 35 5 4" xfId="11309" xr:uid="{16199C30-8638-492A-929F-972F12187287}"/>
    <cellStyle name="Normal 2 35 5 5" xfId="11310" xr:uid="{7B9A7057-FF9B-449B-8FED-6E7CFDC0B7F1}"/>
    <cellStyle name="Normal 2 35 6" xfId="11311" xr:uid="{A59BE1C1-D010-4594-B11D-E3D2B291F649}"/>
    <cellStyle name="Normal 2 35 6 2" xfId="11312" xr:uid="{578C0032-D7F0-4018-8C37-4AEE16C2E2A7}"/>
    <cellStyle name="Normal 2 35 6 2 2" xfId="11313" xr:uid="{BB1B9D42-9880-4EA3-85C0-0E5FDBBBB5D6}"/>
    <cellStyle name="Normal 2 35 6 2 3" xfId="11314" xr:uid="{FED8064C-D113-424A-82F8-6E6159B65FD4}"/>
    <cellStyle name="Normal 2 35 6 3" xfId="11315" xr:uid="{BD516B37-30EA-458A-8727-6018CA13B219}"/>
    <cellStyle name="Normal 2 35 6 3 2" xfId="11316" xr:uid="{F0245D37-9E1C-4B91-B117-7F3278D6264F}"/>
    <cellStyle name="Normal 2 35 6 3 3" xfId="11317" xr:uid="{5B8DAD90-C86E-4946-9927-CED199BDC357}"/>
    <cellStyle name="Normal 2 35 6 4" xfId="11318" xr:uid="{13F37C1D-A1EF-451B-B8EF-34E70950ABD7}"/>
    <cellStyle name="Normal 2 35 6 5" xfId="11319" xr:uid="{421DC58A-B5DD-4274-B4CE-5895CC70BEF3}"/>
    <cellStyle name="Normal 2 35 7" xfId="11320" xr:uid="{5FE2EADF-BA79-4321-AB57-F7050CB7A276}"/>
    <cellStyle name="Normal 2 35 7 2" xfId="11321" xr:uid="{F779AA8C-9D3F-4B15-BFDC-17E28587C3F6}"/>
    <cellStyle name="Normal 2 35 7 2 2" xfId="11322" xr:uid="{190002E1-36D2-4D51-9329-D560DAE00905}"/>
    <cellStyle name="Normal 2 35 7 2 3" xfId="11323" xr:uid="{353D33FF-73B4-4491-A9DA-EFD14C17521C}"/>
    <cellStyle name="Normal 2 35 7 3" xfId="11324" xr:uid="{7F214C84-E0A4-4F19-984A-193165902AA7}"/>
    <cellStyle name="Normal 2 35 7 3 2" xfId="11325" xr:uid="{B88D03EB-5F51-43BF-B3C7-5F88B9023F0F}"/>
    <cellStyle name="Normal 2 35 7 3 3" xfId="11326" xr:uid="{3107A154-7950-4511-9CB2-83D3273F1B33}"/>
    <cellStyle name="Normal 2 35 7 4" xfId="11327" xr:uid="{E49BA87A-1CA0-4EC2-9C54-8BAB45A97411}"/>
    <cellStyle name="Normal 2 35 7 5" xfId="11328" xr:uid="{BB0070AD-5996-4220-BA92-87AEDD4CA526}"/>
    <cellStyle name="Normal 2 35 8" xfId="11329" xr:uid="{B450B834-1548-43A4-B221-D89713DC714D}"/>
    <cellStyle name="Normal 2 35 8 2" xfId="11330" xr:uid="{9B8C86E2-AD85-4D81-8D58-BC32937601D3}"/>
    <cellStyle name="Normal 2 35 8 2 2" xfId="11331" xr:uid="{28A65C92-2D30-49FF-9EA7-9CA23225C0E1}"/>
    <cellStyle name="Normal 2 35 8 2 3" xfId="11332" xr:uid="{D817AF3D-78A2-4DCB-8205-905686AEA31C}"/>
    <cellStyle name="Normal 2 35 8 3" xfId="11333" xr:uid="{FD5013B1-EE95-4AA3-A5AE-6A334B122975}"/>
    <cellStyle name="Normal 2 35 8 3 2" xfId="11334" xr:uid="{7038787A-8323-43FC-A34B-93E40158B005}"/>
    <cellStyle name="Normal 2 35 8 3 3" xfId="11335" xr:uid="{E0CEE119-B602-4A9B-93DB-4B0FE6EC9905}"/>
    <cellStyle name="Normal 2 35 8 4" xfId="11336" xr:uid="{717DAA0A-E536-483C-8C09-63EFD15BE06E}"/>
    <cellStyle name="Normal 2 35 8 5" xfId="11337" xr:uid="{CCEC8A16-3883-46BF-93A8-D8752A6E2AF4}"/>
    <cellStyle name="Normal 2 35 9" xfId="11338" xr:uid="{D981747A-C4B5-4692-BC1C-BBCED3DA122D}"/>
    <cellStyle name="Normal 2 35 9 2" xfId="11339" xr:uid="{19666108-C679-4E54-8119-64C9A97B0F55}"/>
    <cellStyle name="Normal 2 35 9 2 2" xfId="11340" xr:uid="{BDD656E3-3661-4B10-B31A-2ABD553D1C4F}"/>
    <cellStyle name="Normal 2 35 9 2 3" xfId="11341" xr:uid="{CA3291D6-2872-4E7F-9993-99A89AA2F8F5}"/>
    <cellStyle name="Normal 2 35 9 3" xfId="11342" xr:uid="{EFAF0695-5B67-446D-9B8E-BDE21B4B6121}"/>
    <cellStyle name="Normal 2 35 9 3 2" xfId="11343" xr:uid="{ADB52228-66CF-49BE-9971-77ACD4B52420}"/>
    <cellStyle name="Normal 2 35 9 3 3" xfId="11344" xr:uid="{40BF7957-65CA-4B77-91F6-C0B495152200}"/>
    <cellStyle name="Normal 2 35 9 4" xfId="11345" xr:uid="{04F7BF9C-2BD0-4046-B5C8-EC47BF21303A}"/>
    <cellStyle name="Normal 2 35 9 5" xfId="11346" xr:uid="{5FA260E6-611D-4106-8192-CEFB441F3D5F}"/>
    <cellStyle name="Normal 2 36" xfId="11347" xr:uid="{5760DBF1-7602-47A0-BA77-373D100FEABF}"/>
    <cellStyle name="Normal 2 36 10" xfId="11348" xr:uid="{4ADBB4C5-E591-49F7-9D91-16898EEF5566}"/>
    <cellStyle name="Normal 2 36 10 2" xfId="11349" xr:uid="{3E4AA067-06C1-4534-A9C0-F0B703380F47}"/>
    <cellStyle name="Normal 2 36 10 2 2" xfId="11350" xr:uid="{9CBA136D-1F0C-4036-B05E-2E2EF206CD32}"/>
    <cellStyle name="Normal 2 36 10 2 3" xfId="11351" xr:uid="{D8495BDC-5EFD-4FC1-A485-CFA77E37E8E8}"/>
    <cellStyle name="Normal 2 36 10 3" xfId="11352" xr:uid="{90645A7C-814F-474D-96D9-1ADF6902F945}"/>
    <cellStyle name="Normal 2 36 10 3 2" xfId="11353" xr:uid="{3E3059AF-C914-42AA-ADD9-0F4D95320D8D}"/>
    <cellStyle name="Normal 2 36 10 3 3" xfId="11354" xr:uid="{828BCA46-BE92-43F9-873B-E4CC908D64AD}"/>
    <cellStyle name="Normal 2 36 10 4" xfId="11355" xr:uid="{2C3FA3ED-8885-44B3-8A94-2AF0B52FAE21}"/>
    <cellStyle name="Normal 2 36 10 5" xfId="11356" xr:uid="{845E5EB2-B357-482C-B51D-92C89C237BB3}"/>
    <cellStyle name="Normal 2 36 11" xfId="11357" xr:uid="{4A177925-829E-4970-8354-786FB1C56F79}"/>
    <cellStyle name="Normal 2 36 11 2" xfId="11358" xr:uid="{3EDF1ADB-D0A6-414C-8696-445AAD0C878E}"/>
    <cellStyle name="Normal 2 36 11 2 2" xfId="11359" xr:uid="{F8D8CEFD-3BC7-43DF-AB1E-890D8E60D8FA}"/>
    <cellStyle name="Normal 2 36 11 2 3" xfId="11360" xr:uid="{D1DE9CA1-6A8A-4958-A823-1EAFF6A8FDD9}"/>
    <cellStyle name="Normal 2 36 11 3" xfId="11361" xr:uid="{A73786B1-BA8C-476C-A174-CB44A174EEC3}"/>
    <cellStyle name="Normal 2 36 11 3 2" xfId="11362" xr:uid="{98D9BE3D-5B2A-4AE4-81AB-0E29057030C9}"/>
    <cellStyle name="Normal 2 36 11 3 3" xfId="11363" xr:uid="{46BE6855-9A6C-49D5-9C35-50321394B6E7}"/>
    <cellStyle name="Normal 2 36 11 4" xfId="11364" xr:uid="{BF5B04D6-6576-4E1A-999E-B8B75C0B076A}"/>
    <cellStyle name="Normal 2 36 11 5" xfId="11365" xr:uid="{0117B9B2-94BC-487B-B1B5-1910A91D1BDA}"/>
    <cellStyle name="Normal 2 36 12" xfId="11366" xr:uid="{EBC819F1-9C72-45FD-AADD-EF7B143A1DD4}"/>
    <cellStyle name="Normal 2 36 12 2" xfId="11367" xr:uid="{3512E77C-28F1-4674-A2BC-61C9510F59ED}"/>
    <cellStyle name="Normal 2 36 12 2 2" xfId="11368" xr:uid="{8C460152-BC3F-4009-BA5C-4278F6E1CC1E}"/>
    <cellStyle name="Normal 2 36 12 2 3" xfId="11369" xr:uid="{D8CC20C8-142F-48C1-9C42-50C82FFF13FC}"/>
    <cellStyle name="Normal 2 36 12 3" xfId="11370" xr:uid="{3E78C9BB-935A-468C-A697-7F55447B3450}"/>
    <cellStyle name="Normal 2 36 12 3 2" xfId="11371" xr:uid="{C5DF5D7F-FCBA-40B8-A375-0CF560CDCF01}"/>
    <cellStyle name="Normal 2 36 12 3 3" xfId="11372" xr:uid="{75886382-5F29-42B3-BAF8-DC9EA008B1D0}"/>
    <cellStyle name="Normal 2 36 12 4" xfId="11373" xr:uid="{F1CD9F7A-AF69-4DBA-91CE-9CB3838CA8A4}"/>
    <cellStyle name="Normal 2 36 12 5" xfId="11374" xr:uid="{BC9C1291-9BD2-4A39-913A-1235CDC8FBBF}"/>
    <cellStyle name="Normal 2 36 13" xfId="11375" xr:uid="{F083E3C5-A4CC-4CED-A4C8-F1C39BA05D02}"/>
    <cellStyle name="Normal 2 36 13 2" xfId="11376" xr:uid="{0C06E181-EE33-4C68-8E53-11C42D301C0C}"/>
    <cellStyle name="Normal 2 36 13 2 2" xfId="11377" xr:uid="{82C2706D-42CC-47C6-BA33-4CBE8B4457B8}"/>
    <cellStyle name="Normal 2 36 13 2 3" xfId="11378" xr:uid="{863400D3-E91A-4C7C-B8BD-37CB00D0F238}"/>
    <cellStyle name="Normal 2 36 13 3" xfId="11379" xr:uid="{D69219DE-988C-498F-889E-ABED0AFAC11A}"/>
    <cellStyle name="Normal 2 36 13 3 2" xfId="11380" xr:uid="{A3777E71-6683-400E-BFD7-E47E1B249943}"/>
    <cellStyle name="Normal 2 36 13 3 3" xfId="11381" xr:uid="{D47CA78F-FD7E-4EE8-AD30-A4C5AAC21ED9}"/>
    <cellStyle name="Normal 2 36 13 4" xfId="11382" xr:uid="{10AAD48B-CAB2-4AE5-9CA6-AAD4CD3956C8}"/>
    <cellStyle name="Normal 2 36 13 5" xfId="11383" xr:uid="{97944D60-7E20-4F23-8CED-C92106E4B8E7}"/>
    <cellStyle name="Normal 2 36 14" xfId="11384" xr:uid="{0DDA8BDE-A8A3-4018-AAEA-66CF5DBF3BE5}"/>
    <cellStyle name="Normal 2 36 14 2" xfId="11385" xr:uid="{64F020DE-8067-4201-AD79-3503E0DE3319}"/>
    <cellStyle name="Normal 2 36 14 2 2" xfId="11386" xr:uid="{27B14977-C678-4E4D-B151-055E8F6A1C31}"/>
    <cellStyle name="Normal 2 36 14 2 3" xfId="11387" xr:uid="{92DFA2BB-6537-4E91-BDF8-D50072760051}"/>
    <cellStyle name="Normal 2 36 14 3" xfId="11388" xr:uid="{5F89E6FB-9B37-4CEE-A3A7-F4CFFC4E757D}"/>
    <cellStyle name="Normal 2 36 14 3 2" xfId="11389" xr:uid="{431ED4E3-1B03-4D49-BA15-F244C67055AF}"/>
    <cellStyle name="Normal 2 36 14 3 3" xfId="11390" xr:uid="{F4AD3685-6805-498A-8BD2-CEBB9394AA0B}"/>
    <cellStyle name="Normal 2 36 14 4" xfId="11391" xr:uid="{8821FC01-1C66-49EA-8EAB-D28C8DCE0F7B}"/>
    <cellStyle name="Normal 2 36 14 5" xfId="11392" xr:uid="{234F0FD2-49BF-411E-87FC-44FFA02F113D}"/>
    <cellStyle name="Normal 2 36 15" xfId="11393" xr:uid="{934098F3-1BCF-488B-9E31-A08ED3794B75}"/>
    <cellStyle name="Normal 2 36 15 2" xfId="11394" xr:uid="{74D0804A-26FF-4645-A623-BA152340F155}"/>
    <cellStyle name="Normal 2 36 15 2 2" xfId="11395" xr:uid="{281CC648-4609-4765-A07A-807B3F660E1A}"/>
    <cellStyle name="Normal 2 36 15 2 3" xfId="11396" xr:uid="{A32052B2-72E0-48D3-8218-F6E00C07259C}"/>
    <cellStyle name="Normal 2 36 15 3" xfId="11397" xr:uid="{28F82576-7B37-4FE4-A9C1-97D864ADA8E2}"/>
    <cellStyle name="Normal 2 36 15 3 2" xfId="11398" xr:uid="{AC8B2CFF-8CA6-4F6C-A3D4-27BF8E2D606E}"/>
    <cellStyle name="Normal 2 36 15 3 3" xfId="11399" xr:uid="{CBA9AAFE-8E47-4DED-8F7C-DC0279A9A3F7}"/>
    <cellStyle name="Normal 2 36 15 4" xfId="11400" xr:uid="{B63D6C14-BC20-4237-806D-8767D0A1906E}"/>
    <cellStyle name="Normal 2 36 15 5" xfId="11401" xr:uid="{3E276864-EDCF-4171-9E29-408D46B465F5}"/>
    <cellStyle name="Normal 2 36 16" xfId="11402" xr:uid="{2EF4B511-ED2A-43F3-865C-99552BA82F07}"/>
    <cellStyle name="Normal 2 36 16 2" xfId="11403" xr:uid="{E170B099-66D6-4188-B90F-490DF99E54D9}"/>
    <cellStyle name="Normal 2 36 16 2 2" xfId="11404" xr:uid="{953F5F02-C673-4E70-9904-50E04F0F5013}"/>
    <cellStyle name="Normal 2 36 16 2 3" xfId="11405" xr:uid="{0F064AEE-690E-4382-9655-5AD4070B445A}"/>
    <cellStyle name="Normal 2 36 16 3" xfId="11406" xr:uid="{C0653CCC-DA1C-4BAC-B410-46022F9AC367}"/>
    <cellStyle name="Normal 2 36 16 3 2" xfId="11407" xr:uid="{D93ED5C2-3F6C-4DE3-B444-8576AD31F6A0}"/>
    <cellStyle name="Normal 2 36 16 3 3" xfId="11408" xr:uid="{8AACD51D-949C-4650-AB30-89685C4059F1}"/>
    <cellStyle name="Normal 2 36 16 4" xfId="11409" xr:uid="{52489142-9E97-4B24-8A01-593DD65B670B}"/>
    <cellStyle name="Normal 2 36 16 5" xfId="11410" xr:uid="{1BB8C85A-815B-4A2F-A168-EC344A131B9D}"/>
    <cellStyle name="Normal 2 36 17" xfId="11411" xr:uid="{38C361D3-8C5F-43F1-B28E-A8B74EC8BC12}"/>
    <cellStyle name="Normal 2 36 17 2" xfId="11412" xr:uid="{2468B68A-5AB0-4BA3-A3ED-F9E6D56EE6CE}"/>
    <cellStyle name="Normal 2 36 17 2 2" xfId="11413" xr:uid="{A4A4E9F6-B7A0-4EEB-A18E-5A4B8EA1DE58}"/>
    <cellStyle name="Normal 2 36 17 2 3" xfId="11414" xr:uid="{018CA488-B2C5-4181-98DC-FA863DEE23C5}"/>
    <cellStyle name="Normal 2 36 17 3" xfId="11415" xr:uid="{BAA5AE5A-6A15-4A26-8453-5A0D9CE0602D}"/>
    <cellStyle name="Normal 2 36 17 3 2" xfId="11416" xr:uid="{8FA39AAD-A9EF-49D7-ACE5-DAB7CB5DDCB6}"/>
    <cellStyle name="Normal 2 36 17 3 3" xfId="11417" xr:uid="{F76E59C4-860A-4AF5-A7BF-CF5E26901394}"/>
    <cellStyle name="Normal 2 36 17 4" xfId="11418" xr:uid="{F00BB2F9-F2A8-4DDF-9E63-C327AF8D57F0}"/>
    <cellStyle name="Normal 2 36 17 5" xfId="11419" xr:uid="{5A777BFB-5BE1-4FA6-BF1B-C8391C3182C1}"/>
    <cellStyle name="Normal 2 36 18" xfId="11420" xr:uid="{FF7E6585-A80C-4D9A-8554-80CF4D90AA02}"/>
    <cellStyle name="Normal 2 36 18 2" xfId="11421" xr:uid="{451A0175-78B2-43CC-A131-4D581F3ADAF2}"/>
    <cellStyle name="Normal 2 36 18 2 2" xfId="11422" xr:uid="{5585E4B2-003C-451D-8EC8-1416896EBF27}"/>
    <cellStyle name="Normal 2 36 18 2 3" xfId="11423" xr:uid="{991F9022-EBE9-4A48-8BB8-FFDE0CF9893C}"/>
    <cellStyle name="Normal 2 36 18 3" xfId="11424" xr:uid="{E4FC4C0E-F55B-4950-86D8-2E89E3DF1AD6}"/>
    <cellStyle name="Normal 2 36 18 3 2" xfId="11425" xr:uid="{F508A282-8D93-4956-8D44-A145FE1CBAFE}"/>
    <cellStyle name="Normal 2 36 18 3 3" xfId="11426" xr:uid="{9F549F34-3110-43B3-A1B1-4388C54DB444}"/>
    <cellStyle name="Normal 2 36 18 4" xfId="11427" xr:uid="{D5C58858-5246-40B3-B1A9-6DDDCEA857A1}"/>
    <cellStyle name="Normal 2 36 18 5" xfId="11428" xr:uid="{4A989427-B10D-4630-8BBB-B5C69B597FFA}"/>
    <cellStyle name="Normal 2 36 19" xfId="11429" xr:uid="{F6903296-741D-486B-BBD5-EC5E879FE254}"/>
    <cellStyle name="Normal 2 36 19 2" xfId="11430" xr:uid="{E4376E56-1933-4235-82B7-71BB82670920}"/>
    <cellStyle name="Normal 2 36 19 2 2" xfId="11431" xr:uid="{D6EE9F00-E3A9-4282-9313-107D60D57D50}"/>
    <cellStyle name="Normal 2 36 19 2 3" xfId="11432" xr:uid="{A6C61FB3-8E7D-40FE-B131-878779367455}"/>
    <cellStyle name="Normal 2 36 19 3" xfId="11433" xr:uid="{3604CE3C-B2BE-4CEC-BEC9-B97CB2005C1F}"/>
    <cellStyle name="Normal 2 36 19 3 2" xfId="11434" xr:uid="{BEA13FC0-C91F-4B48-80C0-7DF2F7BB9079}"/>
    <cellStyle name="Normal 2 36 19 3 3" xfId="11435" xr:uid="{404D9927-B4AF-43E9-941E-464C6975D619}"/>
    <cellStyle name="Normal 2 36 19 4" xfId="11436" xr:uid="{4D70A2A4-318A-4F87-BEE0-848A2017FEDD}"/>
    <cellStyle name="Normal 2 36 19 5" xfId="11437" xr:uid="{7207625F-2F13-47F9-9464-66D58E47582F}"/>
    <cellStyle name="Normal 2 36 2" xfId="11438" xr:uid="{F5C408E6-06F0-446E-A444-F9DEF4231294}"/>
    <cellStyle name="Normal 2 36 2 2" xfId="11439" xr:uid="{7E88EA4B-E2ED-4C61-B75F-24515DF69690}"/>
    <cellStyle name="Normal 2 36 2 2 2" xfId="11440" xr:uid="{778CE7F6-5D0B-4528-868D-8108B6FB3E58}"/>
    <cellStyle name="Normal 2 36 2 2 3" xfId="11441" xr:uid="{FA779739-AEB9-447C-A040-E05681A2057D}"/>
    <cellStyle name="Normal 2 36 2 3" xfId="11442" xr:uid="{2BEC5ABC-AEA0-4184-B6A7-C6EDF30AB4D3}"/>
    <cellStyle name="Normal 2 36 2 3 2" xfId="11443" xr:uid="{8B055AE8-CA94-4392-92EE-A23FFCF92048}"/>
    <cellStyle name="Normal 2 36 2 3 3" xfId="11444" xr:uid="{4A134C8C-5D51-4204-B423-961BB5DE6239}"/>
    <cellStyle name="Normal 2 36 2 4" xfId="11445" xr:uid="{C04CE727-07DD-484A-9654-F3C950E25282}"/>
    <cellStyle name="Normal 2 36 2 5" xfId="11446" xr:uid="{6579D3F4-3C04-4D31-A02E-C98CEF0DB0DE}"/>
    <cellStyle name="Normal 2 36 20" xfId="11447" xr:uid="{105D2820-09BB-49F3-BA36-BEB66FAA362D}"/>
    <cellStyle name="Normal 2 36 20 2" xfId="11448" xr:uid="{6EC3A3C0-2F8F-49BA-8703-710F9A45EF8E}"/>
    <cellStyle name="Normal 2 36 20 2 2" xfId="11449" xr:uid="{D8A38F92-0BB9-4B5C-9511-227A3A5B0526}"/>
    <cellStyle name="Normal 2 36 20 2 3" xfId="11450" xr:uid="{39DBB6FE-DDCF-4B90-99B5-C0279A935E39}"/>
    <cellStyle name="Normal 2 36 20 3" xfId="11451" xr:uid="{52D90E53-E92C-4986-A4EB-7C607DB9D7B8}"/>
    <cellStyle name="Normal 2 36 20 3 2" xfId="11452" xr:uid="{98F1781E-D260-422C-83B0-136CBF9E373A}"/>
    <cellStyle name="Normal 2 36 20 3 3" xfId="11453" xr:uid="{DAEDE567-1D8A-4B09-9D5E-CC29F6FD03D9}"/>
    <cellStyle name="Normal 2 36 20 4" xfId="11454" xr:uid="{DBE44539-AABF-4712-87D3-3FFD9D231F31}"/>
    <cellStyle name="Normal 2 36 20 5" xfId="11455" xr:uid="{48A5D531-A285-45CC-9563-9F1D207BFB2A}"/>
    <cellStyle name="Normal 2 36 21" xfId="11456" xr:uid="{759D4F0B-ACAD-4043-9269-7B6A4B49371B}"/>
    <cellStyle name="Normal 2 36 21 2" xfId="11457" xr:uid="{63264729-E52B-43D3-8240-A82E0703E400}"/>
    <cellStyle name="Normal 2 36 21 2 2" xfId="11458" xr:uid="{A8A69030-9155-4088-BBF3-3B4D49549B70}"/>
    <cellStyle name="Normal 2 36 21 2 3" xfId="11459" xr:uid="{C2B36B6E-E5E3-470B-A5FE-269D7E867891}"/>
    <cellStyle name="Normal 2 36 21 3" xfId="11460" xr:uid="{44536CA5-2170-41A0-9541-6ACEA5929BD4}"/>
    <cellStyle name="Normal 2 36 21 3 2" xfId="11461" xr:uid="{CD555E83-BD61-41B4-AAEA-0C676CAA3F61}"/>
    <cellStyle name="Normal 2 36 21 3 3" xfId="11462" xr:uid="{E48AF90D-935D-4222-8888-A5D6772CC621}"/>
    <cellStyle name="Normal 2 36 21 4" xfId="11463" xr:uid="{7AA6D4ED-7A89-4599-9847-645B4CA4166D}"/>
    <cellStyle name="Normal 2 36 21 5" xfId="11464" xr:uid="{AACC0A6C-F572-4DBE-B6E4-940199492D82}"/>
    <cellStyle name="Normal 2 36 22" xfId="11465" xr:uid="{6E52C4FF-2860-4DBF-8B40-15E3B4166ABE}"/>
    <cellStyle name="Normal 2 36 22 2" xfId="11466" xr:uid="{F558B861-464C-44E8-BFD2-3D469082C2D9}"/>
    <cellStyle name="Normal 2 36 22 2 2" xfId="11467" xr:uid="{C8B60EEC-A6CB-4C9C-BE25-59FF46E31791}"/>
    <cellStyle name="Normal 2 36 22 2 3" xfId="11468" xr:uid="{DB7D5406-9C79-4443-A9CC-1BF857E319E1}"/>
    <cellStyle name="Normal 2 36 22 3" xfId="11469" xr:uid="{19420645-E4D7-4FDD-BE39-C5A209674C5F}"/>
    <cellStyle name="Normal 2 36 22 3 2" xfId="11470" xr:uid="{427A3318-8585-4A47-9BBE-9F5994FA171E}"/>
    <cellStyle name="Normal 2 36 22 3 3" xfId="11471" xr:uid="{E7679BB3-29EF-4A19-8D1D-A4703D719644}"/>
    <cellStyle name="Normal 2 36 22 4" xfId="11472" xr:uid="{4062743C-53FB-4C33-BF4F-CECFB86AF82D}"/>
    <cellStyle name="Normal 2 36 22 5" xfId="11473" xr:uid="{3490ACC2-5301-4EB9-92AB-8DA8A7C82F8E}"/>
    <cellStyle name="Normal 2 36 23" xfId="11474" xr:uid="{3685E318-04EC-40E8-B1FB-C497CBB619D2}"/>
    <cellStyle name="Normal 2 36 23 2" xfId="11475" xr:uid="{C6EFA28D-6852-4EBE-ADF2-1C4C938C22DC}"/>
    <cellStyle name="Normal 2 36 23 2 2" xfId="11476" xr:uid="{A375BCB0-8D7E-466A-80BF-D75EC87BD2B1}"/>
    <cellStyle name="Normal 2 36 23 2 3" xfId="11477" xr:uid="{50AC14F7-00B1-4642-9557-A85B58EE5540}"/>
    <cellStyle name="Normal 2 36 23 3" xfId="11478" xr:uid="{25BA4D73-F61C-4D3F-97C8-F1784BE29897}"/>
    <cellStyle name="Normal 2 36 23 3 2" xfId="11479" xr:uid="{50ACCE7D-17A5-4E32-A1F7-B10CCFCC8742}"/>
    <cellStyle name="Normal 2 36 23 3 3" xfId="11480" xr:uid="{F1BA7C44-3C71-4DA3-844A-276AE1282676}"/>
    <cellStyle name="Normal 2 36 23 4" xfId="11481" xr:uid="{DE4CC66C-A67E-426A-9E44-4914E8A31AAB}"/>
    <cellStyle name="Normal 2 36 23 5" xfId="11482" xr:uid="{38844303-2924-486D-ABBB-953A18110F59}"/>
    <cellStyle name="Normal 2 36 24" xfId="11483" xr:uid="{313824F1-8F1B-42B8-BA32-5ED93224F01C}"/>
    <cellStyle name="Normal 2 36 24 2" xfId="11484" xr:uid="{E740E4F8-2C39-439E-A4DB-913C1A154890}"/>
    <cellStyle name="Normal 2 36 24 3" xfId="11485" xr:uid="{3016434E-E53C-4FA9-B8AE-42EF262B7B7E}"/>
    <cellStyle name="Normal 2 36 25" xfId="11486" xr:uid="{DD3A2B58-8114-4C85-B52F-02EF61659712}"/>
    <cellStyle name="Normal 2 36 25 2" xfId="11487" xr:uid="{88F2EC9D-A03D-44B0-A098-91BCFA549F84}"/>
    <cellStyle name="Normal 2 36 25 3" xfId="11488" xr:uid="{A008F7FB-A763-4D9D-9086-CC42765305CB}"/>
    <cellStyle name="Normal 2 36 26" xfId="11489" xr:uid="{0F716E28-1E89-437B-8847-FE892C64B884}"/>
    <cellStyle name="Normal 2 36 27" xfId="11490" xr:uid="{871D8D93-4953-4CB0-B91C-6254DACA68B8}"/>
    <cellStyle name="Normal 2 36 3" xfId="11491" xr:uid="{510DA6F3-4C78-48B5-A5C4-8DF317E86A5A}"/>
    <cellStyle name="Normal 2 36 3 2" xfId="11492" xr:uid="{A7D6929D-8897-4057-82B9-1AEF3F200322}"/>
    <cellStyle name="Normal 2 36 3 2 2" xfId="11493" xr:uid="{F9364714-92D1-4B22-9E80-1636187B167D}"/>
    <cellStyle name="Normal 2 36 3 2 3" xfId="11494" xr:uid="{1F62FA89-7E26-4928-A442-67257210D060}"/>
    <cellStyle name="Normal 2 36 3 3" xfId="11495" xr:uid="{BF7F5842-4E41-4E15-BC19-4BDC7FFB65EB}"/>
    <cellStyle name="Normal 2 36 3 3 2" xfId="11496" xr:uid="{93FAC2AF-A052-403A-8AE6-5D2A32EEEA45}"/>
    <cellStyle name="Normal 2 36 3 3 3" xfId="11497" xr:uid="{DC08F987-C2FA-4AD5-ADD5-CBD0DFD98FB2}"/>
    <cellStyle name="Normal 2 36 3 4" xfId="11498" xr:uid="{7F6C19CB-F5E8-469E-B4D9-3CB3088AC0E7}"/>
    <cellStyle name="Normal 2 36 3 5" xfId="11499" xr:uid="{4B0D68DF-83B7-44A8-9159-7B4D13C02234}"/>
    <cellStyle name="Normal 2 36 4" xfId="11500" xr:uid="{FACEE53E-1A51-41D6-AC22-84577409BD01}"/>
    <cellStyle name="Normal 2 36 4 2" xfId="11501" xr:uid="{A654507F-24BA-406B-818D-17900E8183E0}"/>
    <cellStyle name="Normal 2 36 4 2 2" xfId="11502" xr:uid="{30058F9E-D584-43CF-AAED-D95CA2A13DB8}"/>
    <cellStyle name="Normal 2 36 4 2 3" xfId="11503" xr:uid="{87FC8A00-8E4A-412B-9708-C402C32BC074}"/>
    <cellStyle name="Normal 2 36 4 3" xfId="11504" xr:uid="{DF37D729-6AEC-409B-B859-0FAC9DAEC142}"/>
    <cellStyle name="Normal 2 36 4 3 2" xfId="11505" xr:uid="{739C6FA8-9202-4077-B730-098FBCDBCBF4}"/>
    <cellStyle name="Normal 2 36 4 3 3" xfId="11506" xr:uid="{EA2506D1-A42A-4F28-9732-AED11A3CB544}"/>
    <cellStyle name="Normal 2 36 4 4" xfId="11507" xr:uid="{92058B1B-3084-4035-8BB5-6DD7FAB43696}"/>
    <cellStyle name="Normal 2 36 4 5" xfId="11508" xr:uid="{B7CADF6B-FD1F-44DC-8F6B-792FE6A0A4A3}"/>
    <cellStyle name="Normal 2 36 5" xfId="11509" xr:uid="{92EE2C7A-D7AB-4F36-8456-54D2B8D2FD27}"/>
    <cellStyle name="Normal 2 36 5 2" xfId="11510" xr:uid="{6AE5DFBA-0B41-4E52-809D-18FA645E99F7}"/>
    <cellStyle name="Normal 2 36 5 2 2" xfId="11511" xr:uid="{D698513C-84B0-4327-92DF-07A0D9A13F43}"/>
    <cellStyle name="Normal 2 36 5 2 3" xfId="11512" xr:uid="{DA3A0B3D-F578-468A-BB2E-AA3A645D58CA}"/>
    <cellStyle name="Normal 2 36 5 3" xfId="11513" xr:uid="{787E8538-F0A1-4E0E-BDA0-7AA0EBCDFF60}"/>
    <cellStyle name="Normal 2 36 5 3 2" xfId="11514" xr:uid="{69B6323C-C480-418A-BC81-DFF7B531C106}"/>
    <cellStyle name="Normal 2 36 5 3 3" xfId="11515" xr:uid="{18198ACF-0511-477B-A0AC-24C6C788BDD8}"/>
    <cellStyle name="Normal 2 36 5 4" xfId="11516" xr:uid="{4AEF144A-98B5-45C1-9CCC-503147962C31}"/>
    <cellStyle name="Normal 2 36 5 5" xfId="11517" xr:uid="{E00CE64B-443B-4134-88E9-E3CA7E838278}"/>
    <cellStyle name="Normal 2 36 6" xfId="11518" xr:uid="{C3736486-3DAD-47D4-B2D4-DF6646EDCDA3}"/>
    <cellStyle name="Normal 2 36 6 2" xfId="11519" xr:uid="{F9A58717-7BC3-48D8-B76E-27948D5CF6EC}"/>
    <cellStyle name="Normal 2 36 6 2 2" xfId="11520" xr:uid="{E1740BF2-BB9D-4B55-9FC6-FD0D664551B2}"/>
    <cellStyle name="Normal 2 36 6 2 3" xfId="11521" xr:uid="{6FAA427C-1E7F-4652-BA76-D07DAC17F96D}"/>
    <cellStyle name="Normal 2 36 6 3" xfId="11522" xr:uid="{E068522D-BC3E-46D7-9819-D2B3BBD384F7}"/>
    <cellStyle name="Normal 2 36 6 3 2" xfId="11523" xr:uid="{78B2A280-A79E-4BF1-9819-42C3930E6ABA}"/>
    <cellStyle name="Normal 2 36 6 3 3" xfId="11524" xr:uid="{67EE7BA2-630D-4B0D-B013-59FC3E8A6D55}"/>
    <cellStyle name="Normal 2 36 6 4" xfId="11525" xr:uid="{96E74316-8FE2-47FC-9635-CB8103A975A5}"/>
    <cellStyle name="Normal 2 36 6 5" xfId="11526" xr:uid="{BCA10AC1-AE6B-4C73-9796-17B6EE95683E}"/>
    <cellStyle name="Normal 2 36 7" xfId="11527" xr:uid="{B4C87139-215D-45C4-A4EA-633EF2D644A4}"/>
    <cellStyle name="Normal 2 36 7 2" xfId="11528" xr:uid="{5EEE59F7-E573-45A3-98B9-B3D7F48CB202}"/>
    <cellStyle name="Normal 2 36 7 2 2" xfId="11529" xr:uid="{61D33320-432E-4C81-A05F-6EB46ECBA540}"/>
    <cellStyle name="Normal 2 36 7 2 3" xfId="11530" xr:uid="{6F53D9E1-CF16-4C06-AB3F-35C7BCAB4CB1}"/>
    <cellStyle name="Normal 2 36 7 3" xfId="11531" xr:uid="{0EE0E978-66A1-4615-B711-02F2431AA428}"/>
    <cellStyle name="Normal 2 36 7 3 2" xfId="11532" xr:uid="{5BEB7C7D-ACE9-4308-89E3-B1F2467AA5D7}"/>
    <cellStyle name="Normal 2 36 7 3 3" xfId="11533" xr:uid="{7889CA36-D2D1-45CB-B979-71D2239F51FC}"/>
    <cellStyle name="Normal 2 36 7 4" xfId="11534" xr:uid="{E3F1FDDF-D54D-4402-9690-AC7EF112B32F}"/>
    <cellStyle name="Normal 2 36 7 5" xfId="11535" xr:uid="{607D7D82-BF86-4265-A093-52E67BDBDD57}"/>
    <cellStyle name="Normal 2 36 8" xfId="11536" xr:uid="{E40113B4-8D5C-44B4-A212-286121B6C95A}"/>
    <cellStyle name="Normal 2 36 8 2" xfId="11537" xr:uid="{1DD6D8B8-FD10-4A58-92DA-BE591AE4CED9}"/>
    <cellStyle name="Normal 2 36 8 2 2" xfId="11538" xr:uid="{F0F953FF-DBF7-4930-99CF-E1C6EED654B6}"/>
    <cellStyle name="Normal 2 36 8 2 3" xfId="11539" xr:uid="{27E4409F-6929-452D-81B3-12C62DE3F927}"/>
    <cellStyle name="Normal 2 36 8 3" xfId="11540" xr:uid="{82F59717-26FD-44FB-9FAE-B3A65555D8A8}"/>
    <cellStyle name="Normal 2 36 8 3 2" xfId="11541" xr:uid="{FADC1EA4-7235-4D9A-9AE9-9C2C0826A12B}"/>
    <cellStyle name="Normal 2 36 8 3 3" xfId="11542" xr:uid="{8EE74799-3567-45C3-A6AA-352B68147A82}"/>
    <cellStyle name="Normal 2 36 8 4" xfId="11543" xr:uid="{A892019F-643C-410A-92ED-931B93FC35E0}"/>
    <cellStyle name="Normal 2 36 8 5" xfId="11544" xr:uid="{AF8F50BD-CAEE-4414-86B2-CD8B4D9395E5}"/>
    <cellStyle name="Normal 2 36 9" xfId="11545" xr:uid="{1BBBE4E2-7686-4EF4-A7F6-876385BB9C8C}"/>
    <cellStyle name="Normal 2 36 9 2" xfId="11546" xr:uid="{0731C03F-771E-43BF-A930-2E71B5A9CD5D}"/>
    <cellStyle name="Normal 2 36 9 2 2" xfId="11547" xr:uid="{5CE4CB99-C61D-432A-B455-C88138D849AA}"/>
    <cellStyle name="Normal 2 36 9 2 3" xfId="11548" xr:uid="{4E9B0324-14A7-4D99-9F04-E9B0DFBD9853}"/>
    <cellStyle name="Normal 2 36 9 3" xfId="11549" xr:uid="{C5A79C90-B6DD-41EF-B491-C19DC596D0B8}"/>
    <cellStyle name="Normal 2 36 9 3 2" xfId="11550" xr:uid="{B11863C7-85C4-4D99-B11C-AA2D324E59B2}"/>
    <cellStyle name="Normal 2 36 9 3 3" xfId="11551" xr:uid="{67769912-572F-4336-9EE9-F4B41898A800}"/>
    <cellStyle name="Normal 2 36 9 4" xfId="11552" xr:uid="{745DD97B-F168-4C9C-9673-D2658E2054D1}"/>
    <cellStyle name="Normal 2 36 9 5" xfId="11553" xr:uid="{549B9658-DCB6-4E91-A2EC-35E8AA901655}"/>
    <cellStyle name="Normal 2 37" xfId="11554" xr:uid="{95F17EDA-6A27-401A-880E-F4EA2D018D47}"/>
    <cellStyle name="Normal 2 37 10" xfId="11555" xr:uid="{EFAD401A-16C3-4875-9D26-7A97ADD9FAF6}"/>
    <cellStyle name="Normal 2 37 10 2" xfId="11556" xr:uid="{D77A9CF8-960F-433B-9DFA-4C64650640C3}"/>
    <cellStyle name="Normal 2 37 10 2 2" xfId="11557" xr:uid="{042C0861-A5DD-4194-BA4E-CEAA24835FB6}"/>
    <cellStyle name="Normal 2 37 10 2 3" xfId="11558" xr:uid="{12922F9E-3C91-4D90-B056-AE1B3B37F895}"/>
    <cellStyle name="Normal 2 37 10 3" xfId="11559" xr:uid="{A3EE67B3-036B-4A71-9844-FE5378A771FA}"/>
    <cellStyle name="Normal 2 37 10 3 2" xfId="11560" xr:uid="{5A82CEFB-FC6D-4E9B-93A1-1E67F8A75C93}"/>
    <cellStyle name="Normal 2 37 10 3 3" xfId="11561" xr:uid="{30602312-B3AD-4729-BE71-E689307A3088}"/>
    <cellStyle name="Normal 2 37 10 4" xfId="11562" xr:uid="{78D7DC0D-17A3-44C8-A7E9-BD49D0505B5A}"/>
    <cellStyle name="Normal 2 37 10 5" xfId="11563" xr:uid="{BF57D8F0-901A-49F7-A3CB-229B2C806CE6}"/>
    <cellStyle name="Normal 2 37 11" xfId="11564" xr:uid="{C5AE51DC-8CEC-457A-B8AA-B7CC711AF854}"/>
    <cellStyle name="Normal 2 37 11 2" xfId="11565" xr:uid="{FFE74FA9-2DB1-4609-BF66-95407DE66731}"/>
    <cellStyle name="Normal 2 37 11 2 2" xfId="11566" xr:uid="{7E778D7F-91CE-48B3-8D25-510407001C04}"/>
    <cellStyle name="Normal 2 37 11 2 3" xfId="11567" xr:uid="{0A386DD7-9A4E-49C2-93F5-D1970E439DE3}"/>
    <cellStyle name="Normal 2 37 11 3" xfId="11568" xr:uid="{7EF2278B-2673-4B69-8B95-EB5DE3520C9B}"/>
    <cellStyle name="Normal 2 37 11 3 2" xfId="11569" xr:uid="{87147F66-2642-4838-BC9E-BF59508B7831}"/>
    <cellStyle name="Normal 2 37 11 3 3" xfId="11570" xr:uid="{DEDC7962-0F47-4D65-AE37-D220DF018CED}"/>
    <cellStyle name="Normal 2 37 11 4" xfId="11571" xr:uid="{EBF1810B-B183-4B13-8469-95DE702D1786}"/>
    <cellStyle name="Normal 2 37 11 5" xfId="11572" xr:uid="{C3C9F27E-DAEE-4365-85E7-3330D38F368D}"/>
    <cellStyle name="Normal 2 37 12" xfId="11573" xr:uid="{D19684EE-B11F-45AC-B1B1-27C48C7273D7}"/>
    <cellStyle name="Normal 2 37 12 2" xfId="11574" xr:uid="{8B56D485-B35F-4238-9B73-1A0385D0E96F}"/>
    <cellStyle name="Normal 2 37 12 2 2" xfId="11575" xr:uid="{47431DE3-22A5-4900-A81F-C635E99320A4}"/>
    <cellStyle name="Normal 2 37 12 2 3" xfId="11576" xr:uid="{09F0CC7A-4FF0-4726-8EBF-71379951BA73}"/>
    <cellStyle name="Normal 2 37 12 3" xfId="11577" xr:uid="{DF33444E-404F-4DDC-A2FF-C358A229AB7F}"/>
    <cellStyle name="Normal 2 37 12 3 2" xfId="11578" xr:uid="{BA1EB6F9-B301-422A-8FE1-4ED1623EB02D}"/>
    <cellStyle name="Normal 2 37 12 3 3" xfId="11579" xr:uid="{9CEF4442-7CFF-4C73-894A-EAEE7BDC9AB8}"/>
    <cellStyle name="Normal 2 37 12 4" xfId="11580" xr:uid="{A76C69D2-69D3-483C-8546-E7434BD6B12E}"/>
    <cellStyle name="Normal 2 37 12 5" xfId="11581" xr:uid="{AF8F3828-D676-4767-9ED1-526A8E6DA179}"/>
    <cellStyle name="Normal 2 37 13" xfId="11582" xr:uid="{F15A77C2-0F2E-4496-9613-2BDECDA4565F}"/>
    <cellStyle name="Normal 2 37 13 2" xfId="11583" xr:uid="{AA5B67B2-2642-45E6-A10E-3219CAF171A3}"/>
    <cellStyle name="Normal 2 37 13 2 2" xfId="11584" xr:uid="{3D1159CA-D7E8-4583-B239-A2F0481A961D}"/>
    <cellStyle name="Normal 2 37 13 2 3" xfId="11585" xr:uid="{855C1E15-AFF0-4A84-9A39-D35D318BD92E}"/>
    <cellStyle name="Normal 2 37 13 3" xfId="11586" xr:uid="{D431849D-FC19-4440-95A2-4A6D2B492B4D}"/>
    <cellStyle name="Normal 2 37 13 3 2" xfId="11587" xr:uid="{C5753868-60A2-4DF3-92D0-2754014A4449}"/>
    <cellStyle name="Normal 2 37 13 3 3" xfId="11588" xr:uid="{4132378F-C961-4FDA-82F9-93AD8A919616}"/>
    <cellStyle name="Normal 2 37 13 4" xfId="11589" xr:uid="{A23C635E-D9D2-4213-B515-A5182AE1B22B}"/>
    <cellStyle name="Normal 2 37 13 5" xfId="11590" xr:uid="{BD702546-39AD-4783-A431-16D589C1CA04}"/>
    <cellStyle name="Normal 2 37 14" xfId="11591" xr:uid="{504E7F9D-A6F6-4161-8566-F16AD51FF9C6}"/>
    <cellStyle name="Normal 2 37 14 2" xfId="11592" xr:uid="{8F853878-5ADC-470E-AC0E-F3F62006490A}"/>
    <cellStyle name="Normal 2 37 14 2 2" xfId="11593" xr:uid="{2762541A-9AB0-4750-99FE-22388499E47F}"/>
    <cellStyle name="Normal 2 37 14 2 3" xfId="11594" xr:uid="{3C035079-E9DB-4D84-BACA-12AEE4A69CEF}"/>
    <cellStyle name="Normal 2 37 14 3" xfId="11595" xr:uid="{68685BF3-B614-440A-8E07-A9E153796C2B}"/>
    <cellStyle name="Normal 2 37 14 3 2" xfId="11596" xr:uid="{5689EFEB-EDBB-4F69-8B6D-121CBE6468F8}"/>
    <cellStyle name="Normal 2 37 14 3 3" xfId="11597" xr:uid="{89D53026-5FCC-4362-8499-49739855CD74}"/>
    <cellStyle name="Normal 2 37 14 4" xfId="11598" xr:uid="{CE22DAE5-401E-475F-8D8E-00C598BC4463}"/>
    <cellStyle name="Normal 2 37 14 5" xfId="11599" xr:uid="{E263AE50-E48E-46A0-8936-46A54C31BFB1}"/>
    <cellStyle name="Normal 2 37 15" xfId="11600" xr:uid="{AEC91ADE-2645-40C6-A892-A279DA48793D}"/>
    <cellStyle name="Normal 2 37 15 2" xfId="11601" xr:uid="{919FA007-A607-43B1-AB7D-9A6D677B5392}"/>
    <cellStyle name="Normal 2 37 15 2 2" xfId="11602" xr:uid="{2A2D1348-F2BF-4F6F-9FAC-1C4EAED27EE2}"/>
    <cellStyle name="Normal 2 37 15 2 3" xfId="11603" xr:uid="{7E1DE93F-0511-474C-B2D3-66C18F04878C}"/>
    <cellStyle name="Normal 2 37 15 3" xfId="11604" xr:uid="{C08CA711-96DA-41E7-8A5A-FF0877B7349A}"/>
    <cellStyle name="Normal 2 37 15 3 2" xfId="11605" xr:uid="{E353E8A9-9776-469E-9446-F0066C8EE039}"/>
    <cellStyle name="Normal 2 37 15 3 3" xfId="11606" xr:uid="{57AAE9F3-F63B-4E4A-910B-E9CA5CAFC900}"/>
    <cellStyle name="Normal 2 37 15 4" xfId="11607" xr:uid="{64DF6C8A-D332-438F-8731-86BACE2C9CE9}"/>
    <cellStyle name="Normal 2 37 15 5" xfId="11608" xr:uid="{E96763BE-D2F9-443E-8330-DF84B8E31F37}"/>
    <cellStyle name="Normal 2 37 16" xfId="11609" xr:uid="{B43B526C-0310-4432-80B2-2554946A0925}"/>
    <cellStyle name="Normal 2 37 16 2" xfId="11610" xr:uid="{2B69DF4D-EA69-4A3E-A7B4-1DE2D6B94C0E}"/>
    <cellStyle name="Normal 2 37 16 2 2" xfId="11611" xr:uid="{AF5F244D-6B9F-4146-8565-B7297A7332D5}"/>
    <cellStyle name="Normal 2 37 16 2 3" xfId="11612" xr:uid="{9DD73E9B-7E3E-4BAC-B99B-964A22208076}"/>
    <cellStyle name="Normal 2 37 16 3" xfId="11613" xr:uid="{4783A5D7-073C-44CE-BA66-3F515084344A}"/>
    <cellStyle name="Normal 2 37 16 3 2" xfId="11614" xr:uid="{46362BAB-D84B-4C4C-BEB7-D8F6A9AE4475}"/>
    <cellStyle name="Normal 2 37 16 3 3" xfId="11615" xr:uid="{BB473A02-B5AE-433B-91BF-12EE654871DA}"/>
    <cellStyle name="Normal 2 37 16 4" xfId="11616" xr:uid="{D39114A4-9F15-4DA0-8FAC-7F0672B77F46}"/>
    <cellStyle name="Normal 2 37 16 5" xfId="11617" xr:uid="{D2A18452-FDAC-4DB2-81AB-05EE1CE5DCA5}"/>
    <cellStyle name="Normal 2 37 17" xfId="11618" xr:uid="{3EF72B94-EC7A-41D9-A021-C90D1ADFE395}"/>
    <cellStyle name="Normal 2 37 17 2" xfId="11619" xr:uid="{D11C0DB4-5463-4B88-B12A-389B82B9A346}"/>
    <cellStyle name="Normal 2 37 17 2 2" xfId="11620" xr:uid="{9D3EDD82-1FEC-480D-A6A7-94C983C3325B}"/>
    <cellStyle name="Normal 2 37 17 2 3" xfId="11621" xr:uid="{4E5C2308-A5F2-4956-AAF1-92A7981F053C}"/>
    <cellStyle name="Normal 2 37 17 3" xfId="11622" xr:uid="{11787F49-5048-4E94-A996-86A5F81831C1}"/>
    <cellStyle name="Normal 2 37 17 3 2" xfId="11623" xr:uid="{1F0D617B-052A-4C89-A7C8-3AD61DE5DDFA}"/>
    <cellStyle name="Normal 2 37 17 3 3" xfId="11624" xr:uid="{E70F22D0-5BEE-48D0-A2DC-6CFF2209146D}"/>
    <cellStyle name="Normal 2 37 17 4" xfId="11625" xr:uid="{F9E52390-5E02-4AB4-AEE8-177B63672C28}"/>
    <cellStyle name="Normal 2 37 17 5" xfId="11626" xr:uid="{74896A8F-9883-4251-B0E7-2FD91948F3F0}"/>
    <cellStyle name="Normal 2 37 18" xfId="11627" xr:uid="{5E2A1693-8279-4FBE-A2A8-AB682D1B8925}"/>
    <cellStyle name="Normal 2 37 18 2" xfId="11628" xr:uid="{9A92C5FC-7A76-4FB6-ACD7-776D911F20BB}"/>
    <cellStyle name="Normal 2 37 18 2 2" xfId="11629" xr:uid="{6B6957D5-A9AF-4B11-B335-C5BE1409A415}"/>
    <cellStyle name="Normal 2 37 18 2 3" xfId="11630" xr:uid="{D9C5A021-00A1-4C39-87FA-DDE18DD89DD6}"/>
    <cellStyle name="Normal 2 37 18 3" xfId="11631" xr:uid="{2CE4A6A8-7932-4A62-BB18-D85B29175EDE}"/>
    <cellStyle name="Normal 2 37 18 3 2" xfId="11632" xr:uid="{14CB0501-182C-4FD6-B83E-D3A4A6E03EF3}"/>
    <cellStyle name="Normal 2 37 18 3 3" xfId="11633" xr:uid="{28FBF7F5-B976-4AE1-9515-40A8E31BADA7}"/>
    <cellStyle name="Normal 2 37 18 4" xfId="11634" xr:uid="{8E4574D1-982A-4069-BA87-E870D1EDF2A8}"/>
    <cellStyle name="Normal 2 37 18 5" xfId="11635" xr:uid="{DB1F6EDF-4947-4A8B-9D15-8DE04A7E7890}"/>
    <cellStyle name="Normal 2 37 19" xfId="11636" xr:uid="{66D51595-B574-4DB3-8F8F-3C38868FBEBC}"/>
    <cellStyle name="Normal 2 37 19 2" xfId="11637" xr:uid="{982848D7-37BB-43BC-AD5D-02ECF6DA87AF}"/>
    <cellStyle name="Normal 2 37 19 2 2" xfId="11638" xr:uid="{73A0F699-E931-49E5-934E-39E54F393F9D}"/>
    <cellStyle name="Normal 2 37 19 2 3" xfId="11639" xr:uid="{EF222EB2-DEB0-4FFE-AA6B-5B1FF8D06E9F}"/>
    <cellStyle name="Normal 2 37 19 3" xfId="11640" xr:uid="{0889DEDC-B664-4101-A38C-C48DB211375A}"/>
    <cellStyle name="Normal 2 37 19 3 2" xfId="11641" xr:uid="{10D8C42F-4F2D-4FBA-8BE0-972A5C9A785C}"/>
    <cellStyle name="Normal 2 37 19 3 3" xfId="11642" xr:uid="{DF71A823-EDC7-4738-924B-5E8F8F1DA1A5}"/>
    <cellStyle name="Normal 2 37 19 4" xfId="11643" xr:uid="{555F0110-4401-43B6-B6EB-2E84E0B4B29E}"/>
    <cellStyle name="Normal 2 37 19 5" xfId="11644" xr:uid="{923EFAA0-E5DF-4C2B-9F65-8D9A7B138D8E}"/>
    <cellStyle name="Normal 2 37 2" xfId="11645" xr:uid="{47BAB33F-51DC-47D6-8607-6040FAD8F4B2}"/>
    <cellStyle name="Normal 2 37 2 2" xfId="11646" xr:uid="{F813FA2E-EC15-4631-A237-05E3D9B41A6B}"/>
    <cellStyle name="Normal 2 37 2 2 2" xfId="11647" xr:uid="{896B7702-0411-4124-AECD-3D923EA343E4}"/>
    <cellStyle name="Normal 2 37 2 2 3" xfId="11648" xr:uid="{3EE871F4-517A-4557-A095-EBC4F5B9315E}"/>
    <cellStyle name="Normal 2 37 2 3" xfId="11649" xr:uid="{3E428F86-77FA-42E3-898D-B2143CFD651E}"/>
    <cellStyle name="Normal 2 37 2 3 2" xfId="11650" xr:uid="{972CCEC7-FB58-42AC-8039-658BEA36BD6D}"/>
    <cellStyle name="Normal 2 37 2 3 3" xfId="11651" xr:uid="{CEF69B56-46C4-4036-92B0-87348DD6A161}"/>
    <cellStyle name="Normal 2 37 2 4" xfId="11652" xr:uid="{C0C336F0-C4DE-47AF-94B6-5ABE52B0B5F3}"/>
    <cellStyle name="Normal 2 37 2 5" xfId="11653" xr:uid="{0FE67A78-7B20-40E5-9D2B-4FD3831D0ACD}"/>
    <cellStyle name="Normal 2 37 20" xfId="11654" xr:uid="{FBC344D2-C8BA-4D16-B6B6-B798897848CF}"/>
    <cellStyle name="Normal 2 37 20 2" xfId="11655" xr:uid="{5C1FEDFE-021A-4EF3-A368-BD39C49890AA}"/>
    <cellStyle name="Normal 2 37 20 2 2" xfId="11656" xr:uid="{1CC11194-124B-42B3-8C72-6BDE57C3AFCE}"/>
    <cellStyle name="Normal 2 37 20 2 3" xfId="11657" xr:uid="{477AAAC4-B75B-49C7-BE76-74396E67EB75}"/>
    <cellStyle name="Normal 2 37 20 3" xfId="11658" xr:uid="{04511EEB-AA23-475D-8F46-5055D44DA9CD}"/>
    <cellStyle name="Normal 2 37 20 3 2" xfId="11659" xr:uid="{F603E625-0EF2-4CDC-AEBC-EB6495062DA3}"/>
    <cellStyle name="Normal 2 37 20 3 3" xfId="11660" xr:uid="{E15A4AE4-0D69-4314-A98C-AB82FEBE8B7E}"/>
    <cellStyle name="Normal 2 37 20 4" xfId="11661" xr:uid="{78AE7824-7E00-4C17-A679-22D0C6D75CA1}"/>
    <cellStyle name="Normal 2 37 20 5" xfId="11662" xr:uid="{D2175CC4-1DD3-4DDC-BA80-3301C26AC44C}"/>
    <cellStyle name="Normal 2 37 21" xfId="11663" xr:uid="{D0783E3E-733F-4A9D-A095-BBF2212A6387}"/>
    <cellStyle name="Normal 2 37 21 2" xfId="11664" xr:uid="{74D60365-06D0-4B14-89C9-817AC72055BC}"/>
    <cellStyle name="Normal 2 37 21 2 2" xfId="11665" xr:uid="{28F83479-A78F-43F7-9CB6-99E21765BDBB}"/>
    <cellStyle name="Normal 2 37 21 2 3" xfId="11666" xr:uid="{36791F33-99B6-4448-A31A-C61EB2F14418}"/>
    <cellStyle name="Normal 2 37 21 3" xfId="11667" xr:uid="{9C56AF51-7D0E-4545-8F73-D63F830AFB97}"/>
    <cellStyle name="Normal 2 37 21 3 2" xfId="11668" xr:uid="{C751C4C7-B202-4A40-8F49-E49D9F9842CA}"/>
    <cellStyle name="Normal 2 37 21 3 3" xfId="11669" xr:uid="{C398DD2C-6599-4AC3-9066-F52186F69A79}"/>
    <cellStyle name="Normal 2 37 21 4" xfId="11670" xr:uid="{DF6E440F-6CD3-4043-ABDB-0FE5ADFEEA01}"/>
    <cellStyle name="Normal 2 37 21 5" xfId="11671" xr:uid="{3AAD8A43-B8C0-4EC5-B139-E911320DCCF0}"/>
    <cellStyle name="Normal 2 37 22" xfId="11672" xr:uid="{66DB102D-6705-4119-AF97-DA270A9221B1}"/>
    <cellStyle name="Normal 2 37 22 2" xfId="11673" xr:uid="{635F23EA-97EA-4538-AE5F-2A017FEA5B62}"/>
    <cellStyle name="Normal 2 37 22 2 2" xfId="11674" xr:uid="{77BDAF46-8648-4E81-BFC6-A246BC01293C}"/>
    <cellStyle name="Normal 2 37 22 2 3" xfId="11675" xr:uid="{A74D0A4C-7DF7-4BF8-A0A4-DE788CED1C25}"/>
    <cellStyle name="Normal 2 37 22 3" xfId="11676" xr:uid="{BA6031A3-A97E-4BB7-9281-1EF15F38B518}"/>
    <cellStyle name="Normal 2 37 22 3 2" xfId="11677" xr:uid="{40786908-C258-4F5B-B8EE-C751C1717063}"/>
    <cellStyle name="Normal 2 37 22 3 3" xfId="11678" xr:uid="{9774CCEA-ACF7-48A8-8849-420CC6E1C1DF}"/>
    <cellStyle name="Normal 2 37 22 4" xfId="11679" xr:uid="{957139B8-D1F5-4905-8BBC-1367C4D1008E}"/>
    <cellStyle name="Normal 2 37 22 5" xfId="11680" xr:uid="{8F7A392A-2D73-42F1-89ED-E3538501AA54}"/>
    <cellStyle name="Normal 2 37 23" xfId="11681" xr:uid="{B6A10E7B-190C-4FBE-98C6-623F6337D135}"/>
    <cellStyle name="Normal 2 37 23 2" xfId="11682" xr:uid="{ECFDFCB8-C005-453F-BEF6-FB33C60288DD}"/>
    <cellStyle name="Normal 2 37 23 2 2" xfId="11683" xr:uid="{1E595586-7E4B-49B2-9DCA-60E191C6771C}"/>
    <cellStyle name="Normal 2 37 23 2 3" xfId="11684" xr:uid="{6AC276A1-DCDD-43E9-9380-89101D95787F}"/>
    <cellStyle name="Normal 2 37 23 3" xfId="11685" xr:uid="{7538315A-0EF7-49A9-A3AE-9BF0380A25D7}"/>
    <cellStyle name="Normal 2 37 23 3 2" xfId="11686" xr:uid="{2FD48A34-E744-4388-A274-5B4ED6F709EF}"/>
    <cellStyle name="Normal 2 37 23 3 3" xfId="11687" xr:uid="{43A96B35-7092-44A4-8F24-49A7AA9B9A06}"/>
    <cellStyle name="Normal 2 37 23 4" xfId="11688" xr:uid="{320AB018-AD8A-43A6-8867-45A59EA5FB95}"/>
    <cellStyle name="Normal 2 37 23 5" xfId="11689" xr:uid="{4E3A6C80-1DC3-4BC5-9C8B-F4894C138678}"/>
    <cellStyle name="Normal 2 37 24" xfId="11690" xr:uid="{A73ACE10-AA36-471D-AD98-63BF0384A3EE}"/>
    <cellStyle name="Normal 2 37 24 2" xfId="11691" xr:uid="{4A50999F-FD0D-484E-BFFB-A13F92357733}"/>
    <cellStyle name="Normal 2 37 24 3" xfId="11692" xr:uid="{22A3FB9C-F063-4E0B-882B-B385D9E3518F}"/>
    <cellStyle name="Normal 2 37 25" xfId="11693" xr:uid="{7326AB54-8B70-4462-B509-3DA024D873FB}"/>
    <cellStyle name="Normal 2 37 25 2" xfId="11694" xr:uid="{637AD2DA-19B5-40E4-BFFD-92C2C7B04D51}"/>
    <cellStyle name="Normal 2 37 25 3" xfId="11695" xr:uid="{CDF63B99-376B-4267-8BA9-7270BE45E13E}"/>
    <cellStyle name="Normal 2 37 26" xfId="11696" xr:uid="{5C10612E-2A0C-4D0F-9A13-6FA795BBF284}"/>
    <cellStyle name="Normal 2 37 27" xfId="11697" xr:uid="{B6053CF6-A0BB-4192-8140-17AD6274D761}"/>
    <cellStyle name="Normal 2 37 3" xfId="11698" xr:uid="{D53AC98E-9F7F-410E-9043-3F3A73326B72}"/>
    <cellStyle name="Normal 2 37 3 2" xfId="11699" xr:uid="{8177C11D-DA24-4552-9222-4848014B2258}"/>
    <cellStyle name="Normal 2 37 3 2 2" xfId="11700" xr:uid="{15D81C65-2C3A-4122-A9E2-59ED57927B3B}"/>
    <cellStyle name="Normal 2 37 3 2 3" xfId="11701" xr:uid="{8C071CF5-48AD-4519-8F04-A1053F4313AE}"/>
    <cellStyle name="Normal 2 37 3 3" xfId="11702" xr:uid="{B220BE0F-E0DD-4855-A2BB-1BBA775E1890}"/>
    <cellStyle name="Normal 2 37 3 3 2" xfId="11703" xr:uid="{C65EC705-3AAA-4BB0-BF6D-E51F4AC68E69}"/>
    <cellStyle name="Normal 2 37 3 3 3" xfId="11704" xr:uid="{E943B8D7-471C-4A01-8D67-AFFBB4764AB7}"/>
    <cellStyle name="Normal 2 37 3 4" xfId="11705" xr:uid="{8173325B-7BA8-44FD-B1EC-30701D3712FD}"/>
    <cellStyle name="Normal 2 37 3 5" xfId="11706" xr:uid="{9E289941-7DEB-4A93-93EA-13E6E0F5D5C6}"/>
    <cellStyle name="Normal 2 37 4" xfId="11707" xr:uid="{2503092F-2CF3-4094-A5C8-42DBB8675745}"/>
    <cellStyle name="Normal 2 37 4 2" xfId="11708" xr:uid="{3121D557-7115-4FEA-87EC-2E5C76743320}"/>
    <cellStyle name="Normal 2 37 4 2 2" xfId="11709" xr:uid="{9C45AA86-01C5-49C7-8F2E-EC2B0B212CB3}"/>
    <cellStyle name="Normal 2 37 4 2 3" xfId="11710" xr:uid="{6F6E5062-1EC0-4571-8B2D-F35DB8894D2F}"/>
    <cellStyle name="Normal 2 37 4 3" xfId="11711" xr:uid="{BEEF8A25-BBC0-4585-90DF-F0DD3ECD1FF9}"/>
    <cellStyle name="Normal 2 37 4 3 2" xfId="11712" xr:uid="{0927A8C7-228D-44D9-97C2-283DBFD1AD53}"/>
    <cellStyle name="Normal 2 37 4 3 3" xfId="11713" xr:uid="{3967E82D-3557-42ED-B955-F17A11C193F6}"/>
    <cellStyle name="Normal 2 37 4 4" xfId="11714" xr:uid="{F0120EAB-55D2-44A9-816F-B753D385B643}"/>
    <cellStyle name="Normal 2 37 4 5" xfId="11715" xr:uid="{D657D6ED-7532-43B8-9610-98F62141A75D}"/>
    <cellStyle name="Normal 2 37 5" xfId="11716" xr:uid="{CEE10DE5-8F86-43E9-96C8-673696E11253}"/>
    <cellStyle name="Normal 2 37 5 2" xfId="11717" xr:uid="{85808271-9A9C-402F-B326-EA6FAF889589}"/>
    <cellStyle name="Normal 2 37 5 2 2" xfId="11718" xr:uid="{6209CA2C-C1B4-4CF4-99FA-53D31EBC458A}"/>
    <cellStyle name="Normal 2 37 5 2 3" xfId="11719" xr:uid="{387FB865-5563-4D73-AF0F-B68E0ADE3BBE}"/>
    <cellStyle name="Normal 2 37 5 3" xfId="11720" xr:uid="{6F242038-574A-4982-92FB-3184FA9531C6}"/>
    <cellStyle name="Normal 2 37 5 3 2" xfId="11721" xr:uid="{66141E06-3924-46CB-BD4D-79E40071C231}"/>
    <cellStyle name="Normal 2 37 5 3 3" xfId="11722" xr:uid="{0455F353-C999-4214-9BA2-3191280C835F}"/>
    <cellStyle name="Normal 2 37 5 4" xfId="11723" xr:uid="{A2E1A2DB-7F21-484C-92C2-567F10534B76}"/>
    <cellStyle name="Normal 2 37 5 5" xfId="11724" xr:uid="{1A1B63BB-6970-4D1D-9839-C282D8383B33}"/>
    <cellStyle name="Normal 2 37 6" xfId="11725" xr:uid="{0B8D56D7-BA34-45EB-9D9D-94A5349A2A11}"/>
    <cellStyle name="Normal 2 37 6 2" xfId="11726" xr:uid="{BDBDB72F-832F-451C-8705-73FC6C5B3E88}"/>
    <cellStyle name="Normal 2 37 6 2 2" xfId="11727" xr:uid="{A966758C-A927-40BB-AADB-B6E8E1E25C37}"/>
    <cellStyle name="Normal 2 37 6 2 3" xfId="11728" xr:uid="{0DA9D71E-68E1-404C-B6C1-09B8461F8014}"/>
    <cellStyle name="Normal 2 37 6 3" xfId="11729" xr:uid="{21FC0507-6CAD-4223-9BFF-1CF73A9BD5DF}"/>
    <cellStyle name="Normal 2 37 6 3 2" xfId="11730" xr:uid="{6F383577-B43F-4F57-A4A3-339F3A057FB4}"/>
    <cellStyle name="Normal 2 37 6 3 3" xfId="11731" xr:uid="{8BA4D081-32BD-4BB0-88FA-488ED9443A4A}"/>
    <cellStyle name="Normal 2 37 6 4" xfId="11732" xr:uid="{4E86E4D0-8DCF-42D3-A205-8EDD68228528}"/>
    <cellStyle name="Normal 2 37 6 5" xfId="11733" xr:uid="{B26DFE42-013A-4172-AC47-A694DA814BF5}"/>
    <cellStyle name="Normal 2 37 7" xfId="11734" xr:uid="{06B5FB82-4A4C-49B3-8AA6-D3D8BC1C60FA}"/>
    <cellStyle name="Normal 2 37 7 2" xfId="11735" xr:uid="{2D5D8491-C41B-4079-A454-511AABE04CBE}"/>
    <cellStyle name="Normal 2 37 7 2 2" xfId="11736" xr:uid="{8382F981-1A90-4ED3-8C2A-E7C7F37749EB}"/>
    <cellStyle name="Normal 2 37 7 2 3" xfId="11737" xr:uid="{9BB0BC0B-3DCC-45CE-A6B2-0A0214157E3C}"/>
    <cellStyle name="Normal 2 37 7 3" xfId="11738" xr:uid="{503991D0-E851-4E32-B39B-C63D03D63AA4}"/>
    <cellStyle name="Normal 2 37 7 3 2" xfId="11739" xr:uid="{7D7887C4-0EE7-449A-A35B-EB837A71DDBA}"/>
    <cellStyle name="Normal 2 37 7 3 3" xfId="11740" xr:uid="{58EC4880-DDBC-4172-A4AF-5DF070BD4611}"/>
    <cellStyle name="Normal 2 37 7 4" xfId="11741" xr:uid="{29F2112F-BC9D-40D8-8DA3-8BBCD44B44FC}"/>
    <cellStyle name="Normal 2 37 7 5" xfId="11742" xr:uid="{22370965-0184-4093-81D2-BDA49F41688F}"/>
    <cellStyle name="Normal 2 37 8" xfId="11743" xr:uid="{8545247F-03F8-4FC0-A40E-242FB3279B40}"/>
    <cellStyle name="Normal 2 37 8 2" xfId="11744" xr:uid="{8F70DF9B-F211-45FA-B88E-900345C2DFC5}"/>
    <cellStyle name="Normal 2 37 8 2 2" xfId="11745" xr:uid="{6078DF48-A810-404B-8354-50B28FA7B9C0}"/>
    <cellStyle name="Normal 2 37 8 2 3" xfId="11746" xr:uid="{A9E380CA-10D1-4E3F-859F-20F1F177D10C}"/>
    <cellStyle name="Normal 2 37 8 3" xfId="11747" xr:uid="{E4381DC2-814E-4033-8173-01735A748D34}"/>
    <cellStyle name="Normal 2 37 8 3 2" xfId="11748" xr:uid="{AAC1C2C8-7F4B-4FE1-9FA2-2EA6173B6110}"/>
    <cellStyle name="Normal 2 37 8 3 3" xfId="11749" xr:uid="{9E158480-329F-4F45-B3BB-27DC7D300E50}"/>
    <cellStyle name="Normal 2 37 8 4" xfId="11750" xr:uid="{760624D2-52AC-41EE-A367-8FBD08CD0A95}"/>
    <cellStyle name="Normal 2 37 8 5" xfId="11751" xr:uid="{F39F1E42-43DE-4C00-AA08-F92379A7C64E}"/>
    <cellStyle name="Normal 2 37 9" xfId="11752" xr:uid="{45E7530B-46C8-4159-98AB-7BEB7EFB5490}"/>
    <cellStyle name="Normal 2 37 9 2" xfId="11753" xr:uid="{04E819A9-6AD4-4EE4-BEA4-7CD0494FD2AB}"/>
    <cellStyle name="Normal 2 37 9 2 2" xfId="11754" xr:uid="{7D8F05F4-5325-4160-80C9-4B2A2C2C3965}"/>
    <cellStyle name="Normal 2 37 9 2 3" xfId="11755" xr:uid="{58B3E625-8077-4601-AC04-4CF42684AA03}"/>
    <cellStyle name="Normal 2 37 9 3" xfId="11756" xr:uid="{96534092-0073-416F-877D-7B1A59C5804B}"/>
    <cellStyle name="Normal 2 37 9 3 2" xfId="11757" xr:uid="{F00D2A3B-3FCE-402E-A44D-0C062B50AAD1}"/>
    <cellStyle name="Normal 2 37 9 3 3" xfId="11758" xr:uid="{B05C48EC-969F-4CA5-A2A6-72951244BFD7}"/>
    <cellStyle name="Normal 2 37 9 4" xfId="11759" xr:uid="{CD323276-1951-4C60-A16B-7023EB7E6372}"/>
    <cellStyle name="Normal 2 37 9 5" xfId="11760" xr:uid="{F4CFEDBA-300D-4784-A215-7DDFEB82AB77}"/>
    <cellStyle name="Normal 2 38" xfId="11761" xr:uid="{09683049-064B-48E1-AFBE-CA8E418DBD8E}"/>
    <cellStyle name="Normal 2 38 10" xfId="11762" xr:uid="{D8E40747-8A07-4987-A59B-17D33EA04480}"/>
    <cellStyle name="Normal 2 38 10 2" xfId="11763" xr:uid="{FE6D0365-5CCF-4B37-8D0D-89FC5CD6E44E}"/>
    <cellStyle name="Normal 2 38 10 2 2" xfId="11764" xr:uid="{3CD38DFC-31D5-439B-A826-092D1EF5A336}"/>
    <cellStyle name="Normal 2 38 10 2 3" xfId="11765" xr:uid="{9A4AE0B5-3D15-425C-80CA-5322547FC01B}"/>
    <cellStyle name="Normal 2 38 10 3" xfId="11766" xr:uid="{04193F1E-52A7-485E-BC93-0622624B42EC}"/>
    <cellStyle name="Normal 2 38 10 3 2" xfId="11767" xr:uid="{46B86887-60BE-49BF-AB2F-FDB4E31F3A80}"/>
    <cellStyle name="Normal 2 38 10 3 3" xfId="11768" xr:uid="{299B0871-2649-4194-A222-7B7817D61928}"/>
    <cellStyle name="Normal 2 38 10 4" xfId="11769" xr:uid="{FB5D51FB-7B50-4327-8FF0-569DC9776B2D}"/>
    <cellStyle name="Normal 2 38 10 5" xfId="11770" xr:uid="{42F1D74F-F4A6-43CB-A16C-65DEBC2F019C}"/>
    <cellStyle name="Normal 2 38 11" xfId="11771" xr:uid="{2462A166-40B9-423C-8C78-D4A42E006253}"/>
    <cellStyle name="Normal 2 38 11 2" xfId="11772" xr:uid="{FAE38FA6-EA8E-4BD1-A192-911CC9BEEC70}"/>
    <cellStyle name="Normal 2 38 11 2 2" xfId="11773" xr:uid="{B2575C77-3EF6-4CBB-B91C-1AC935236D3F}"/>
    <cellStyle name="Normal 2 38 11 2 3" xfId="11774" xr:uid="{05F966DC-727B-4D88-A734-015CD3D661C7}"/>
    <cellStyle name="Normal 2 38 11 3" xfId="11775" xr:uid="{3AAD9F42-2098-478B-8417-729E68C17B2E}"/>
    <cellStyle name="Normal 2 38 11 3 2" xfId="11776" xr:uid="{0C4347F9-426F-4F5E-BBE0-78E3555956CA}"/>
    <cellStyle name="Normal 2 38 11 3 3" xfId="11777" xr:uid="{D871C8E4-FDC2-4EA9-82C1-F1BCD3B873C7}"/>
    <cellStyle name="Normal 2 38 11 4" xfId="11778" xr:uid="{D6204533-7420-420E-B27C-7A53736C4A86}"/>
    <cellStyle name="Normal 2 38 11 5" xfId="11779" xr:uid="{D2B1D6FC-E63C-4E9E-B921-550116A9DE59}"/>
    <cellStyle name="Normal 2 38 12" xfId="11780" xr:uid="{173D15D6-0D51-4D32-A998-58A8D2367CDA}"/>
    <cellStyle name="Normal 2 38 12 2" xfId="11781" xr:uid="{29718194-7E7D-45DB-AAE1-40177EB532A4}"/>
    <cellStyle name="Normal 2 38 12 2 2" xfId="11782" xr:uid="{DE910D35-8FDA-4457-BB98-9CE71788A232}"/>
    <cellStyle name="Normal 2 38 12 2 3" xfId="11783" xr:uid="{C71C13B2-371E-49E3-8567-8030C9212BFD}"/>
    <cellStyle name="Normal 2 38 12 3" xfId="11784" xr:uid="{49974B37-9139-4BDC-BEB6-4C3BD1CB5ADF}"/>
    <cellStyle name="Normal 2 38 12 3 2" xfId="11785" xr:uid="{10B31409-BA62-449C-BDF4-567C1AA48FEF}"/>
    <cellStyle name="Normal 2 38 12 3 3" xfId="11786" xr:uid="{BF54EBF2-F069-4310-AC4B-4D144441CF63}"/>
    <cellStyle name="Normal 2 38 12 4" xfId="11787" xr:uid="{67F41B07-2326-49A1-A625-998C3AD0C405}"/>
    <cellStyle name="Normal 2 38 12 5" xfId="11788" xr:uid="{3B76C893-1B70-44B2-9B55-0E643D615FD7}"/>
    <cellStyle name="Normal 2 38 13" xfId="11789" xr:uid="{F486596D-110C-499B-A48A-7E6654DD2716}"/>
    <cellStyle name="Normal 2 38 13 2" xfId="11790" xr:uid="{B94ED04D-F86D-46B4-9D4E-F23C9F3810D4}"/>
    <cellStyle name="Normal 2 38 13 2 2" xfId="11791" xr:uid="{04EA4524-7930-4188-9671-1543A3C9ABC8}"/>
    <cellStyle name="Normal 2 38 13 2 3" xfId="11792" xr:uid="{E315662E-FB06-4D2C-B631-16A26097F8D2}"/>
    <cellStyle name="Normal 2 38 13 3" xfId="11793" xr:uid="{A7B5B871-FF38-4EC1-8369-7874B55ED7F3}"/>
    <cellStyle name="Normal 2 38 13 3 2" xfId="11794" xr:uid="{D043E2E2-A361-4C2C-872E-9955C30E3C7F}"/>
    <cellStyle name="Normal 2 38 13 3 3" xfId="11795" xr:uid="{7D18ADD4-FE1B-4374-BB6C-3325FF21D513}"/>
    <cellStyle name="Normal 2 38 13 4" xfId="11796" xr:uid="{89D776F7-807D-4928-AEB4-1BA6C0CD08DA}"/>
    <cellStyle name="Normal 2 38 13 5" xfId="11797" xr:uid="{3900A1F0-1244-4325-B70B-BB55992CDCA5}"/>
    <cellStyle name="Normal 2 38 14" xfId="11798" xr:uid="{89A5DCBB-4E96-4699-9C47-7A6743B9CDA5}"/>
    <cellStyle name="Normal 2 38 14 2" xfId="11799" xr:uid="{E10950AC-3C51-47FD-AE2E-95F005A9B941}"/>
    <cellStyle name="Normal 2 38 14 2 2" xfId="11800" xr:uid="{6C987D26-3731-445A-9EA5-7F3006BC28D4}"/>
    <cellStyle name="Normal 2 38 14 2 3" xfId="11801" xr:uid="{1ACB69C7-AC0E-4FAE-B6D8-E673FEF31BA1}"/>
    <cellStyle name="Normal 2 38 14 3" xfId="11802" xr:uid="{8A281DFE-EBFE-46A9-8992-875EF1CD9962}"/>
    <cellStyle name="Normal 2 38 14 3 2" xfId="11803" xr:uid="{9209B30E-F471-4F4F-9C6F-1B450DEA3BBE}"/>
    <cellStyle name="Normal 2 38 14 3 3" xfId="11804" xr:uid="{69DF8847-0EC7-4974-B6EA-99DAA07A6F4B}"/>
    <cellStyle name="Normal 2 38 14 4" xfId="11805" xr:uid="{FC272285-5937-4F22-9474-7C95813C42C2}"/>
    <cellStyle name="Normal 2 38 14 5" xfId="11806" xr:uid="{B1E57650-94DB-40BE-9154-F929ECD80F33}"/>
    <cellStyle name="Normal 2 38 15" xfId="11807" xr:uid="{D16D9167-3D07-46F9-AA66-64C58EC641C3}"/>
    <cellStyle name="Normal 2 38 15 2" xfId="11808" xr:uid="{FD8F852B-4B25-4DBB-96B5-B7DC3DA85225}"/>
    <cellStyle name="Normal 2 38 15 2 2" xfId="11809" xr:uid="{0DD861F6-35F2-483B-8659-2DF3ED51E0CB}"/>
    <cellStyle name="Normal 2 38 15 2 3" xfId="11810" xr:uid="{106CA27D-B909-4E33-A1EE-DF9E0E20444A}"/>
    <cellStyle name="Normal 2 38 15 3" xfId="11811" xr:uid="{5B39290E-B606-4A2D-8780-605D36048BF8}"/>
    <cellStyle name="Normal 2 38 15 3 2" xfId="11812" xr:uid="{517B723A-42C6-4F17-AEA2-E4C371E5EFC4}"/>
    <cellStyle name="Normal 2 38 15 3 3" xfId="11813" xr:uid="{C95E5CB4-A264-4688-B0DD-C9114269825D}"/>
    <cellStyle name="Normal 2 38 15 4" xfId="11814" xr:uid="{8AF7DD2F-B4E4-4C06-80E7-9D405552109D}"/>
    <cellStyle name="Normal 2 38 15 5" xfId="11815" xr:uid="{ED5EDE42-1EF8-4B79-8E81-22323BF004DC}"/>
    <cellStyle name="Normal 2 38 16" xfId="11816" xr:uid="{69B6C47D-DFC6-4A9F-A4C4-E63AB3C1DA1D}"/>
    <cellStyle name="Normal 2 38 16 2" xfId="11817" xr:uid="{9984DFCB-611C-43C2-9D3C-222400E8ACDD}"/>
    <cellStyle name="Normal 2 38 16 2 2" xfId="11818" xr:uid="{6AD249A5-6AF5-4396-9C05-5F1251214C8F}"/>
    <cellStyle name="Normal 2 38 16 2 3" xfId="11819" xr:uid="{D6AF363B-484E-41B6-87F4-20DF3EF64F99}"/>
    <cellStyle name="Normal 2 38 16 3" xfId="11820" xr:uid="{D6161D11-DB7A-4B1D-9A53-317D46C7C578}"/>
    <cellStyle name="Normal 2 38 16 3 2" xfId="11821" xr:uid="{6C9C2696-B424-4EE2-BA17-AFEE89CDF04D}"/>
    <cellStyle name="Normal 2 38 16 3 3" xfId="11822" xr:uid="{91131A89-DB46-49A7-B1B7-6F7613B42906}"/>
    <cellStyle name="Normal 2 38 16 4" xfId="11823" xr:uid="{44F835A9-512F-456D-BDF4-25C4CA0E4C92}"/>
    <cellStyle name="Normal 2 38 16 5" xfId="11824" xr:uid="{083B6BE7-341C-45A9-AE7B-3EAB318C8598}"/>
    <cellStyle name="Normal 2 38 17" xfId="11825" xr:uid="{B335FC7F-4EA4-4745-A4ED-A2FF8B93DAEC}"/>
    <cellStyle name="Normal 2 38 17 2" xfId="11826" xr:uid="{586F8893-4167-43F8-8971-5923063829FB}"/>
    <cellStyle name="Normal 2 38 17 2 2" xfId="11827" xr:uid="{5CE36B0A-C1E8-432C-9E5C-9E56F5957079}"/>
    <cellStyle name="Normal 2 38 17 2 3" xfId="11828" xr:uid="{F5543226-63F6-49D4-8E7F-E81B75EBDDA9}"/>
    <cellStyle name="Normal 2 38 17 3" xfId="11829" xr:uid="{A3A06EE8-A208-46E9-94EC-B8835AEB49AE}"/>
    <cellStyle name="Normal 2 38 17 3 2" xfId="11830" xr:uid="{E18FDCF5-192C-4CFF-9A39-E38906840FC3}"/>
    <cellStyle name="Normal 2 38 17 3 3" xfId="11831" xr:uid="{72E9E0CE-23F8-4EB5-8BD8-94F3267CCE16}"/>
    <cellStyle name="Normal 2 38 17 4" xfId="11832" xr:uid="{99055D8E-0203-4920-B167-2D63666DF7EC}"/>
    <cellStyle name="Normal 2 38 17 5" xfId="11833" xr:uid="{B945BA7B-3D43-4339-8FF4-788B734559F6}"/>
    <cellStyle name="Normal 2 38 18" xfId="11834" xr:uid="{D62C67E8-2C75-4CD4-A310-EC3BE9F4204C}"/>
    <cellStyle name="Normal 2 38 18 2" xfId="11835" xr:uid="{6257BB62-26A0-475D-9DAD-870A4C25E781}"/>
    <cellStyle name="Normal 2 38 18 2 2" xfId="11836" xr:uid="{51C3E4AB-A207-4B8B-B24C-1C7D30952403}"/>
    <cellStyle name="Normal 2 38 18 2 3" xfId="11837" xr:uid="{BE75BA1A-A431-4F57-A3E3-BF0C174E8520}"/>
    <cellStyle name="Normal 2 38 18 3" xfId="11838" xr:uid="{05AECCDD-17FF-48BA-A9E8-86A48A2F406A}"/>
    <cellStyle name="Normal 2 38 18 3 2" xfId="11839" xr:uid="{C4545915-DD46-48B7-8D73-FE1103492346}"/>
    <cellStyle name="Normal 2 38 18 3 3" xfId="11840" xr:uid="{F0A10A5E-CDFF-4F9A-BB70-919E8B790773}"/>
    <cellStyle name="Normal 2 38 18 4" xfId="11841" xr:uid="{2A6BDF93-A13C-4A7D-AB91-0FF1F358ABC6}"/>
    <cellStyle name="Normal 2 38 18 5" xfId="11842" xr:uid="{6161C872-88A9-40FB-A819-86C680FE6A0F}"/>
    <cellStyle name="Normal 2 38 19" xfId="11843" xr:uid="{A7ECFD7B-A0CE-448C-8A24-A1C445B630E6}"/>
    <cellStyle name="Normal 2 38 19 2" xfId="11844" xr:uid="{03A805E7-3A36-405D-845D-343676B49B5B}"/>
    <cellStyle name="Normal 2 38 19 2 2" xfId="11845" xr:uid="{5B157BF6-A044-4B53-BA86-50EE358F2760}"/>
    <cellStyle name="Normal 2 38 19 2 3" xfId="11846" xr:uid="{2539FC15-7878-4A39-9730-243316FAB457}"/>
    <cellStyle name="Normal 2 38 19 3" xfId="11847" xr:uid="{124DBEC9-8C06-47FB-968E-9AEA312DBBFD}"/>
    <cellStyle name="Normal 2 38 19 3 2" xfId="11848" xr:uid="{D1F60A74-3480-4AC7-A6A9-D508F5BBE427}"/>
    <cellStyle name="Normal 2 38 19 3 3" xfId="11849" xr:uid="{305462AF-E0FA-4C66-BC2B-35E33C9C1951}"/>
    <cellStyle name="Normal 2 38 19 4" xfId="11850" xr:uid="{4D811A89-8C34-41D6-B292-95D98EA8C974}"/>
    <cellStyle name="Normal 2 38 19 5" xfId="11851" xr:uid="{DAF65AC4-C4DE-4830-B07A-8E4C6145D80A}"/>
    <cellStyle name="Normal 2 38 2" xfId="11852" xr:uid="{4706997B-0DDE-4EC5-BB38-70F02A229540}"/>
    <cellStyle name="Normal 2 38 2 2" xfId="11853" xr:uid="{39E0A43C-2698-467C-B374-4ABC05C3152A}"/>
    <cellStyle name="Normal 2 38 2 2 2" xfId="11854" xr:uid="{414CBE6C-6BC1-43A0-824D-3526D7DB64A5}"/>
    <cellStyle name="Normal 2 38 2 2 3" xfId="11855" xr:uid="{5CA5068B-BE01-4727-BC7B-60E50960D76D}"/>
    <cellStyle name="Normal 2 38 2 3" xfId="11856" xr:uid="{F9D8EB08-AEE3-433C-940D-671E043A967E}"/>
    <cellStyle name="Normal 2 38 2 3 2" xfId="11857" xr:uid="{4E8CB517-22B6-4C64-AB9E-83BE3CE10A20}"/>
    <cellStyle name="Normal 2 38 2 3 3" xfId="11858" xr:uid="{1E195E1D-31A2-47BB-96A8-08089E985437}"/>
    <cellStyle name="Normal 2 38 2 4" xfId="11859" xr:uid="{779D40C8-A4CE-4956-8EC2-008241DAF335}"/>
    <cellStyle name="Normal 2 38 2 5" xfId="11860" xr:uid="{423A0538-DB44-4EE2-A0C7-6CE917A96CA8}"/>
    <cellStyle name="Normal 2 38 20" xfId="11861" xr:uid="{E883554B-6991-40A0-9B8B-06A72D3BA7ED}"/>
    <cellStyle name="Normal 2 38 20 2" xfId="11862" xr:uid="{FB40D480-66CB-41F1-8607-084EA823E50D}"/>
    <cellStyle name="Normal 2 38 20 2 2" xfId="11863" xr:uid="{848605B8-09F2-4CB2-92DA-624AE854A330}"/>
    <cellStyle name="Normal 2 38 20 2 3" xfId="11864" xr:uid="{979E726C-CE8D-4A72-9CC9-ECC5B521E487}"/>
    <cellStyle name="Normal 2 38 20 3" xfId="11865" xr:uid="{688E64C1-E80D-4146-B52E-0259DF98426D}"/>
    <cellStyle name="Normal 2 38 20 3 2" xfId="11866" xr:uid="{03C0A212-6189-4FBC-930F-74FB33EECB5E}"/>
    <cellStyle name="Normal 2 38 20 3 3" xfId="11867" xr:uid="{70C0BCCB-DF00-426C-8604-92CFD4748D08}"/>
    <cellStyle name="Normal 2 38 20 4" xfId="11868" xr:uid="{9DEFD285-84DE-4783-A6CA-EF9FF9023C38}"/>
    <cellStyle name="Normal 2 38 20 5" xfId="11869" xr:uid="{FF00A455-EE5F-4F8D-B923-883C25586E25}"/>
    <cellStyle name="Normal 2 38 21" xfId="11870" xr:uid="{06741A47-6CB6-4023-B2C3-756D79D73E0E}"/>
    <cellStyle name="Normal 2 38 21 2" xfId="11871" xr:uid="{437B5FE5-9C12-4FD1-8321-BF6634F21D92}"/>
    <cellStyle name="Normal 2 38 21 2 2" xfId="11872" xr:uid="{F4D6B9DB-96CE-49E6-AF9F-6092F39D7AC9}"/>
    <cellStyle name="Normal 2 38 21 2 3" xfId="11873" xr:uid="{E8295489-C566-4EB9-AE28-6F055FC4654A}"/>
    <cellStyle name="Normal 2 38 21 3" xfId="11874" xr:uid="{4FB07AD4-09FB-40EB-838B-24FA9704D7A1}"/>
    <cellStyle name="Normal 2 38 21 3 2" xfId="11875" xr:uid="{B336A7FF-2F27-4F18-81A5-B4EF2E6CCF0F}"/>
    <cellStyle name="Normal 2 38 21 3 3" xfId="11876" xr:uid="{FF54F5DD-DD6D-4ADE-AB9E-DF41AAB26974}"/>
    <cellStyle name="Normal 2 38 21 4" xfId="11877" xr:uid="{04595AB6-5EFE-49A9-8956-65CB2ED95C05}"/>
    <cellStyle name="Normal 2 38 21 5" xfId="11878" xr:uid="{C4ED498C-5064-4606-8DD4-EA9024A9C208}"/>
    <cellStyle name="Normal 2 38 22" xfId="11879" xr:uid="{DE13E3BD-F7C7-46A6-B709-EFA314021D25}"/>
    <cellStyle name="Normal 2 38 22 2" xfId="11880" xr:uid="{96E1D88E-2481-46B7-A219-779555D74D62}"/>
    <cellStyle name="Normal 2 38 22 2 2" xfId="11881" xr:uid="{AA388F0E-6DCC-415F-9D85-FC5246F4A4F0}"/>
    <cellStyle name="Normal 2 38 22 2 3" xfId="11882" xr:uid="{2E83652E-B054-49FF-9074-DF1F9F8D6C80}"/>
    <cellStyle name="Normal 2 38 22 3" xfId="11883" xr:uid="{B802CDE2-FA9B-4F31-8796-0A2C29D67DF3}"/>
    <cellStyle name="Normal 2 38 22 3 2" xfId="11884" xr:uid="{3174F098-10EF-45AD-9E64-D500911E49BA}"/>
    <cellStyle name="Normal 2 38 22 3 3" xfId="11885" xr:uid="{7A4DE47E-1724-4739-9943-B0DC98C8B6F8}"/>
    <cellStyle name="Normal 2 38 22 4" xfId="11886" xr:uid="{7A8D1159-06E4-4441-893D-5D7D65D75AB3}"/>
    <cellStyle name="Normal 2 38 22 5" xfId="11887" xr:uid="{4617D86A-0B95-45DB-B256-501F5E983B6E}"/>
    <cellStyle name="Normal 2 38 23" xfId="11888" xr:uid="{73079070-103D-430D-99FF-ACC5B68F143D}"/>
    <cellStyle name="Normal 2 38 23 2" xfId="11889" xr:uid="{FD6E37E1-C578-4E2E-91F8-516BE5E003F7}"/>
    <cellStyle name="Normal 2 38 23 2 2" xfId="11890" xr:uid="{973AF9A0-38FE-4B3B-9EB4-FEF43C5B1672}"/>
    <cellStyle name="Normal 2 38 23 2 3" xfId="11891" xr:uid="{ED971C75-AC8A-442E-9B62-63443A2D49D7}"/>
    <cellStyle name="Normal 2 38 23 3" xfId="11892" xr:uid="{36B3EF4E-4DBA-4979-A3E0-6C983D59758F}"/>
    <cellStyle name="Normal 2 38 23 3 2" xfId="11893" xr:uid="{392FE3A6-C214-48E1-BA54-ABD30F379EBD}"/>
    <cellStyle name="Normal 2 38 23 3 3" xfId="11894" xr:uid="{28AB8BAB-1E70-4D6B-9A77-06653CA107DC}"/>
    <cellStyle name="Normal 2 38 23 4" xfId="11895" xr:uid="{A464E7CF-133F-4614-9FAD-8B55F36B9D96}"/>
    <cellStyle name="Normal 2 38 23 5" xfId="11896" xr:uid="{BAE62715-F843-4D98-8370-94F93AD24EBF}"/>
    <cellStyle name="Normal 2 38 24" xfId="11897" xr:uid="{6103B9F3-5F72-41FD-A719-EB5FC4F3DC9D}"/>
    <cellStyle name="Normal 2 38 24 2" xfId="11898" xr:uid="{88B87AD9-AAFD-4513-89A3-157C6619AF3B}"/>
    <cellStyle name="Normal 2 38 24 3" xfId="11899" xr:uid="{9560D136-2AAE-4663-A585-032050756516}"/>
    <cellStyle name="Normal 2 38 25" xfId="11900" xr:uid="{E776BEEE-E3E2-45C4-8738-394C8951ACFE}"/>
    <cellStyle name="Normal 2 38 25 2" xfId="11901" xr:uid="{4395E9BD-4209-4009-809B-1D189B93A47F}"/>
    <cellStyle name="Normal 2 38 25 3" xfId="11902" xr:uid="{2230A2A6-5FBE-4FB4-AAD0-0F3AC1524970}"/>
    <cellStyle name="Normal 2 38 26" xfId="11903" xr:uid="{58E3B332-26E3-447D-9411-D50D156FE3D6}"/>
    <cellStyle name="Normal 2 38 27" xfId="11904" xr:uid="{F3BAAF39-48E4-4F7F-8A5C-073ADB62437C}"/>
    <cellStyle name="Normal 2 38 3" xfId="11905" xr:uid="{4F7FDE20-3DE4-4940-ABDD-3C4CE8306799}"/>
    <cellStyle name="Normal 2 38 3 2" xfId="11906" xr:uid="{D4CCB916-364E-43DB-89A8-854AFE0382F2}"/>
    <cellStyle name="Normal 2 38 3 2 2" xfId="11907" xr:uid="{33379FFC-C0D7-40A5-A5DF-7A55B1A17D50}"/>
    <cellStyle name="Normal 2 38 3 2 3" xfId="11908" xr:uid="{4BABAFF9-B0E6-43CD-B26E-4E6E14D8A7D3}"/>
    <cellStyle name="Normal 2 38 3 3" xfId="11909" xr:uid="{3B7DCE2F-332E-4EAE-9E6D-D5ED45770198}"/>
    <cellStyle name="Normal 2 38 3 3 2" xfId="11910" xr:uid="{69BB96D2-128A-4F7F-A35C-98BE2B7AA0B4}"/>
    <cellStyle name="Normal 2 38 3 3 3" xfId="11911" xr:uid="{1981221D-A9A3-43D0-9BE9-5EEDD16AEA47}"/>
    <cellStyle name="Normal 2 38 3 4" xfId="11912" xr:uid="{C3845F1E-AE86-4550-919D-120E3D66890C}"/>
    <cellStyle name="Normal 2 38 3 5" xfId="11913" xr:uid="{788CB418-11CC-4F77-AF5A-ED48CC8274E7}"/>
    <cellStyle name="Normal 2 38 4" xfId="11914" xr:uid="{1DD46B73-6708-46D8-BD5F-0BFD40BBC33E}"/>
    <cellStyle name="Normal 2 38 4 2" xfId="11915" xr:uid="{6BDA5D4B-921D-4961-BDDD-6DC3EF91375C}"/>
    <cellStyle name="Normal 2 38 4 2 2" xfId="11916" xr:uid="{6457EF61-ABC9-4AFF-ABFA-87058DA2BAA6}"/>
    <cellStyle name="Normal 2 38 4 2 3" xfId="11917" xr:uid="{A0709733-7549-4CFD-BB6A-85F4C0C9C0E3}"/>
    <cellStyle name="Normal 2 38 4 3" xfId="11918" xr:uid="{A4FC325B-5EA7-45D1-ACA4-BC86D1C9F11C}"/>
    <cellStyle name="Normal 2 38 4 3 2" xfId="11919" xr:uid="{1F88D99B-EBE4-407F-9236-568DB1D50750}"/>
    <cellStyle name="Normal 2 38 4 3 3" xfId="11920" xr:uid="{61DE57D0-A5B9-4E7E-AB95-091D9343CE0F}"/>
    <cellStyle name="Normal 2 38 4 4" xfId="11921" xr:uid="{8C459737-9086-4574-9838-44307FC32718}"/>
    <cellStyle name="Normal 2 38 4 5" xfId="11922" xr:uid="{3F4868D6-58D6-4E59-AD3F-2D9ED002D479}"/>
    <cellStyle name="Normal 2 38 5" xfId="11923" xr:uid="{60F5F473-ADC7-4E48-9222-3C9061DC88B8}"/>
    <cellStyle name="Normal 2 38 5 2" xfId="11924" xr:uid="{9E380BF6-26E6-4BA0-A0FF-BD4346776D1E}"/>
    <cellStyle name="Normal 2 38 5 2 2" xfId="11925" xr:uid="{65160B02-BC2F-46BA-81B0-31220FD12310}"/>
    <cellStyle name="Normal 2 38 5 2 3" xfId="11926" xr:uid="{76B39997-EE80-46C5-BDFE-0469F2EA4E2E}"/>
    <cellStyle name="Normal 2 38 5 3" xfId="11927" xr:uid="{0A9847D4-2F9D-4A0E-B0D2-C7B8C67094C0}"/>
    <cellStyle name="Normal 2 38 5 3 2" xfId="11928" xr:uid="{EB38FFD9-A3B8-4F40-9E1A-E81696EE4091}"/>
    <cellStyle name="Normal 2 38 5 3 3" xfId="11929" xr:uid="{2A4D95D5-55B3-4091-8B80-0431930B362E}"/>
    <cellStyle name="Normal 2 38 5 4" xfId="11930" xr:uid="{0E0218F5-A191-4044-886C-05E57D62A386}"/>
    <cellStyle name="Normal 2 38 5 5" xfId="11931" xr:uid="{DA2DCBFB-527A-4FFF-A1D8-02452D2B3A06}"/>
    <cellStyle name="Normal 2 38 6" xfId="11932" xr:uid="{397A1B0B-DF69-4526-B26A-04DF6847B264}"/>
    <cellStyle name="Normal 2 38 6 2" xfId="11933" xr:uid="{9809359A-3B40-46A6-9EDD-DBCA4F174B08}"/>
    <cellStyle name="Normal 2 38 6 2 2" xfId="11934" xr:uid="{D1DDDB25-24B6-470B-AAF9-C32F25EDA77C}"/>
    <cellStyle name="Normal 2 38 6 2 3" xfId="11935" xr:uid="{B294268D-A528-4979-8799-248920AF78D8}"/>
    <cellStyle name="Normal 2 38 6 3" xfId="11936" xr:uid="{046DFA48-92B0-45B3-8297-710DB09750CD}"/>
    <cellStyle name="Normal 2 38 6 3 2" xfId="11937" xr:uid="{D3495F0D-387C-4EDF-B45B-D39E82A4C3E2}"/>
    <cellStyle name="Normal 2 38 6 3 3" xfId="11938" xr:uid="{4E41281C-C82C-4F25-8552-A9FD6F730CC6}"/>
    <cellStyle name="Normal 2 38 6 4" xfId="11939" xr:uid="{0F2E90EA-FC49-4ECF-ACFC-1C619508CABA}"/>
    <cellStyle name="Normal 2 38 6 5" xfId="11940" xr:uid="{06F69894-764E-44B8-8FD6-5F0F9DFB0AF5}"/>
    <cellStyle name="Normal 2 38 7" xfId="11941" xr:uid="{5FA73AB2-AD3A-46F3-8983-D9FC140E5E71}"/>
    <cellStyle name="Normal 2 38 7 2" xfId="11942" xr:uid="{31F41AB7-7629-49C4-8856-CE93A2D52DE4}"/>
    <cellStyle name="Normal 2 38 7 2 2" xfId="11943" xr:uid="{2F29B448-D59D-4E28-8F29-273FD893B142}"/>
    <cellStyle name="Normal 2 38 7 2 3" xfId="11944" xr:uid="{90F33F26-CCE6-4E0A-ADFC-22F3E6DF995F}"/>
    <cellStyle name="Normal 2 38 7 3" xfId="11945" xr:uid="{41CBDE6F-2975-45A6-A1B6-E7883A7B311B}"/>
    <cellStyle name="Normal 2 38 7 3 2" xfId="11946" xr:uid="{78B4FABC-3A1B-481E-85B5-BBC4FB815367}"/>
    <cellStyle name="Normal 2 38 7 3 3" xfId="11947" xr:uid="{509AB6A2-0C9D-4736-A977-8A1612D492B0}"/>
    <cellStyle name="Normal 2 38 7 4" xfId="11948" xr:uid="{333064EC-F9EF-4EC5-887D-0FD35BD3A647}"/>
    <cellStyle name="Normal 2 38 7 5" xfId="11949" xr:uid="{CC9DD76C-E2B4-49AF-83FE-D091FBFF21C1}"/>
    <cellStyle name="Normal 2 38 8" xfId="11950" xr:uid="{49B901CB-AA20-43AE-A517-A97818C7706C}"/>
    <cellStyle name="Normal 2 38 8 2" xfId="11951" xr:uid="{56188413-3AC2-41CF-8756-E545B8D5D77A}"/>
    <cellStyle name="Normal 2 38 8 2 2" xfId="11952" xr:uid="{21B2CC7F-ACF9-459B-A3D3-CBD5CEB62EB4}"/>
    <cellStyle name="Normal 2 38 8 2 3" xfId="11953" xr:uid="{340C29B2-BB32-444E-A6E6-CEEE330F65D6}"/>
    <cellStyle name="Normal 2 38 8 3" xfId="11954" xr:uid="{54B6248C-9FD0-4199-AA5D-E64FB10871D6}"/>
    <cellStyle name="Normal 2 38 8 3 2" xfId="11955" xr:uid="{391C6997-9C7A-4880-B9F9-BAA71E40FAAB}"/>
    <cellStyle name="Normal 2 38 8 3 3" xfId="11956" xr:uid="{2AEB3AF9-857E-4BE5-BD24-BBF53B4A52DA}"/>
    <cellStyle name="Normal 2 38 8 4" xfId="11957" xr:uid="{42A91271-51A1-4C61-90C5-C229E5A8B6BB}"/>
    <cellStyle name="Normal 2 38 8 5" xfId="11958" xr:uid="{1447D339-9038-449D-8F36-6A85346968D0}"/>
    <cellStyle name="Normal 2 38 9" xfId="11959" xr:uid="{4AD200B0-442D-455B-879F-7F1DA171CB19}"/>
    <cellStyle name="Normal 2 38 9 2" xfId="11960" xr:uid="{57B79298-7570-4AA6-B8EB-C5E208FA450A}"/>
    <cellStyle name="Normal 2 38 9 2 2" xfId="11961" xr:uid="{C0C828C7-F8C0-4A14-BE42-4B0AE5F7D685}"/>
    <cellStyle name="Normal 2 38 9 2 3" xfId="11962" xr:uid="{BAD9CA2E-1FCB-4EC5-9548-7B3B4EAD080C}"/>
    <cellStyle name="Normal 2 38 9 3" xfId="11963" xr:uid="{92A2E156-C574-4935-AB89-48B798338CE4}"/>
    <cellStyle name="Normal 2 38 9 3 2" xfId="11964" xr:uid="{EA8DFCD1-BD8D-4A8F-841E-814499E492F1}"/>
    <cellStyle name="Normal 2 38 9 3 3" xfId="11965" xr:uid="{6322E79D-D40D-4AA6-AE7F-D10C2A09AEE2}"/>
    <cellStyle name="Normal 2 38 9 4" xfId="11966" xr:uid="{CCA79DE7-4BBB-44D8-ABFA-8D8CC8C205FE}"/>
    <cellStyle name="Normal 2 38 9 5" xfId="11967" xr:uid="{7F73DAFC-8919-4D81-913F-B4295DBAEDE1}"/>
    <cellStyle name="Normal 2 39" xfId="11968" xr:uid="{B0F75139-4ECB-4E60-8639-BCD49BF4214B}"/>
    <cellStyle name="Normal 2 39 10" xfId="11969" xr:uid="{D7E697B2-3BFE-4263-A5AC-EC7FFAB0F97A}"/>
    <cellStyle name="Normal 2 39 10 2" xfId="11970" xr:uid="{547416B2-BC03-4C0A-B390-4DD704B9AC95}"/>
    <cellStyle name="Normal 2 39 10 2 2" xfId="11971" xr:uid="{5618B83E-01CB-4DA9-AAD5-B7E1D607DB08}"/>
    <cellStyle name="Normal 2 39 10 2 3" xfId="11972" xr:uid="{9EF64868-00CF-41A4-8E7A-05E79BBD06E4}"/>
    <cellStyle name="Normal 2 39 10 3" xfId="11973" xr:uid="{B498E081-8AC4-4B9C-ACD9-3E359CBF252B}"/>
    <cellStyle name="Normal 2 39 10 3 2" xfId="11974" xr:uid="{E219E395-A5DC-4941-A2EA-3E560865C69B}"/>
    <cellStyle name="Normal 2 39 10 3 3" xfId="11975" xr:uid="{459F6820-51FC-4FD0-B9AC-2C64593663C9}"/>
    <cellStyle name="Normal 2 39 10 4" xfId="11976" xr:uid="{242210C3-CAE2-4FFF-B06B-DCF023B75FE6}"/>
    <cellStyle name="Normal 2 39 10 5" xfId="11977" xr:uid="{970FC687-8A32-47D2-9CCB-4616A6D98D24}"/>
    <cellStyle name="Normal 2 39 11" xfId="11978" xr:uid="{2551624F-047B-42B9-8737-236923DC75FC}"/>
    <cellStyle name="Normal 2 39 11 2" xfId="11979" xr:uid="{AAF85EAA-4502-4B79-891F-0CAD19980158}"/>
    <cellStyle name="Normal 2 39 11 2 2" xfId="11980" xr:uid="{17ACCCC8-4914-4EB1-830A-BCEACFBF0895}"/>
    <cellStyle name="Normal 2 39 11 2 3" xfId="11981" xr:uid="{D3483DE7-015B-47DF-8A92-76788642AEE2}"/>
    <cellStyle name="Normal 2 39 11 3" xfId="11982" xr:uid="{A2D9E08F-BF88-4150-96EA-56CE94A1E632}"/>
    <cellStyle name="Normal 2 39 11 3 2" xfId="11983" xr:uid="{724054B2-13D1-4A12-9442-3124C9D618EF}"/>
    <cellStyle name="Normal 2 39 11 3 3" xfId="11984" xr:uid="{D78B8E04-B3BF-4FCF-AEC7-100F61A09F1F}"/>
    <cellStyle name="Normal 2 39 11 4" xfId="11985" xr:uid="{A7749B28-ADC7-4987-97E2-D032A7CF54DE}"/>
    <cellStyle name="Normal 2 39 11 5" xfId="11986" xr:uid="{501900E3-C75A-4ED4-901E-50C4DBA31347}"/>
    <cellStyle name="Normal 2 39 12" xfId="11987" xr:uid="{6D66A78A-6318-4757-912A-6E9B2D50BE5B}"/>
    <cellStyle name="Normal 2 39 12 2" xfId="11988" xr:uid="{F9F9473B-8DEE-4A85-AD2A-360833B8EB73}"/>
    <cellStyle name="Normal 2 39 12 2 2" xfId="11989" xr:uid="{4F16ED11-2215-4673-920B-51CD32F19D84}"/>
    <cellStyle name="Normal 2 39 12 2 3" xfId="11990" xr:uid="{C68E2B18-80C4-449B-8DC0-F2343556B03F}"/>
    <cellStyle name="Normal 2 39 12 3" xfId="11991" xr:uid="{5DA294D5-AFE3-4FA4-9237-4FD44425C751}"/>
    <cellStyle name="Normal 2 39 12 3 2" xfId="11992" xr:uid="{131D6055-7B69-4ABB-8D2E-857C7FE027E4}"/>
    <cellStyle name="Normal 2 39 12 3 3" xfId="11993" xr:uid="{CDD3C99D-C48C-45FA-8034-1EDD10A45423}"/>
    <cellStyle name="Normal 2 39 12 4" xfId="11994" xr:uid="{D386F412-3260-4EFF-97B8-35602FECE7B1}"/>
    <cellStyle name="Normal 2 39 12 5" xfId="11995" xr:uid="{4EED68F6-D79F-4C66-8BEE-45D5A60EBBA1}"/>
    <cellStyle name="Normal 2 39 13" xfId="11996" xr:uid="{5FEC6850-4491-4CB8-9109-907D8DE7BB62}"/>
    <cellStyle name="Normal 2 39 13 2" xfId="11997" xr:uid="{2DE6276B-69D3-431A-BA56-ECCAB5690B5E}"/>
    <cellStyle name="Normal 2 39 13 2 2" xfId="11998" xr:uid="{5A44A8F6-A887-4446-B039-58C3B9C0183D}"/>
    <cellStyle name="Normal 2 39 13 2 3" xfId="11999" xr:uid="{C12F6D7A-6D86-42E5-B04A-7FE567A19816}"/>
    <cellStyle name="Normal 2 39 13 3" xfId="12000" xr:uid="{97221807-8BBE-4861-8C3F-BC91780F0B75}"/>
    <cellStyle name="Normal 2 39 13 3 2" xfId="12001" xr:uid="{061F6305-FDD2-49D7-BE35-2E2397AA4A8E}"/>
    <cellStyle name="Normal 2 39 13 3 3" xfId="12002" xr:uid="{E8565B7B-23EE-4F53-A021-F53B5780EA9A}"/>
    <cellStyle name="Normal 2 39 13 4" xfId="12003" xr:uid="{DBA2B4F5-ACED-4C08-A2C1-61E77ECADD15}"/>
    <cellStyle name="Normal 2 39 13 5" xfId="12004" xr:uid="{40F51565-DCAF-4B53-BA32-6087F838855D}"/>
    <cellStyle name="Normal 2 39 14" xfId="12005" xr:uid="{5CDC2CEE-6785-4C99-AB65-17C241BC344F}"/>
    <cellStyle name="Normal 2 39 14 2" xfId="12006" xr:uid="{F3AA5236-BE2C-4C67-8EDF-DAF917A410DA}"/>
    <cellStyle name="Normal 2 39 14 2 2" xfId="12007" xr:uid="{82BD4EE9-82A6-4CF9-A407-4E2896B556FD}"/>
    <cellStyle name="Normal 2 39 14 2 3" xfId="12008" xr:uid="{CC62973C-88FA-4907-AF4D-FA57490B45BE}"/>
    <cellStyle name="Normal 2 39 14 3" xfId="12009" xr:uid="{282045F5-DA3C-405B-AC3C-A6BF8A7DB176}"/>
    <cellStyle name="Normal 2 39 14 3 2" xfId="12010" xr:uid="{1873BF6F-F272-46AF-B76E-627376B454DF}"/>
    <cellStyle name="Normal 2 39 14 3 3" xfId="12011" xr:uid="{75A2929D-D199-4F9F-B6FD-1849A5B298E5}"/>
    <cellStyle name="Normal 2 39 14 4" xfId="12012" xr:uid="{F05E94B9-190F-49E4-8B6A-3432F0311638}"/>
    <cellStyle name="Normal 2 39 14 5" xfId="12013" xr:uid="{6C35E246-22F2-43E7-895A-39C753FA4F4B}"/>
    <cellStyle name="Normal 2 39 15" xfId="12014" xr:uid="{1D1D7B7F-19FF-4CDE-8F98-D78DD19F73E3}"/>
    <cellStyle name="Normal 2 39 15 2" xfId="12015" xr:uid="{5C55DCDA-8A50-4D3A-BA5F-6F0B10C69955}"/>
    <cellStyle name="Normal 2 39 15 2 2" xfId="12016" xr:uid="{E55FFB10-867D-4610-8FBA-A41B0E2B637D}"/>
    <cellStyle name="Normal 2 39 15 2 3" xfId="12017" xr:uid="{331597A6-AC57-4B36-A7CB-8F4A73D59839}"/>
    <cellStyle name="Normal 2 39 15 3" xfId="12018" xr:uid="{802D65D6-68FD-4B0C-A730-FD8025E6FBC1}"/>
    <cellStyle name="Normal 2 39 15 3 2" xfId="12019" xr:uid="{424FC6E6-913F-4DDD-81BF-5721B3E2DEE0}"/>
    <cellStyle name="Normal 2 39 15 3 3" xfId="12020" xr:uid="{5319995F-817E-4277-8BDE-E8C884D8E06C}"/>
    <cellStyle name="Normal 2 39 15 4" xfId="12021" xr:uid="{8AA04366-85B0-433C-933E-33FC0FCD0E35}"/>
    <cellStyle name="Normal 2 39 15 5" xfId="12022" xr:uid="{31F1812C-8BBC-4811-AE85-5120927D5ECF}"/>
    <cellStyle name="Normal 2 39 16" xfId="12023" xr:uid="{8442642E-B8AB-4FCD-9D62-2E9FB6F5C361}"/>
    <cellStyle name="Normal 2 39 16 2" xfId="12024" xr:uid="{4EFC6972-1879-4ABD-A1B4-307855415F67}"/>
    <cellStyle name="Normal 2 39 16 2 2" xfId="12025" xr:uid="{A45EEA2B-CF8A-45B0-8355-0F288469D252}"/>
    <cellStyle name="Normal 2 39 16 2 3" xfId="12026" xr:uid="{EDD503FB-F704-4B89-94C5-9F4D78547936}"/>
    <cellStyle name="Normal 2 39 16 3" xfId="12027" xr:uid="{62824B14-2B33-48F1-BB8F-2C8E3FC9E6EB}"/>
    <cellStyle name="Normal 2 39 16 3 2" xfId="12028" xr:uid="{C28376CC-D543-438D-9655-FDF7D3BDDBCE}"/>
    <cellStyle name="Normal 2 39 16 3 3" xfId="12029" xr:uid="{B1E4D54A-0A8F-42AD-8E64-BCF47D4E7687}"/>
    <cellStyle name="Normal 2 39 16 4" xfId="12030" xr:uid="{2300A8D7-58ED-473B-9F8F-D04BCB5510F1}"/>
    <cellStyle name="Normal 2 39 16 5" xfId="12031" xr:uid="{4AF44B86-E61A-4E2C-82AD-8D2ED9CF653D}"/>
    <cellStyle name="Normal 2 39 17" xfId="12032" xr:uid="{77899397-21A4-4773-9D36-ADB590515EA9}"/>
    <cellStyle name="Normal 2 39 17 2" xfId="12033" xr:uid="{678F8F29-18D3-416B-AA77-FDE450E0F555}"/>
    <cellStyle name="Normal 2 39 17 2 2" xfId="12034" xr:uid="{0B74E79F-A9ED-420C-B0D2-42E812987487}"/>
    <cellStyle name="Normal 2 39 17 2 3" xfId="12035" xr:uid="{FADE7CD4-7CD7-4EB6-B12F-09583DE785C0}"/>
    <cellStyle name="Normal 2 39 17 3" xfId="12036" xr:uid="{7CF3F022-D799-41C3-8CD9-4FAA8D2FF5D2}"/>
    <cellStyle name="Normal 2 39 17 3 2" xfId="12037" xr:uid="{FEA576AC-76FE-48A1-92D5-296AF85E2721}"/>
    <cellStyle name="Normal 2 39 17 3 3" xfId="12038" xr:uid="{A2112983-00C6-4DB0-B4FE-23007F423F74}"/>
    <cellStyle name="Normal 2 39 17 4" xfId="12039" xr:uid="{57E30FD8-E9CC-45BE-81DA-ADA8C7FAA03D}"/>
    <cellStyle name="Normal 2 39 17 5" xfId="12040" xr:uid="{A571A463-C2A2-443B-8A94-60AEDA2D6DE4}"/>
    <cellStyle name="Normal 2 39 18" xfId="12041" xr:uid="{909483D5-DD9A-4AF7-B434-C20AD535C479}"/>
    <cellStyle name="Normal 2 39 18 2" xfId="12042" xr:uid="{3BB5A788-4452-4EDF-984A-E4D821792F90}"/>
    <cellStyle name="Normal 2 39 18 2 2" xfId="12043" xr:uid="{E7910EA8-7FFA-45F5-86E4-205262CE95C3}"/>
    <cellStyle name="Normal 2 39 18 2 3" xfId="12044" xr:uid="{DE0982D4-9E0D-4198-808D-E2CBB6D463D0}"/>
    <cellStyle name="Normal 2 39 18 3" xfId="12045" xr:uid="{FE130586-666E-40FF-9814-DFF9B3B839A1}"/>
    <cellStyle name="Normal 2 39 18 3 2" xfId="12046" xr:uid="{554E5007-E48D-4C19-A040-828A143B6DA6}"/>
    <cellStyle name="Normal 2 39 18 3 3" xfId="12047" xr:uid="{E872EB2C-960F-460F-AF37-6EE0BFEE3C20}"/>
    <cellStyle name="Normal 2 39 18 4" xfId="12048" xr:uid="{37574460-EE01-4EA5-B626-4DD1A09C7BB8}"/>
    <cellStyle name="Normal 2 39 18 5" xfId="12049" xr:uid="{1C9FF857-805F-4117-A5F3-0FEEEC8A38D4}"/>
    <cellStyle name="Normal 2 39 19" xfId="12050" xr:uid="{5E2A3D9B-83BC-4E15-9F07-586B6EF5A042}"/>
    <cellStyle name="Normal 2 39 19 2" xfId="12051" xr:uid="{4156BF58-2E23-4A0A-909B-DD0641C997A1}"/>
    <cellStyle name="Normal 2 39 19 2 2" xfId="12052" xr:uid="{514C36DD-CFF9-470D-9552-0C22C164467E}"/>
    <cellStyle name="Normal 2 39 19 2 3" xfId="12053" xr:uid="{F2E2F822-1B23-4B31-A1A3-8D4C9BCB35E4}"/>
    <cellStyle name="Normal 2 39 19 3" xfId="12054" xr:uid="{E5E6744D-C677-49D3-8913-663AB6E7963E}"/>
    <cellStyle name="Normal 2 39 19 3 2" xfId="12055" xr:uid="{1BB340F2-3180-4518-8609-F04C7A642D89}"/>
    <cellStyle name="Normal 2 39 19 3 3" xfId="12056" xr:uid="{EC0D6274-35B4-4647-A992-4C2D5A8A8C63}"/>
    <cellStyle name="Normal 2 39 19 4" xfId="12057" xr:uid="{394B5A82-4BC6-40A9-AA11-A883AA69F798}"/>
    <cellStyle name="Normal 2 39 19 5" xfId="12058" xr:uid="{EE26C8A8-E9C6-43AB-92B4-E7D2D79287F0}"/>
    <cellStyle name="Normal 2 39 2" xfId="12059" xr:uid="{3C58A475-CD5A-4A6C-819C-18384DCBD4A5}"/>
    <cellStyle name="Normal 2 39 2 2" xfId="12060" xr:uid="{5636AE01-A924-4C01-989D-EF94B9316A03}"/>
    <cellStyle name="Normal 2 39 2 2 2" xfId="12061" xr:uid="{194F4740-B534-4C19-97DD-7D864CD9F51E}"/>
    <cellStyle name="Normal 2 39 2 2 3" xfId="12062" xr:uid="{EF795650-180F-42C1-AA56-2290106FFA2A}"/>
    <cellStyle name="Normal 2 39 2 3" xfId="12063" xr:uid="{69AAA6D2-C4FE-4E26-9B39-8D4A0DAE32B2}"/>
    <cellStyle name="Normal 2 39 2 3 2" xfId="12064" xr:uid="{69F4DD01-1C53-43FA-AEDD-7A1691712264}"/>
    <cellStyle name="Normal 2 39 2 3 3" xfId="12065" xr:uid="{B3EC2404-0F44-46D3-8F02-D29B2F4681CB}"/>
    <cellStyle name="Normal 2 39 2 4" xfId="12066" xr:uid="{92935E32-6990-4885-9853-D661B455C314}"/>
    <cellStyle name="Normal 2 39 2 5" xfId="12067" xr:uid="{BE657CEE-41F8-4517-AAA9-508A29733BDD}"/>
    <cellStyle name="Normal 2 39 20" xfId="12068" xr:uid="{DD225302-07BD-4CA4-827E-93A5F904F66A}"/>
    <cellStyle name="Normal 2 39 20 2" xfId="12069" xr:uid="{804CAA97-2141-4702-9DE6-8876F5D2F29B}"/>
    <cellStyle name="Normal 2 39 20 2 2" xfId="12070" xr:uid="{47D9FD70-9B39-4BBF-810F-2D0C264EDE2F}"/>
    <cellStyle name="Normal 2 39 20 2 3" xfId="12071" xr:uid="{BBF6A8C0-235A-4963-AD69-E336EA0F570B}"/>
    <cellStyle name="Normal 2 39 20 3" xfId="12072" xr:uid="{52688782-5589-44AA-89AD-F123E92BA412}"/>
    <cellStyle name="Normal 2 39 20 3 2" xfId="12073" xr:uid="{B78F15EB-118A-4FCB-8F5D-305D8DA02916}"/>
    <cellStyle name="Normal 2 39 20 3 3" xfId="12074" xr:uid="{57E45B36-0C9E-48DB-B39B-D376577CE81C}"/>
    <cellStyle name="Normal 2 39 20 4" xfId="12075" xr:uid="{BAC01F0C-B0F6-46FE-A136-C91D939F725B}"/>
    <cellStyle name="Normal 2 39 20 5" xfId="12076" xr:uid="{899BC219-A279-4137-B93D-08F194296DA5}"/>
    <cellStyle name="Normal 2 39 21" xfId="12077" xr:uid="{09E07515-16E7-40C2-AA41-BD362AF2A0D6}"/>
    <cellStyle name="Normal 2 39 21 2" xfId="12078" xr:uid="{D9A8EDC6-59AE-47BB-81CE-CD3E08BF3E2C}"/>
    <cellStyle name="Normal 2 39 21 2 2" xfId="12079" xr:uid="{116E3FA7-52B4-4A4C-8623-36AF5B02EF96}"/>
    <cellStyle name="Normal 2 39 21 2 3" xfId="12080" xr:uid="{75BD53EB-B843-4C07-BCCA-7C25957B5611}"/>
    <cellStyle name="Normal 2 39 21 3" xfId="12081" xr:uid="{94DD840A-BA5C-45D9-BCA5-A3A86DA64D95}"/>
    <cellStyle name="Normal 2 39 21 3 2" xfId="12082" xr:uid="{88CE0DD0-919D-4E59-B2C4-6FF6DFABA3A7}"/>
    <cellStyle name="Normal 2 39 21 3 3" xfId="12083" xr:uid="{0C3148E2-DC4E-48AD-A9FA-0D0ECD4B70BC}"/>
    <cellStyle name="Normal 2 39 21 4" xfId="12084" xr:uid="{3013A837-86DF-4A51-8DE0-0533B45A647E}"/>
    <cellStyle name="Normal 2 39 21 5" xfId="12085" xr:uid="{67BB7D95-DD4C-4509-9D00-0F04A1BBE0E6}"/>
    <cellStyle name="Normal 2 39 22" xfId="12086" xr:uid="{752608FE-EBD8-4967-A9BF-85ADFAA03734}"/>
    <cellStyle name="Normal 2 39 22 2" xfId="12087" xr:uid="{E558E231-CF5B-40D8-B204-456DEDF2DC5C}"/>
    <cellStyle name="Normal 2 39 22 2 2" xfId="12088" xr:uid="{39C0D45C-789D-4650-B5D9-80BE3BC75BCF}"/>
    <cellStyle name="Normal 2 39 22 2 3" xfId="12089" xr:uid="{855B9BED-2ACF-4949-913D-C344C9152DA7}"/>
    <cellStyle name="Normal 2 39 22 3" xfId="12090" xr:uid="{8552BE72-673C-4CEC-8BBA-A68C38F74A5E}"/>
    <cellStyle name="Normal 2 39 22 3 2" xfId="12091" xr:uid="{5491E320-4DBC-4FC3-95EC-6563875C3BE4}"/>
    <cellStyle name="Normal 2 39 22 3 3" xfId="12092" xr:uid="{88358CF0-9A68-4ED6-969B-3CC42CAE609F}"/>
    <cellStyle name="Normal 2 39 22 4" xfId="12093" xr:uid="{9AD6437C-AAE2-421C-B0FE-887527C2560D}"/>
    <cellStyle name="Normal 2 39 22 5" xfId="12094" xr:uid="{B89FB8CF-AEA9-459B-8291-1A0171436964}"/>
    <cellStyle name="Normal 2 39 23" xfId="12095" xr:uid="{6E5EBE2D-3BF0-457E-9839-27C178263714}"/>
    <cellStyle name="Normal 2 39 23 2" xfId="12096" xr:uid="{392A1EB0-6ABB-402B-901D-C7FEBC236173}"/>
    <cellStyle name="Normal 2 39 23 2 2" xfId="12097" xr:uid="{E4B4A2AB-88C1-40D7-818A-F2DC550110EA}"/>
    <cellStyle name="Normal 2 39 23 2 3" xfId="12098" xr:uid="{5C1363A7-87F0-424A-8359-21631C2306BE}"/>
    <cellStyle name="Normal 2 39 23 3" xfId="12099" xr:uid="{C3F033CB-9DF6-42B8-83C5-47B7F0FC2D11}"/>
    <cellStyle name="Normal 2 39 23 3 2" xfId="12100" xr:uid="{58DA6CB4-75E6-40E5-AC07-83EB8C0DAF5B}"/>
    <cellStyle name="Normal 2 39 23 3 3" xfId="12101" xr:uid="{BE2A089A-3C92-409D-92DC-16C05E7F2542}"/>
    <cellStyle name="Normal 2 39 23 4" xfId="12102" xr:uid="{2E87E776-6F4C-438A-97A5-57235311CC22}"/>
    <cellStyle name="Normal 2 39 23 5" xfId="12103" xr:uid="{8EB48819-30E9-45E0-A9A4-6E8DC9C75EF6}"/>
    <cellStyle name="Normal 2 39 24" xfId="12104" xr:uid="{81BA1234-F38B-4D82-8D4B-C9FB8E37DCDC}"/>
    <cellStyle name="Normal 2 39 24 2" xfId="12105" xr:uid="{8D3B1EDC-DC23-4573-ABB6-A0CF264D2EC6}"/>
    <cellStyle name="Normal 2 39 24 3" xfId="12106" xr:uid="{2CD5FDE9-B8AB-483F-AEE6-36AD77F9DCF8}"/>
    <cellStyle name="Normal 2 39 25" xfId="12107" xr:uid="{BEF52A52-6C4B-45FF-848F-4ED506A764C2}"/>
    <cellStyle name="Normal 2 39 25 2" xfId="12108" xr:uid="{7C5FD6CE-0169-4B57-8397-4303A8A46126}"/>
    <cellStyle name="Normal 2 39 25 3" xfId="12109" xr:uid="{5F602771-4BB1-400A-8B2E-5D65680F05B5}"/>
    <cellStyle name="Normal 2 39 26" xfId="12110" xr:uid="{7F83A242-A453-4A13-A703-753164977005}"/>
    <cellStyle name="Normal 2 39 27" xfId="12111" xr:uid="{27115E17-19F1-4E5C-8F2B-15BF115E1E5A}"/>
    <cellStyle name="Normal 2 39 3" xfId="12112" xr:uid="{77C69AF9-BFC8-4DB2-B1FC-AF7D5EC9B5EF}"/>
    <cellStyle name="Normal 2 39 3 2" xfId="12113" xr:uid="{A1E94C28-8601-43F5-9166-CE57C810AB52}"/>
    <cellStyle name="Normal 2 39 3 2 2" xfId="12114" xr:uid="{362B974A-A39E-45ED-972B-E6877BA3A27E}"/>
    <cellStyle name="Normal 2 39 3 2 3" xfId="12115" xr:uid="{A48A5C01-35B9-49DF-82BB-FBA8531C5F73}"/>
    <cellStyle name="Normal 2 39 3 3" xfId="12116" xr:uid="{7DA27982-3E25-4DD2-B5AD-5CE62E2C8A98}"/>
    <cellStyle name="Normal 2 39 3 3 2" xfId="12117" xr:uid="{4CE8F885-0D5D-481A-9521-6C9B518DD435}"/>
    <cellStyle name="Normal 2 39 3 3 3" xfId="12118" xr:uid="{0E6F7D5E-053B-4C74-974E-D39D8205088E}"/>
    <cellStyle name="Normal 2 39 3 4" xfId="12119" xr:uid="{7BC61436-49D4-4DAD-9124-8A58929B23FB}"/>
    <cellStyle name="Normal 2 39 3 5" xfId="12120" xr:uid="{3DEBE2D3-C625-418E-825E-A248C8AAC00F}"/>
    <cellStyle name="Normal 2 39 4" xfId="12121" xr:uid="{34C25F60-FBBE-4557-8EE6-67B9FC2EB6C8}"/>
    <cellStyle name="Normal 2 39 4 2" xfId="12122" xr:uid="{B64448A7-7AFB-4D63-95FA-E4BCEE5A2C55}"/>
    <cellStyle name="Normal 2 39 4 2 2" xfId="12123" xr:uid="{1207CD0D-C436-4967-9624-FF23C3EBAE35}"/>
    <cellStyle name="Normal 2 39 4 2 3" xfId="12124" xr:uid="{D2FFA2C1-4719-40EE-B7F9-7588BABB2BE4}"/>
    <cellStyle name="Normal 2 39 4 3" xfId="12125" xr:uid="{A0830DAE-DC1E-402C-B6A2-4B52F0827B1F}"/>
    <cellStyle name="Normal 2 39 4 3 2" xfId="12126" xr:uid="{8EFA7079-9B60-4C33-899B-EC947E7B5BE2}"/>
    <cellStyle name="Normal 2 39 4 3 3" xfId="12127" xr:uid="{2BFD6890-B7E0-488E-8633-7133544A2548}"/>
    <cellStyle name="Normal 2 39 4 4" xfId="12128" xr:uid="{FFFBA5D5-0C12-41D2-8FA8-581F2A35AF38}"/>
    <cellStyle name="Normal 2 39 4 5" xfId="12129" xr:uid="{314D1DA0-0E46-4C79-8082-C2FDE866B6D0}"/>
    <cellStyle name="Normal 2 39 5" xfId="12130" xr:uid="{19E7CA3F-C9DB-4119-B153-9CE178CA7FA5}"/>
    <cellStyle name="Normal 2 39 5 2" xfId="12131" xr:uid="{45663F39-BFC1-4CAF-85C0-F5B4EFD6414D}"/>
    <cellStyle name="Normal 2 39 5 2 2" xfId="12132" xr:uid="{6A5EB238-13C5-4299-8679-E83BE9D7986B}"/>
    <cellStyle name="Normal 2 39 5 2 3" xfId="12133" xr:uid="{B155173A-58F8-42F0-B7C3-AA11EFCC21C7}"/>
    <cellStyle name="Normal 2 39 5 3" xfId="12134" xr:uid="{69E228FB-EF7B-4540-8D33-C7B049EEFAF2}"/>
    <cellStyle name="Normal 2 39 5 3 2" xfId="12135" xr:uid="{F24B0B2B-50E4-4B85-8C2E-5C344DAE7BA2}"/>
    <cellStyle name="Normal 2 39 5 3 3" xfId="12136" xr:uid="{6C318624-2DE9-4CC8-8A62-4A779A70C7D7}"/>
    <cellStyle name="Normal 2 39 5 4" xfId="12137" xr:uid="{B2806D52-2619-4EDC-82FD-FA7801C35BF1}"/>
    <cellStyle name="Normal 2 39 5 5" xfId="12138" xr:uid="{9F39D51A-BE96-423D-A2D2-B93409CD1341}"/>
    <cellStyle name="Normal 2 39 6" xfId="12139" xr:uid="{102458B7-B9C3-4333-9A29-C93BF09CBCFA}"/>
    <cellStyle name="Normal 2 39 6 2" xfId="12140" xr:uid="{50DBA4C2-ADC4-40D7-BD08-155317CFD9AD}"/>
    <cellStyle name="Normal 2 39 6 2 2" xfId="12141" xr:uid="{C456DE11-C366-4AE3-92A8-CEFF0B457783}"/>
    <cellStyle name="Normal 2 39 6 2 3" xfId="12142" xr:uid="{0D7142AE-56E0-4F24-866B-CF21660BD051}"/>
    <cellStyle name="Normal 2 39 6 3" xfId="12143" xr:uid="{7F85EE5F-CA12-4AFE-AE14-E0A3A1A1FE8F}"/>
    <cellStyle name="Normal 2 39 6 3 2" xfId="12144" xr:uid="{DAC3413A-2EC6-49A2-8E74-783D393E01A3}"/>
    <cellStyle name="Normal 2 39 6 3 3" xfId="12145" xr:uid="{FA91067E-DFF7-4D18-8BB3-E1F3FC21EE27}"/>
    <cellStyle name="Normal 2 39 6 4" xfId="12146" xr:uid="{3B0697D3-A069-49C3-8785-42D8A8B5E473}"/>
    <cellStyle name="Normal 2 39 6 5" xfId="12147" xr:uid="{F820AC4D-092C-474C-B776-2E8396E5C540}"/>
    <cellStyle name="Normal 2 39 7" xfId="12148" xr:uid="{B2E1125F-8EE8-4405-9541-4DF378948723}"/>
    <cellStyle name="Normal 2 39 7 2" xfId="12149" xr:uid="{34E5898C-1878-45AE-9F81-65B296949BDC}"/>
    <cellStyle name="Normal 2 39 7 2 2" xfId="12150" xr:uid="{7564225A-A806-4139-B4A2-29A8C532D9BB}"/>
    <cellStyle name="Normal 2 39 7 2 3" xfId="12151" xr:uid="{CABAF2E5-0BAE-471F-BC12-3D4B76934418}"/>
    <cellStyle name="Normal 2 39 7 3" xfId="12152" xr:uid="{E4EFE23A-C079-4FEF-929A-0BD2DF5B4D59}"/>
    <cellStyle name="Normal 2 39 7 3 2" xfId="12153" xr:uid="{E199D6B6-C2FE-4D86-AD56-0E3729FE7D95}"/>
    <cellStyle name="Normal 2 39 7 3 3" xfId="12154" xr:uid="{4EE135F5-CC55-4DE0-8B78-D86740698185}"/>
    <cellStyle name="Normal 2 39 7 4" xfId="12155" xr:uid="{9FBE2EA9-C50E-4206-BE9C-BC315BBA5B29}"/>
    <cellStyle name="Normal 2 39 7 5" xfId="12156" xr:uid="{77558F01-5FDA-40FA-9AD8-E43A17B0E49F}"/>
    <cellStyle name="Normal 2 39 8" xfId="12157" xr:uid="{FBBEA16A-8D79-4F07-B671-6DEECF9C89FB}"/>
    <cellStyle name="Normal 2 39 8 2" xfId="12158" xr:uid="{D8846458-B7D6-44B3-AED3-CED9BA76013C}"/>
    <cellStyle name="Normal 2 39 8 2 2" xfId="12159" xr:uid="{6BA9BC4E-B4DC-4592-86E5-67D9B5FAE31B}"/>
    <cellStyle name="Normal 2 39 8 2 3" xfId="12160" xr:uid="{2F26C6A4-19B7-48D7-9FDE-72E16F61A103}"/>
    <cellStyle name="Normal 2 39 8 3" xfId="12161" xr:uid="{5A87DC75-8CA9-4426-BFFC-2FA7DDBA8F01}"/>
    <cellStyle name="Normal 2 39 8 3 2" xfId="12162" xr:uid="{97A9EA50-4EFC-410D-A113-769AD99DBB69}"/>
    <cellStyle name="Normal 2 39 8 3 3" xfId="12163" xr:uid="{D88A5221-25BD-49C0-AFA6-0DEFBABE3A18}"/>
    <cellStyle name="Normal 2 39 8 4" xfId="12164" xr:uid="{BDD753E0-3CED-4272-B080-7C016CE8AAF7}"/>
    <cellStyle name="Normal 2 39 8 5" xfId="12165" xr:uid="{E6704403-1517-46DA-BB83-1795F63B2902}"/>
    <cellStyle name="Normal 2 39 9" xfId="12166" xr:uid="{8F71A07C-784F-4C30-AE24-27BD48D3C6EE}"/>
    <cellStyle name="Normal 2 39 9 2" xfId="12167" xr:uid="{8C50D38F-0397-45A2-9FBC-0EFD0F09F098}"/>
    <cellStyle name="Normal 2 39 9 2 2" xfId="12168" xr:uid="{BB3F83B4-0939-42F9-A874-48F5062E169F}"/>
    <cellStyle name="Normal 2 39 9 2 3" xfId="12169" xr:uid="{715E5C65-3955-4497-A7E1-AB7C9EEA846C}"/>
    <cellStyle name="Normal 2 39 9 3" xfId="12170" xr:uid="{FF91A4FA-F056-419F-BEA0-9ADB01BA66F1}"/>
    <cellStyle name="Normal 2 39 9 3 2" xfId="12171" xr:uid="{0AE1D602-3693-45BD-A245-E66E36F6D7DF}"/>
    <cellStyle name="Normal 2 39 9 3 3" xfId="12172" xr:uid="{943903C6-1F3C-4E02-8F63-340220750AEE}"/>
    <cellStyle name="Normal 2 39 9 4" xfId="12173" xr:uid="{BE264831-7C97-43AD-AC86-397F74A0B365}"/>
    <cellStyle name="Normal 2 39 9 5" xfId="12174" xr:uid="{86F4386A-385F-417D-B924-B614E3A41AF8}"/>
    <cellStyle name="Normal 2 4" xfId="12175" xr:uid="{0B47D7E3-0865-4F0A-808B-6FCAACD434D4}"/>
    <cellStyle name="Normal 2 4 10" xfId="12176" xr:uid="{CA3C2C7A-7254-4FFE-AAA7-D98B6651CF93}"/>
    <cellStyle name="Normal 2 4 11" xfId="12177" xr:uid="{B9E2E9C9-8C0A-4DE9-9D80-9F988A642769}"/>
    <cellStyle name="Normal 2 4 12" xfId="12178" xr:uid="{E7C750E6-35CD-46B4-9113-91E9090B68C0}"/>
    <cellStyle name="Normal 2 4 12 2" xfId="12179" xr:uid="{40B73400-314F-48C0-AB27-B2B35AA44EAE}"/>
    <cellStyle name="Normal 2 4 12 3" xfId="12180" xr:uid="{31805CB7-694C-4367-AE30-4E4D55C7CC0D}"/>
    <cellStyle name="Normal 2 4 13" xfId="12181" xr:uid="{8AF0D835-E21F-4060-A231-4967ADF70D62}"/>
    <cellStyle name="Normal 2 4 14" xfId="12182" xr:uid="{4E188285-8665-431B-BC0D-7E7DA745AFB8}"/>
    <cellStyle name="Normal 2 4 15" xfId="12183" xr:uid="{5F88ECC5-DE59-41CE-A99F-803E471C75E5}"/>
    <cellStyle name="Normal 2 4 16" xfId="12184" xr:uid="{9874EFE9-C36A-44A0-BB52-7EC2F0653C22}"/>
    <cellStyle name="Normal 2 4 17" xfId="12185" xr:uid="{0DC2636F-495C-4479-ADC0-3496D62AE75C}"/>
    <cellStyle name="Normal 2 4 18" xfId="12186" xr:uid="{126661AD-614F-4F0D-B1C4-3A18607B62E0}"/>
    <cellStyle name="Normal 2 4 19" xfId="12187" xr:uid="{9C7A49A5-178F-42CB-8A25-30131FDA98D1}"/>
    <cellStyle name="Normal 2 4 2" xfId="12188" xr:uid="{43E17C59-23EF-4D27-8459-DBBDBFA7B5E6}"/>
    <cellStyle name="Normal 2 4 2 2" xfId="12189" xr:uid="{90C424F7-ACF3-44C1-901D-6E0FAE0D8DD6}"/>
    <cellStyle name="Normal 2 4 2 3" xfId="12190" xr:uid="{BD5E6A1F-0695-43A3-B2B2-7A7EC295E9A8}"/>
    <cellStyle name="Normal 2 4 2 4" xfId="41553" xr:uid="{D32D89FC-A01C-4153-9645-0F595D31E60A}"/>
    <cellStyle name="Normal 2 4 20" xfId="12191" xr:uid="{CA4A3FE0-9517-4A0D-BCB2-75A3EDDF50E1}"/>
    <cellStyle name="Normal 2 4 21" xfId="12192" xr:uid="{2AFB0C32-D27A-4BF0-AF59-80D2A66C1BD9}"/>
    <cellStyle name="Normal 2 4 22" xfId="12193" xr:uid="{C0909AED-8BB1-44AF-ABE0-696766D105F8}"/>
    <cellStyle name="Normal 2 4 23" xfId="12194" xr:uid="{52AD9DF2-5BEF-4F02-9568-9567D80E4192}"/>
    <cellStyle name="Normal 2 4 24" xfId="12195" xr:uid="{CEEB48AE-9B76-4B26-BE43-EF951BA8C987}"/>
    <cellStyle name="Normal 2 4 25" xfId="12196" xr:uid="{A5D68F89-D6E0-4504-B3B7-619199CBAD6F}"/>
    <cellStyle name="Normal 2 4 26" xfId="12197" xr:uid="{0AB260EA-245C-4B0D-9533-8DC8AEDEE09C}"/>
    <cellStyle name="Normal 2 4 27" xfId="12198" xr:uid="{CE1EB148-86A9-4AA2-816E-52B45EAD529B}"/>
    <cellStyle name="Normal 2 4 28" xfId="12199" xr:uid="{B73A092B-19E3-4723-A987-95775F305E74}"/>
    <cellStyle name="Normal 2 4 29" xfId="12200" xr:uid="{635945A4-3F47-4096-848A-EC51FE12ACC5}"/>
    <cellStyle name="Normal 2 4 3" xfId="12201" xr:uid="{BB84136D-F2A4-48AD-B071-7E9269ADBF71}"/>
    <cellStyle name="Normal 2 4 3 2" xfId="12202" xr:uid="{1A187A64-746B-48C5-B3A3-4C11874F0809}"/>
    <cellStyle name="Normal 2 4 3 2 2" xfId="41794" xr:uid="{23FFB67E-6633-4BDB-AAF3-07BA6C174270}"/>
    <cellStyle name="Normal 2 4 3 3" xfId="12203" xr:uid="{4B76F93E-70E1-4A4B-ABD2-A476EF2BC26A}"/>
    <cellStyle name="Normal 2 4 30" xfId="12204" xr:uid="{15B7AE79-E7FD-4179-86AE-BF0CDC69D325}"/>
    <cellStyle name="Normal 2 4 4" xfId="12205" xr:uid="{098AD78D-3B7C-4E84-9955-4B3F9DDAF337}"/>
    <cellStyle name="Normal 2 4 4 2" xfId="12206" xr:uid="{4F57C98B-A008-4015-818E-C208C713C07C}"/>
    <cellStyle name="Normal 2 4 4 3" xfId="12207" xr:uid="{70D80F02-346B-4D24-82DE-3A088C95FE86}"/>
    <cellStyle name="Normal 2 4 5" xfId="12208" xr:uid="{5536004D-8C78-4C0B-8CFF-3F031A249C07}"/>
    <cellStyle name="Normal 2 4 5 2" xfId="12209" xr:uid="{539BB387-704F-4848-BC46-DE629664D148}"/>
    <cellStyle name="Normal 2 4 5 3" xfId="12210" xr:uid="{5F33CBF2-BBF2-458A-A5C0-34401866C04A}"/>
    <cellStyle name="Normal 2 4 6" xfId="12211" xr:uid="{BB2138F0-73FF-4624-BBC0-435612928759}"/>
    <cellStyle name="Normal 2 4 6 2" xfId="12212" xr:uid="{17C2DFE1-F385-41A8-985D-C8A0F5790EFB}"/>
    <cellStyle name="Normal 2 4 6 3" xfId="12213" xr:uid="{651BFB4E-B903-4EF1-993F-498FECC62A3F}"/>
    <cellStyle name="Normal 2 4 7" xfId="12214" xr:uid="{8F794A67-1CB3-4030-BD7C-CE599B9A9069}"/>
    <cellStyle name="Normal 2 4 7 2" xfId="41795" xr:uid="{07CB70F5-601E-4817-A4D6-5E13E4FB737E}"/>
    <cellStyle name="Normal 2 4 8" xfId="12215" xr:uid="{D2CBDF41-AC46-41A0-9444-F743C9744BA9}"/>
    <cellStyle name="Normal 2 4 9" xfId="12216" xr:uid="{14791076-E49C-4C62-8364-8DDA053C444B}"/>
    <cellStyle name="Normal 2 40" xfId="12217" xr:uid="{FB142E96-CD9B-41BD-9295-9A0CFE9AA30D}"/>
    <cellStyle name="Normal 2 40 2" xfId="12218" xr:uid="{0AE58103-0C12-4B8C-B1CE-14D52A8781A8}"/>
    <cellStyle name="Normal 2 40 2 2" xfId="12219" xr:uid="{2954566F-5B84-4745-A2B4-A44A0F87B7F3}"/>
    <cellStyle name="Normal 2 40 2 3" xfId="12220" xr:uid="{18534F70-289A-41AD-AB79-F970B934AB94}"/>
    <cellStyle name="Normal 2 40 3" xfId="12221" xr:uid="{1316C3C9-8ECB-41B8-8162-2267BB265363}"/>
    <cellStyle name="Normal 2 40 3 2" xfId="12222" xr:uid="{05A1B428-192B-457A-BD38-FBFB2B404C59}"/>
    <cellStyle name="Normal 2 40 3 3" xfId="12223" xr:uid="{39BD25B2-0EE1-4BD8-971D-62AC8A1B615A}"/>
    <cellStyle name="Normal 2 40 4" xfId="12224" xr:uid="{85319B42-4B29-4752-9707-7F3563835754}"/>
    <cellStyle name="Normal 2 40 5" xfId="12225" xr:uid="{A6AC2D55-7E05-4F53-8F9C-854BFA67CBE4}"/>
    <cellStyle name="Normal 2 41" xfId="12226" xr:uid="{28C7D416-E693-48E4-BFEB-70213D074F19}"/>
    <cellStyle name="Normal 2 41 2" xfId="12227" xr:uid="{8757CD4C-1446-4A6F-88D4-3200AD3BC11B}"/>
    <cellStyle name="Normal 2 41 2 2" xfId="12228" xr:uid="{ED155E8F-CC65-4552-954C-1B15F440AFAB}"/>
    <cellStyle name="Normal 2 41 2 3" xfId="12229" xr:uid="{418B7B24-5780-4919-9944-B18BE3376DCF}"/>
    <cellStyle name="Normal 2 41 3" xfId="12230" xr:uid="{15C64940-83F1-4791-ABBD-59CBC6460A98}"/>
    <cellStyle name="Normal 2 41 3 2" xfId="12231" xr:uid="{8D9DF51A-BE1A-4A68-9D05-F1DAE1B85EE9}"/>
    <cellStyle name="Normal 2 41 3 3" xfId="12232" xr:uid="{16F009CE-B942-4515-B513-41506FAA5485}"/>
    <cellStyle name="Normal 2 41 4" xfId="12233" xr:uid="{AC37DDAC-75E8-4EDF-8F24-CE41858E838C}"/>
    <cellStyle name="Normal 2 41 5" xfId="12234" xr:uid="{D17AB09D-5C51-4907-9BAE-15BC0BD8217E}"/>
    <cellStyle name="Normal 2 42" xfId="12235" xr:uid="{4207E54A-101E-4EAB-B888-8794DECF5194}"/>
    <cellStyle name="Normal 2 42 2" xfId="12236" xr:uid="{3A29459E-267B-4682-AF58-D6CE35C91C75}"/>
    <cellStyle name="Normal 2 42 2 2" xfId="12237" xr:uid="{D48E2B20-525E-48FF-BDE3-2F1526268C55}"/>
    <cellStyle name="Normal 2 42 2 3" xfId="12238" xr:uid="{B226956F-9FFE-4DAF-975D-D3EBA430C20E}"/>
    <cellStyle name="Normal 2 42 3" xfId="12239" xr:uid="{7C9C5FBB-3D24-420D-B64A-30A3522CE64A}"/>
    <cellStyle name="Normal 2 42 3 2" xfId="12240" xr:uid="{02983EB6-92C1-4C22-8B30-A9C6D27838C9}"/>
    <cellStyle name="Normal 2 42 3 3" xfId="12241" xr:uid="{03C27FE9-2570-4409-9391-806EB62EF88E}"/>
    <cellStyle name="Normal 2 42 4" xfId="12242" xr:uid="{B802AE94-387B-464B-8FD1-180284666884}"/>
    <cellStyle name="Normal 2 42 5" xfId="12243" xr:uid="{C6174306-FE58-43A6-B0BB-B696701243E4}"/>
    <cellStyle name="Normal 2 43" xfId="12244" xr:uid="{9B2FA0EC-A316-410E-BF4F-C1ABFFCB557B}"/>
    <cellStyle name="Normal 2 43 2" xfId="12245" xr:uid="{E9849E60-A131-4544-8DC0-8B2A929093A4}"/>
    <cellStyle name="Normal 2 43 2 2" xfId="12246" xr:uid="{00456EF9-BA67-4B94-A5F2-609167391C9B}"/>
    <cellStyle name="Normal 2 43 2 3" xfId="12247" xr:uid="{C196F917-B507-428E-9F4D-21ADADAC9E65}"/>
    <cellStyle name="Normal 2 43 3" xfId="12248" xr:uid="{6C933C69-C266-4F5F-83AD-D4D279C7BEC6}"/>
    <cellStyle name="Normal 2 43 3 2" xfId="12249" xr:uid="{83DDCA67-5D00-4FF5-82BB-89FA2399FDEA}"/>
    <cellStyle name="Normal 2 43 3 3" xfId="12250" xr:uid="{85CC19F4-0FBF-4372-B6EC-39E0084BF824}"/>
    <cellStyle name="Normal 2 43 4" xfId="12251" xr:uid="{C0781DA9-ADB3-4F6A-A272-D363A6699F8B}"/>
    <cellStyle name="Normal 2 43 5" xfId="12252" xr:uid="{C9D73A21-5122-448C-AC70-C28B4DF1E548}"/>
    <cellStyle name="Normal 2 44" xfId="12253" xr:uid="{B0558DBC-DF0F-4A90-9CE0-E2DDBEE373FF}"/>
    <cellStyle name="Normal 2 44 2" xfId="12254" xr:uid="{9A49E5EA-8DC5-4EA8-ABE1-7EE338E9D350}"/>
    <cellStyle name="Normal 2 44 2 2" xfId="12255" xr:uid="{5A7DDB06-7B94-461A-BCE2-27A820CC151C}"/>
    <cellStyle name="Normal 2 44 2 3" xfId="12256" xr:uid="{3C3841EB-3377-45BD-AA96-C4C547384C21}"/>
    <cellStyle name="Normal 2 44 3" xfId="12257" xr:uid="{32737B8D-FF51-49B7-9D58-9CD243559BCD}"/>
    <cellStyle name="Normal 2 44 3 2" xfId="12258" xr:uid="{8D3FFBCA-5919-4B97-A46C-396B66D2B66C}"/>
    <cellStyle name="Normal 2 44 3 3" xfId="12259" xr:uid="{17706077-BD0A-4069-9D9A-C2DF93C32F6A}"/>
    <cellStyle name="Normal 2 44 4" xfId="12260" xr:uid="{2AEA6776-65BE-4A47-81C8-A14FC1434285}"/>
    <cellStyle name="Normal 2 44 5" xfId="12261" xr:uid="{7F90151D-28F5-413D-8096-970672CE228B}"/>
    <cellStyle name="Normal 2 45" xfId="12262" xr:uid="{4605AF39-AA3C-44D6-8D58-43CD13185254}"/>
    <cellStyle name="Normal 2 45 2" xfId="12263" xr:uid="{0598371D-A780-4C10-A4BB-E5BE49ABCDC8}"/>
    <cellStyle name="Normal 2 45 2 2" xfId="12264" xr:uid="{F2E0D2F2-2467-4B24-BD20-C9F9B6D21C5B}"/>
    <cellStyle name="Normal 2 45 2 3" xfId="12265" xr:uid="{60340A11-510A-4820-B94A-8A75A0323E84}"/>
    <cellStyle name="Normal 2 45 3" xfId="12266" xr:uid="{2582FC50-037C-4520-9C05-4E487074A24B}"/>
    <cellStyle name="Normal 2 45 3 2" xfId="12267" xr:uid="{A70A3166-77E8-49FA-AA7C-6024B82F27D3}"/>
    <cellStyle name="Normal 2 45 3 3" xfId="12268" xr:uid="{D60C3D75-0F11-4C40-9C03-F8A99C27C96A}"/>
    <cellStyle name="Normal 2 45 4" xfId="12269" xr:uid="{F5DD306B-8DA6-4847-BEFA-3BEE62F12E55}"/>
    <cellStyle name="Normal 2 45 5" xfId="12270" xr:uid="{160166FD-019F-408B-8B27-ECAB1498B71E}"/>
    <cellStyle name="Normal 2 46" xfId="12271" xr:uid="{FB5A9E45-D1AD-4B8B-A2D0-EA716A685C3A}"/>
    <cellStyle name="Normal 2 46 2" xfId="12272" xr:uid="{75892DEE-3F06-495D-88E5-9377F0CA1E19}"/>
    <cellStyle name="Normal 2 46 2 2" xfId="12273" xr:uid="{2AC81BA1-1F85-47A4-84E8-63B1CE7046EA}"/>
    <cellStyle name="Normal 2 46 2 3" xfId="12274" xr:uid="{5AC39B8A-0A10-4DB7-8894-8F34B48FC6E7}"/>
    <cellStyle name="Normal 2 46 3" xfId="12275" xr:uid="{A80E20C2-EA2C-455C-B208-4A90BC7F1FDF}"/>
    <cellStyle name="Normal 2 46 3 2" xfId="12276" xr:uid="{5953B3A7-7F79-4502-8EE2-9B67135D8446}"/>
    <cellStyle name="Normal 2 46 3 3" xfId="12277" xr:uid="{949875BC-B1D8-4AA8-8E45-30E6FCF61840}"/>
    <cellStyle name="Normal 2 46 4" xfId="12278" xr:uid="{D587F25A-79B8-4EE9-B8C5-3916D2EF774A}"/>
    <cellStyle name="Normal 2 46 5" xfId="12279" xr:uid="{C7C8A363-8723-45AD-8365-7B68D25E45CD}"/>
    <cellStyle name="Normal 2 47" xfId="12280" xr:uid="{DAEF4E5D-7AFC-46FB-B133-5CED56D79E03}"/>
    <cellStyle name="Normal 2 47 2" xfId="12281" xr:uid="{60DFA09F-39B4-4E26-BC5A-AB862990D60E}"/>
    <cellStyle name="Normal 2 47 2 2" xfId="12282" xr:uid="{015C3A99-7593-4266-9E9A-1DEBCEAF0D8E}"/>
    <cellStyle name="Normal 2 47 2 3" xfId="12283" xr:uid="{6232F2A4-59C0-423B-B149-F84D97F7B018}"/>
    <cellStyle name="Normal 2 47 3" xfId="12284" xr:uid="{B5ED469A-D2C5-4420-9141-994E91635B83}"/>
    <cellStyle name="Normal 2 47 3 2" xfId="12285" xr:uid="{1BC5CAF6-DCAC-4EFB-B1FB-DBEFA24F7493}"/>
    <cellStyle name="Normal 2 47 3 3" xfId="12286" xr:uid="{ACE0C83B-FBEE-4B74-AF1C-85D4BC9DD36D}"/>
    <cellStyle name="Normal 2 47 4" xfId="12287" xr:uid="{08A1E990-A80B-4593-95CB-73595A71C600}"/>
    <cellStyle name="Normal 2 47 5" xfId="12288" xr:uid="{F04D0DB5-F697-4EB2-81F1-F7342173E3FD}"/>
    <cellStyle name="Normal 2 48" xfId="12289" xr:uid="{4E1F6703-0891-4092-809B-C7C8A59A3410}"/>
    <cellStyle name="Normal 2 48 2" xfId="12290" xr:uid="{EB7957C0-3166-49C4-A55F-D6199A14BA70}"/>
    <cellStyle name="Normal 2 48 2 2" xfId="12291" xr:uid="{58A5381E-5388-4DE3-BB49-AC46C6A996A7}"/>
    <cellStyle name="Normal 2 48 2 3" xfId="12292" xr:uid="{E8B94D2C-1D7F-41A4-BDBE-2F9FF476BC2F}"/>
    <cellStyle name="Normal 2 48 3" xfId="12293" xr:uid="{EBFE1015-A904-4A5E-A967-95C2F0320ECA}"/>
    <cellStyle name="Normal 2 48 3 2" xfId="12294" xr:uid="{4B5E5F37-620D-46F5-8542-B064727F34C3}"/>
    <cellStyle name="Normal 2 48 3 3" xfId="12295" xr:uid="{84E3885F-5FF4-4868-9A68-C709A7A997F9}"/>
    <cellStyle name="Normal 2 48 4" xfId="12296" xr:uid="{4BCCE979-39AB-446C-8934-62E756CD25E4}"/>
    <cellStyle name="Normal 2 48 5" xfId="12297" xr:uid="{F698E7E4-817E-4CA5-8D04-EE90EC3175EA}"/>
    <cellStyle name="Normal 2 49" xfId="12298" xr:uid="{A910883A-24D9-4B48-B6A0-7180CB4C80A2}"/>
    <cellStyle name="Normal 2 49 2" xfId="12299" xr:uid="{68AE2C23-7281-43D3-ABA9-2BD158B89D71}"/>
    <cellStyle name="Normal 2 49 2 2" xfId="12300" xr:uid="{E0AE46B9-085B-4F64-9DC8-C35E55C51468}"/>
    <cellStyle name="Normal 2 49 2 3" xfId="12301" xr:uid="{A2EE1C78-0DFB-40F5-921E-6AD873E5AB2C}"/>
    <cellStyle name="Normal 2 49 3" xfId="12302" xr:uid="{1B62C98F-240F-4DFE-BB1E-8E538044F538}"/>
    <cellStyle name="Normal 2 49 3 2" xfId="12303" xr:uid="{CF5E49DC-8024-4F9A-A1D3-B3F5647C68B5}"/>
    <cellStyle name="Normal 2 49 3 3" xfId="12304" xr:uid="{29A7B745-A046-4888-9F51-AF8B67D1D109}"/>
    <cellStyle name="Normal 2 49 4" xfId="12305" xr:uid="{423BA549-7925-42D0-A6AC-9AFC2D1D9E17}"/>
    <cellStyle name="Normal 2 49 5" xfId="12306" xr:uid="{C99F62D2-EC57-4452-9B09-566A623E5437}"/>
    <cellStyle name="Normal 2 5" xfId="12307" xr:uid="{50023C36-3CC5-4CC5-8EEB-C91386391D27}"/>
    <cellStyle name="Normal 2 5 10" xfId="12308" xr:uid="{5C244011-5CCB-4DAA-97D7-22D15668FF26}"/>
    <cellStyle name="Normal 2 5 10 2" xfId="12309" xr:uid="{71495B6D-F114-417A-B804-188EBC84DE81}"/>
    <cellStyle name="Normal 2 5 10 2 2" xfId="12310" xr:uid="{5B0BD447-5E0D-4B7D-8B00-510ED118840F}"/>
    <cellStyle name="Normal 2 5 10 2 3" xfId="12311" xr:uid="{8DD46227-BCF1-4EB0-AD53-9FBAB4069224}"/>
    <cellStyle name="Normal 2 5 10 3" xfId="12312" xr:uid="{2024E34C-EFD2-47BE-B390-69A4E2024B0F}"/>
    <cellStyle name="Normal 2 5 10 3 2" xfId="12313" xr:uid="{4F093996-812A-4D7E-9ED8-4CB2076D0C87}"/>
    <cellStyle name="Normal 2 5 10 3 3" xfId="12314" xr:uid="{8F498918-AD58-4CA3-9AC9-27E981503FF6}"/>
    <cellStyle name="Normal 2 5 10 4" xfId="12315" xr:uid="{02600699-BD62-4EC6-BAD5-ECC2098A8F3F}"/>
    <cellStyle name="Normal 2 5 10 5" xfId="12316" xr:uid="{3083D889-E2D2-4C8E-83B9-B7C2BD4F988E}"/>
    <cellStyle name="Normal 2 5 11" xfId="12317" xr:uid="{89165AFD-9395-47A3-BB9F-FD9C96FED2BA}"/>
    <cellStyle name="Normal 2 5 11 2" xfId="12318" xr:uid="{4E9DDCCA-DADF-40B8-9091-451BFD69E763}"/>
    <cellStyle name="Normal 2 5 11 2 2" xfId="12319" xr:uid="{748478E5-FCAA-4490-BE06-535BEECBD1E9}"/>
    <cellStyle name="Normal 2 5 11 2 3" xfId="12320" xr:uid="{0FB988D6-C398-4290-BAAC-BD2F8F398EA3}"/>
    <cellStyle name="Normal 2 5 11 3" xfId="12321" xr:uid="{BDE7B2DF-EA0F-415C-9823-2D180DF64870}"/>
    <cellStyle name="Normal 2 5 11 3 2" xfId="12322" xr:uid="{41C8987B-28BB-4E07-9AE0-DEC21E1739F7}"/>
    <cellStyle name="Normal 2 5 11 3 3" xfId="12323" xr:uid="{52463395-4DC1-4367-AA83-D0A8D598FFF3}"/>
    <cellStyle name="Normal 2 5 11 4" xfId="12324" xr:uid="{E8E635C5-1E0F-4B1A-BD19-EE3F4E7FD706}"/>
    <cellStyle name="Normal 2 5 11 5" xfId="12325" xr:uid="{0D5FD382-EB55-47B2-966C-323C7BE0AE0D}"/>
    <cellStyle name="Normal 2 5 12" xfId="12326" xr:uid="{8596FF0E-C1A9-45B3-A1FF-BAA10FE87D5C}"/>
    <cellStyle name="Normal 2 5 12 2" xfId="12327" xr:uid="{79D6BE04-1CB6-4319-AE02-F896F4948985}"/>
    <cellStyle name="Normal 2 5 12 2 2" xfId="12328" xr:uid="{A844985E-775D-470E-9194-0CB01D273B6D}"/>
    <cellStyle name="Normal 2 5 12 2 3" xfId="12329" xr:uid="{7F991750-87E0-4B62-81F6-7BD411240D5F}"/>
    <cellStyle name="Normal 2 5 12 3" xfId="12330" xr:uid="{826B3800-7562-458A-8E90-5A9182259BB9}"/>
    <cellStyle name="Normal 2 5 12 3 2" xfId="12331" xr:uid="{A302A326-557D-46C5-97AA-3E707C87C946}"/>
    <cellStyle name="Normal 2 5 12 3 3" xfId="12332" xr:uid="{BBB369F4-934F-4A08-ADD7-13B1CE3B12A2}"/>
    <cellStyle name="Normal 2 5 12 4" xfId="12333" xr:uid="{1F553A13-7873-48B8-B490-33461D88E20B}"/>
    <cellStyle name="Normal 2 5 12 5" xfId="12334" xr:uid="{5D41CC25-3FBD-4D71-A73F-0084C8838656}"/>
    <cellStyle name="Normal 2 5 13" xfId="12335" xr:uid="{3F0E08A8-FABD-43A8-B424-87DF732B32E7}"/>
    <cellStyle name="Normal 2 5 13 2" xfId="12336" xr:uid="{7F7E2261-73B3-4CF5-B7E4-523C78E1B7E1}"/>
    <cellStyle name="Normal 2 5 13 2 2" xfId="12337" xr:uid="{DE124AE0-EDB5-493F-9AB9-BBFA0B3AFC37}"/>
    <cellStyle name="Normal 2 5 13 2 3" xfId="12338" xr:uid="{ADF22A45-A5D5-4616-AECD-D9239ED3EA63}"/>
    <cellStyle name="Normal 2 5 13 3" xfId="12339" xr:uid="{976F7518-0564-46B4-A121-DE972577B71C}"/>
    <cellStyle name="Normal 2 5 13 3 2" xfId="12340" xr:uid="{E0062AA1-EBC0-4CE6-9F53-1F10DED54FD0}"/>
    <cellStyle name="Normal 2 5 13 3 3" xfId="12341" xr:uid="{B26B16A2-E2D0-418C-9928-B5B23BD98F21}"/>
    <cellStyle name="Normal 2 5 13 4" xfId="12342" xr:uid="{7CBBE2DC-DFB9-4F09-8993-5A565A68545E}"/>
    <cellStyle name="Normal 2 5 13 5" xfId="12343" xr:uid="{AE039C0B-36EC-4C08-BBBF-2BF96B736C27}"/>
    <cellStyle name="Normal 2 5 14" xfId="12344" xr:uid="{08815849-A2AB-44FD-B70C-AFD8DF067EE7}"/>
    <cellStyle name="Normal 2 5 14 2" xfId="12345" xr:uid="{BB0C7712-3029-4868-852E-6F4B500C749C}"/>
    <cellStyle name="Normal 2 5 14 2 2" xfId="12346" xr:uid="{DA0E580C-56D2-43CE-9E1C-4328798E5B80}"/>
    <cellStyle name="Normal 2 5 14 2 3" xfId="12347" xr:uid="{8DB55125-1F90-4F77-80BA-212AC9CDDEDB}"/>
    <cellStyle name="Normal 2 5 14 3" xfId="12348" xr:uid="{4EF7683B-127E-4215-8FA0-F757117C9B4C}"/>
    <cellStyle name="Normal 2 5 14 3 2" xfId="12349" xr:uid="{269C6311-9849-48FF-A364-D0226B7A8804}"/>
    <cellStyle name="Normal 2 5 14 3 3" xfId="12350" xr:uid="{9DD83F5B-AD82-40F6-B6A4-F9BB4D79AF3E}"/>
    <cellStyle name="Normal 2 5 14 4" xfId="12351" xr:uid="{FD3E53B4-B6A7-4B12-8D95-7580FCDB0D56}"/>
    <cellStyle name="Normal 2 5 14 5" xfId="12352" xr:uid="{A3D26164-D9BD-4EB0-9C63-D6567B56E561}"/>
    <cellStyle name="Normal 2 5 15" xfId="12353" xr:uid="{5B3EFB9E-BE3F-4E46-9A38-8BEEC07D716D}"/>
    <cellStyle name="Normal 2 5 15 2" xfId="12354" xr:uid="{720E37DE-FD88-49F9-9862-C8CACDAD22CE}"/>
    <cellStyle name="Normal 2 5 15 2 2" xfId="12355" xr:uid="{9162F8D4-FBCC-4D1C-B840-75807FF17210}"/>
    <cellStyle name="Normal 2 5 15 2 3" xfId="12356" xr:uid="{7DFD4865-0FBD-49F9-ACE9-AB482CDC8C0E}"/>
    <cellStyle name="Normal 2 5 15 3" xfId="12357" xr:uid="{F6D0AE2C-805B-4726-9653-4D8816FA0CF0}"/>
    <cellStyle name="Normal 2 5 15 3 2" xfId="12358" xr:uid="{C89DE609-280F-4927-A677-ECA3F294E401}"/>
    <cellStyle name="Normal 2 5 15 3 3" xfId="12359" xr:uid="{D83FDE15-09C3-43BD-9CE4-32365BF01259}"/>
    <cellStyle name="Normal 2 5 15 4" xfId="12360" xr:uid="{82A95CA3-1671-4585-AB96-0F02043FE9A3}"/>
    <cellStyle name="Normal 2 5 15 5" xfId="12361" xr:uid="{34AB1F79-EEF3-4B3C-A71F-A45F513C17B6}"/>
    <cellStyle name="Normal 2 5 16" xfId="12362" xr:uid="{977A3C5E-588C-4477-A857-0442EFF6D524}"/>
    <cellStyle name="Normal 2 5 16 2" xfId="12363" xr:uid="{D1AE6CD2-D300-4276-ABD4-E67BD3DBB1EA}"/>
    <cellStyle name="Normal 2 5 16 2 2" xfId="12364" xr:uid="{DDCD00A1-EF2F-4B92-8849-58032CE04FF2}"/>
    <cellStyle name="Normal 2 5 16 2 3" xfId="12365" xr:uid="{1CF637C8-F490-4476-B4A9-41A7C468AAA0}"/>
    <cellStyle name="Normal 2 5 16 3" xfId="12366" xr:uid="{641D7B19-1C0B-4910-B7CE-E58772847DC0}"/>
    <cellStyle name="Normal 2 5 16 3 2" xfId="12367" xr:uid="{4AECA269-5DED-4536-831E-C2DC8C55746B}"/>
    <cellStyle name="Normal 2 5 16 3 3" xfId="12368" xr:uid="{4D819E4B-6581-4401-84A1-B6528E40A30D}"/>
    <cellStyle name="Normal 2 5 16 4" xfId="12369" xr:uid="{FF468AE3-F2A3-40D8-AD9D-EEA03E7A2C50}"/>
    <cellStyle name="Normal 2 5 16 5" xfId="12370" xr:uid="{8CAE35E3-6285-465F-8AD4-829DAF2D0462}"/>
    <cellStyle name="Normal 2 5 17" xfId="12371" xr:uid="{171A21D4-B616-44F1-ACD9-48FBAA7892F6}"/>
    <cellStyle name="Normal 2 5 17 2" xfId="12372" xr:uid="{A1F34C7E-3CF0-4C4F-BB4E-96FE2FBBEA69}"/>
    <cellStyle name="Normal 2 5 17 2 2" xfId="12373" xr:uid="{46907C92-4E64-4065-9BED-146EB6BC55E3}"/>
    <cellStyle name="Normal 2 5 17 2 3" xfId="12374" xr:uid="{936CBBCA-4A12-4661-8EA9-07AFE6F9899A}"/>
    <cellStyle name="Normal 2 5 17 3" xfId="12375" xr:uid="{9BF2D217-0C76-4868-843A-1209F935F38F}"/>
    <cellStyle name="Normal 2 5 17 3 2" xfId="12376" xr:uid="{305D87CC-34A8-4350-8FE4-CB812362EAB6}"/>
    <cellStyle name="Normal 2 5 17 3 3" xfId="12377" xr:uid="{F169DBF9-96F7-45F9-982C-4BB82D166CD5}"/>
    <cellStyle name="Normal 2 5 17 4" xfId="12378" xr:uid="{86B0DA43-C696-4B23-AD89-486E02C5F04E}"/>
    <cellStyle name="Normal 2 5 17 5" xfId="12379" xr:uid="{0FC4D0CE-92E8-4365-8DDB-80414496E377}"/>
    <cellStyle name="Normal 2 5 18" xfId="12380" xr:uid="{D1AF7642-7945-4011-82BB-9A935AC4BC93}"/>
    <cellStyle name="Normal 2 5 18 2" xfId="12381" xr:uid="{8A4EB88A-6FF8-454C-8ADC-AF99728A21BD}"/>
    <cellStyle name="Normal 2 5 18 2 2" xfId="12382" xr:uid="{5A969250-4A06-4B4A-959E-57210A926539}"/>
    <cellStyle name="Normal 2 5 18 2 3" xfId="12383" xr:uid="{EAF3D09B-D8FD-45C6-9BA0-9CB505A174FC}"/>
    <cellStyle name="Normal 2 5 18 3" xfId="12384" xr:uid="{44EE16B0-829F-4630-8CBA-21F59D54C5DF}"/>
    <cellStyle name="Normal 2 5 18 3 2" xfId="12385" xr:uid="{8325F11E-0198-4CA9-8460-DCFEFBE7D2E7}"/>
    <cellStyle name="Normal 2 5 18 3 3" xfId="12386" xr:uid="{47B4CF06-B157-4F8E-849E-A59D9E70126E}"/>
    <cellStyle name="Normal 2 5 18 4" xfId="12387" xr:uid="{B5E1B7AA-8A77-4FEC-8FFC-81DA9DE03071}"/>
    <cellStyle name="Normal 2 5 18 5" xfId="12388" xr:uid="{A23BF8B7-A660-4BE4-894E-1F11C045B13F}"/>
    <cellStyle name="Normal 2 5 19" xfId="12389" xr:uid="{42B607B7-A9D9-4041-9C39-65431CF79D8D}"/>
    <cellStyle name="Normal 2 5 19 2" xfId="12390" xr:uid="{840BE138-AE18-4214-A929-776F72A9602D}"/>
    <cellStyle name="Normal 2 5 19 2 2" xfId="12391" xr:uid="{0B0E3FDD-BDB6-4E75-84C8-A9E5159A4C76}"/>
    <cellStyle name="Normal 2 5 19 2 3" xfId="12392" xr:uid="{2AC789E2-8030-460E-BD71-9B6245FC2DFD}"/>
    <cellStyle name="Normal 2 5 19 3" xfId="12393" xr:uid="{742CAE15-8374-4506-9E8D-06ED365C4BC9}"/>
    <cellStyle name="Normal 2 5 19 3 2" xfId="12394" xr:uid="{FA1660F6-FFA8-428B-8DD6-E9C04E291187}"/>
    <cellStyle name="Normal 2 5 19 3 3" xfId="12395" xr:uid="{E3B33108-F049-41A4-9078-AC302D50E895}"/>
    <cellStyle name="Normal 2 5 19 4" xfId="12396" xr:uid="{41B0E5A2-C8D0-4E2A-9F03-93963F5AFF68}"/>
    <cellStyle name="Normal 2 5 19 5" xfId="12397" xr:uid="{50294E58-6C6D-40C4-A4E2-0E79CFEAE18B}"/>
    <cellStyle name="Normal 2 5 2" xfId="12398" xr:uid="{C0F3E3A4-E85A-4290-A4DD-D4D03EC03C51}"/>
    <cellStyle name="Normal 2 5 2 10" xfId="12399" xr:uid="{4E6D42D1-566F-464C-B3AB-F4EA8DBD03EB}"/>
    <cellStyle name="Normal 2 5 2 10 2" xfId="12400" xr:uid="{6EA5503C-835B-4814-8E68-33AB6333105E}"/>
    <cellStyle name="Normal 2 5 2 10 2 2" xfId="12401" xr:uid="{8992F69E-A8A1-4C3E-91F3-89FD11BAE9AB}"/>
    <cellStyle name="Normal 2 5 2 10 2 3" xfId="12402" xr:uid="{871AECEF-C105-4CB5-A618-5A7029BA3653}"/>
    <cellStyle name="Normal 2 5 2 10 3" xfId="12403" xr:uid="{A6F98E16-CA20-4CB2-90C0-A87134A08CC3}"/>
    <cellStyle name="Normal 2 5 2 10 3 2" xfId="12404" xr:uid="{C846A37B-262B-46B8-9D66-1B075856AED1}"/>
    <cellStyle name="Normal 2 5 2 10 3 3" xfId="12405" xr:uid="{823FA574-C13F-47C4-9F1A-DFF51182B6CE}"/>
    <cellStyle name="Normal 2 5 2 10 4" xfId="12406" xr:uid="{36602CE5-B7D1-4D8D-A19C-276A97846254}"/>
    <cellStyle name="Normal 2 5 2 10 5" xfId="12407" xr:uid="{F8D9F89E-B830-4D65-B3BD-ED423F9D8A89}"/>
    <cellStyle name="Normal 2 5 2 11" xfId="12408" xr:uid="{20CEF579-7DC9-42FE-9DF4-4A2425A77217}"/>
    <cellStyle name="Normal 2 5 2 11 2" xfId="12409" xr:uid="{6B79CD93-ACBD-43D5-96E6-011E231793E6}"/>
    <cellStyle name="Normal 2 5 2 11 2 2" xfId="12410" xr:uid="{AF82F33D-F82E-432A-B328-1416943568BF}"/>
    <cellStyle name="Normal 2 5 2 11 2 3" xfId="12411" xr:uid="{6287D6C5-736E-4334-B07E-09C4CAEEC421}"/>
    <cellStyle name="Normal 2 5 2 11 3" xfId="12412" xr:uid="{0F289973-83BB-4337-9C98-4AED1DE93D22}"/>
    <cellStyle name="Normal 2 5 2 11 3 2" xfId="12413" xr:uid="{4B7E08D3-CBC4-4915-9EB3-F169F7D87D5F}"/>
    <cellStyle name="Normal 2 5 2 11 3 3" xfId="12414" xr:uid="{00A342DC-45A6-4990-9FD3-F39A0B2EDF03}"/>
    <cellStyle name="Normal 2 5 2 11 4" xfId="12415" xr:uid="{B9A96083-09F5-4100-845B-0E3B226AEDD3}"/>
    <cellStyle name="Normal 2 5 2 11 5" xfId="12416" xr:uid="{7E914018-5412-4A63-A309-D3B6953D1C70}"/>
    <cellStyle name="Normal 2 5 2 12" xfId="12417" xr:uid="{8DFE7435-15CF-4D9D-B5D7-3FE0A5B73F26}"/>
    <cellStyle name="Normal 2 5 2 12 2" xfId="12418" xr:uid="{D8C72488-3EB8-4950-93C7-429B7F93157E}"/>
    <cellStyle name="Normal 2 5 2 12 2 2" xfId="12419" xr:uid="{FF3E604A-3BED-4749-A30E-54164356062E}"/>
    <cellStyle name="Normal 2 5 2 12 2 3" xfId="12420" xr:uid="{24BEFB49-7B51-4634-B38C-954BB99E40A7}"/>
    <cellStyle name="Normal 2 5 2 12 3" xfId="12421" xr:uid="{CB5789CF-C123-420F-8721-A42C26425A75}"/>
    <cellStyle name="Normal 2 5 2 12 3 2" xfId="12422" xr:uid="{17151A8C-AD15-460D-945A-91E901B1F547}"/>
    <cellStyle name="Normal 2 5 2 12 3 3" xfId="12423" xr:uid="{0F812673-18C0-4677-A61E-EB33872C35C6}"/>
    <cellStyle name="Normal 2 5 2 12 4" xfId="12424" xr:uid="{907BAD66-38A5-4B8E-B019-5A077AE04A7C}"/>
    <cellStyle name="Normal 2 5 2 12 5" xfId="12425" xr:uid="{DE5445DE-BEDE-4943-9674-8CDA0DF7D803}"/>
    <cellStyle name="Normal 2 5 2 13" xfId="12426" xr:uid="{9600FDEA-EC32-4B3F-A54D-1E185C3BBB6D}"/>
    <cellStyle name="Normal 2 5 2 13 2" xfId="12427" xr:uid="{FAE1FD9C-9191-402E-8CBB-977D4CDDDB5C}"/>
    <cellStyle name="Normal 2 5 2 13 2 2" xfId="12428" xr:uid="{02E9F2C9-6188-4979-89CC-08AF0211B2AB}"/>
    <cellStyle name="Normal 2 5 2 13 2 3" xfId="12429" xr:uid="{3B300792-D1EA-4D6B-BFFD-4DCC8D7699A5}"/>
    <cellStyle name="Normal 2 5 2 13 3" xfId="12430" xr:uid="{E07702B6-16CD-4E50-B09B-228D7964B1F7}"/>
    <cellStyle name="Normal 2 5 2 13 3 2" xfId="12431" xr:uid="{464B144A-A5C3-43AF-95BB-0234F9B99D95}"/>
    <cellStyle name="Normal 2 5 2 13 3 3" xfId="12432" xr:uid="{17F2CF31-66DC-4150-B266-F552FFB4D6EE}"/>
    <cellStyle name="Normal 2 5 2 13 4" xfId="12433" xr:uid="{0E755D83-8247-49D2-9CB9-035C9451E369}"/>
    <cellStyle name="Normal 2 5 2 13 5" xfId="12434" xr:uid="{FCC2F6EF-5642-4D84-B67C-8EF45AEB12D1}"/>
    <cellStyle name="Normal 2 5 2 14" xfId="12435" xr:uid="{C51A5771-AF79-4DEB-8482-042175F073E2}"/>
    <cellStyle name="Normal 2 5 2 14 2" xfId="12436" xr:uid="{8B2B1DBA-4685-440E-8D53-209B0F70E993}"/>
    <cellStyle name="Normal 2 5 2 14 2 2" xfId="12437" xr:uid="{AEBFAD10-A81B-4A64-A82F-1FA32E880F34}"/>
    <cellStyle name="Normal 2 5 2 14 2 3" xfId="12438" xr:uid="{52F69D45-70DE-46EB-B0F2-372148E53C93}"/>
    <cellStyle name="Normal 2 5 2 14 3" xfId="12439" xr:uid="{D9D2702B-41D7-4280-AA92-E80AFC4E8BEF}"/>
    <cellStyle name="Normal 2 5 2 14 3 2" xfId="12440" xr:uid="{FBA48429-3D71-4FFA-BCF2-C7FC251D60BF}"/>
    <cellStyle name="Normal 2 5 2 14 3 3" xfId="12441" xr:uid="{093C38B0-14C1-4462-AAAB-73D843B70283}"/>
    <cellStyle name="Normal 2 5 2 14 4" xfId="12442" xr:uid="{E0FA2FA2-CE0D-486C-8A44-E9BD279BF19E}"/>
    <cellStyle name="Normal 2 5 2 14 5" xfId="12443" xr:uid="{27E04827-8FB9-4166-9463-074586A973D5}"/>
    <cellStyle name="Normal 2 5 2 15" xfId="12444" xr:uid="{AEEEAB1B-BE20-487D-A581-DB4A32AF31BD}"/>
    <cellStyle name="Normal 2 5 2 15 2" xfId="12445" xr:uid="{62B42C8F-9F90-4CFD-A36A-F4AC9D05A1F9}"/>
    <cellStyle name="Normal 2 5 2 15 2 2" xfId="12446" xr:uid="{A3539C13-11E9-4B0C-81BE-295061FEC862}"/>
    <cellStyle name="Normal 2 5 2 15 2 3" xfId="12447" xr:uid="{45E01448-DB5C-4734-A03E-B2DCE9F0A98B}"/>
    <cellStyle name="Normal 2 5 2 15 3" xfId="12448" xr:uid="{E5182129-7ED0-4F6B-B859-83280E5A4C11}"/>
    <cellStyle name="Normal 2 5 2 15 3 2" xfId="12449" xr:uid="{646F72F5-AEAC-4520-BBC8-DC5A96CAC155}"/>
    <cellStyle name="Normal 2 5 2 15 3 3" xfId="12450" xr:uid="{FADAC218-6808-4FCA-9D7F-4340D1933646}"/>
    <cellStyle name="Normal 2 5 2 15 4" xfId="12451" xr:uid="{F5BDFEF2-13D6-4FD2-AFC6-F125774E5CF9}"/>
    <cellStyle name="Normal 2 5 2 15 5" xfId="12452" xr:uid="{04A8751C-C92D-4862-A995-A68C5C6F14F1}"/>
    <cellStyle name="Normal 2 5 2 16" xfId="12453" xr:uid="{747E8D4A-EADF-4A89-887B-BDDFFF736C23}"/>
    <cellStyle name="Normal 2 5 2 16 2" xfId="12454" xr:uid="{6C046508-1884-412D-BE1D-4E58C0ED2B52}"/>
    <cellStyle name="Normal 2 5 2 16 2 2" xfId="12455" xr:uid="{C9D81A9C-9E91-415C-BF86-7DD25C45B598}"/>
    <cellStyle name="Normal 2 5 2 16 2 3" xfId="12456" xr:uid="{D207A0A7-42E8-486E-B8B6-63EFC92BAB6C}"/>
    <cellStyle name="Normal 2 5 2 16 3" xfId="12457" xr:uid="{5C49A101-334C-4D78-800A-FA0D75958E61}"/>
    <cellStyle name="Normal 2 5 2 16 3 2" xfId="12458" xr:uid="{23BB0156-D960-48AE-937B-D55F0E5666D6}"/>
    <cellStyle name="Normal 2 5 2 16 3 3" xfId="12459" xr:uid="{17F43149-9A08-45A0-B7F3-FF61D97A7CFF}"/>
    <cellStyle name="Normal 2 5 2 16 4" xfId="12460" xr:uid="{7E6206C0-E1C5-4DE0-A17F-B1924C8A62B5}"/>
    <cellStyle name="Normal 2 5 2 16 5" xfId="12461" xr:uid="{E54A0808-E8FF-49ED-9440-12AAC9583E85}"/>
    <cellStyle name="Normal 2 5 2 17" xfId="12462" xr:uid="{47E2FB47-9232-48B2-9CED-B2ACA866633E}"/>
    <cellStyle name="Normal 2 5 2 17 2" xfId="12463" xr:uid="{62085F4C-D97F-40C5-AE01-FCAB58356576}"/>
    <cellStyle name="Normal 2 5 2 17 2 2" xfId="12464" xr:uid="{6942418E-124D-4115-AA75-09C82D583072}"/>
    <cellStyle name="Normal 2 5 2 17 2 3" xfId="12465" xr:uid="{0C6B612C-602F-4A5D-A85B-2E40F8518F8E}"/>
    <cellStyle name="Normal 2 5 2 17 3" xfId="12466" xr:uid="{330D340F-822A-4C7F-843E-9C5565BB85A9}"/>
    <cellStyle name="Normal 2 5 2 17 3 2" xfId="12467" xr:uid="{82ACB868-925A-4339-ACE5-5DE68F553D51}"/>
    <cellStyle name="Normal 2 5 2 17 3 3" xfId="12468" xr:uid="{D1ED081F-D81C-4CBA-B36C-595DE706F0D6}"/>
    <cellStyle name="Normal 2 5 2 17 4" xfId="12469" xr:uid="{1D7726DC-2498-43FE-B87F-00937184951E}"/>
    <cellStyle name="Normal 2 5 2 17 5" xfId="12470" xr:uid="{489BF411-34D9-4021-8C31-9C31E34C504C}"/>
    <cellStyle name="Normal 2 5 2 18" xfId="12471" xr:uid="{DFF6DE94-C33A-4FF3-B6C4-4741D3A5FA6F}"/>
    <cellStyle name="Normal 2 5 2 18 2" xfId="12472" xr:uid="{90A4C35B-F468-49AD-B434-707404345D09}"/>
    <cellStyle name="Normal 2 5 2 18 2 2" xfId="12473" xr:uid="{A8F30F33-24BB-49F4-8E78-88EA59990297}"/>
    <cellStyle name="Normal 2 5 2 18 2 3" xfId="12474" xr:uid="{91DCB5FE-DF27-4B9F-B789-02B1B815E711}"/>
    <cellStyle name="Normal 2 5 2 18 3" xfId="12475" xr:uid="{4C9F5F55-E24B-40C4-8CEB-2DDB0D1BE785}"/>
    <cellStyle name="Normal 2 5 2 18 3 2" xfId="12476" xr:uid="{3C791ED3-B61A-4C31-8316-FB6571758132}"/>
    <cellStyle name="Normal 2 5 2 18 3 3" xfId="12477" xr:uid="{6AD49296-ACA7-4A98-A819-F0D22FC4DC34}"/>
    <cellStyle name="Normal 2 5 2 18 4" xfId="12478" xr:uid="{E8BD452C-57B1-43AA-A40B-6D7ED3398A38}"/>
    <cellStyle name="Normal 2 5 2 18 5" xfId="12479" xr:uid="{80EE82D2-FC8D-47FE-8F51-0A151449D098}"/>
    <cellStyle name="Normal 2 5 2 19" xfId="12480" xr:uid="{F1687C85-DCF4-46F6-B191-6220277358F7}"/>
    <cellStyle name="Normal 2 5 2 19 2" xfId="12481" xr:uid="{E1FEDE62-1B56-41E2-B11E-2BCF42796019}"/>
    <cellStyle name="Normal 2 5 2 19 2 2" xfId="12482" xr:uid="{7A5468C0-227E-4368-843E-A17A53BB3C3D}"/>
    <cellStyle name="Normal 2 5 2 19 2 3" xfId="12483" xr:uid="{B88C1CBE-C5F8-4B56-BD5F-5B719ED4C7E4}"/>
    <cellStyle name="Normal 2 5 2 19 3" xfId="12484" xr:uid="{9D99847A-3258-489E-9FC8-8EFAE1DF3CF0}"/>
    <cellStyle name="Normal 2 5 2 19 3 2" xfId="12485" xr:uid="{F134F64A-76BA-46A2-835B-D1FE7D41804B}"/>
    <cellStyle name="Normal 2 5 2 19 3 3" xfId="12486" xr:uid="{68CDFAF1-6E18-4D9B-B3AF-0A2F3F5C1424}"/>
    <cellStyle name="Normal 2 5 2 19 4" xfId="12487" xr:uid="{3E1D968B-05DF-4B87-AB99-A01C706526E4}"/>
    <cellStyle name="Normal 2 5 2 19 5" xfId="12488" xr:uid="{1C92E8B4-30CC-4CFE-9520-A00CCAC076D6}"/>
    <cellStyle name="Normal 2 5 2 2" xfId="12489" xr:uid="{F29EF402-7283-4CE4-890C-3050FB81D83B}"/>
    <cellStyle name="Normal 2 5 2 2 10" xfId="12490" xr:uid="{331E4FD1-D32C-4DEE-848C-75A8B534142A}"/>
    <cellStyle name="Normal 2 5 2 2 10 2" xfId="12491" xr:uid="{1BAFC131-7898-463D-8284-ACD67F6935D2}"/>
    <cellStyle name="Normal 2 5 2 2 10 2 2" xfId="12492" xr:uid="{553EEB6F-5B5A-4613-998F-89038B137418}"/>
    <cellStyle name="Normal 2 5 2 2 10 2 3" xfId="12493" xr:uid="{A4FA2CB8-EFE3-4FF8-BF1E-16B523C6B641}"/>
    <cellStyle name="Normal 2 5 2 2 10 3" xfId="12494" xr:uid="{43AB2F11-2928-42C9-AB5C-DDB70DE497A1}"/>
    <cellStyle name="Normal 2 5 2 2 10 3 2" xfId="12495" xr:uid="{80E9FF6E-829F-4180-AB17-BD78E99F8DDD}"/>
    <cellStyle name="Normal 2 5 2 2 10 3 3" xfId="12496" xr:uid="{7CF3370D-308A-41AC-80CE-655072958154}"/>
    <cellStyle name="Normal 2 5 2 2 10 4" xfId="12497" xr:uid="{A4731E73-756C-4215-A664-B392BAB9D915}"/>
    <cellStyle name="Normal 2 5 2 2 10 5" xfId="12498" xr:uid="{3A107400-ECB7-4A33-B34D-014E0ACD9753}"/>
    <cellStyle name="Normal 2 5 2 2 11" xfId="12499" xr:uid="{80454943-0A3E-454E-9E4D-41BDDCBEAA0F}"/>
    <cellStyle name="Normal 2 5 2 2 11 2" xfId="12500" xr:uid="{4420B541-6B6D-4F4A-BCF1-91C2953167FA}"/>
    <cellStyle name="Normal 2 5 2 2 11 2 2" xfId="12501" xr:uid="{0396C0D7-31FF-4C39-8710-1D1155F3196E}"/>
    <cellStyle name="Normal 2 5 2 2 11 2 3" xfId="12502" xr:uid="{BD64EA4D-BA22-4171-9F54-FE18530BDB5A}"/>
    <cellStyle name="Normal 2 5 2 2 11 3" xfId="12503" xr:uid="{B604122C-D83A-4FFE-859D-2E1F3445BD1D}"/>
    <cellStyle name="Normal 2 5 2 2 11 3 2" xfId="12504" xr:uid="{F841590D-6F96-42C1-9DC1-BC9A77A7DC12}"/>
    <cellStyle name="Normal 2 5 2 2 11 3 3" xfId="12505" xr:uid="{89235D2A-C63E-4A50-A230-663F23F01F2A}"/>
    <cellStyle name="Normal 2 5 2 2 11 4" xfId="12506" xr:uid="{5457654A-C658-4379-80F5-058013CF6EB7}"/>
    <cellStyle name="Normal 2 5 2 2 11 5" xfId="12507" xr:uid="{E455B086-6D98-4E85-A285-8C2CA3C5BFD5}"/>
    <cellStyle name="Normal 2 5 2 2 12" xfId="12508" xr:uid="{A55980CA-433C-4F46-9625-DDFA7D7CE072}"/>
    <cellStyle name="Normal 2 5 2 2 12 2" xfId="12509" xr:uid="{4DD3EE00-24B6-4FA3-A051-BC619782B503}"/>
    <cellStyle name="Normal 2 5 2 2 12 2 2" xfId="12510" xr:uid="{6DC73A05-DAF0-424D-B75A-4AFC49B72793}"/>
    <cellStyle name="Normal 2 5 2 2 12 2 3" xfId="12511" xr:uid="{AFA74FF1-56F3-4D9C-8884-4FDC63B22FEA}"/>
    <cellStyle name="Normal 2 5 2 2 12 3" xfId="12512" xr:uid="{E119F5FD-185F-425D-9371-0EA14E46E898}"/>
    <cellStyle name="Normal 2 5 2 2 12 3 2" xfId="12513" xr:uid="{A3087E99-7EEC-43B0-BCC9-F2627F800A14}"/>
    <cellStyle name="Normal 2 5 2 2 12 3 3" xfId="12514" xr:uid="{2B212405-2DE1-411A-9360-28391086A355}"/>
    <cellStyle name="Normal 2 5 2 2 12 4" xfId="12515" xr:uid="{05C78076-4B36-4498-BCC8-92748E829CB2}"/>
    <cellStyle name="Normal 2 5 2 2 12 5" xfId="12516" xr:uid="{9176F2AE-E0A6-4306-A0F0-F3ACBB63D31A}"/>
    <cellStyle name="Normal 2 5 2 2 13" xfId="12517" xr:uid="{885FFA84-6274-45AF-A151-D816B0107936}"/>
    <cellStyle name="Normal 2 5 2 2 13 2" xfId="12518" xr:uid="{3B541C0E-1AB5-4FD6-9E26-39FF150D91BA}"/>
    <cellStyle name="Normal 2 5 2 2 13 2 2" xfId="12519" xr:uid="{64FE7F05-C758-4E38-BFF4-234CEA1694F1}"/>
    <cellStyle name="Normal 2 5 2 2 13 2 3" xfId="12520" xr:uid="{EBE4C693-B2FC-45E8-838D-97F4144B5BFB}"/>
    <cellStyle name="Normal 2 5 2 2 13 3" xfId="12521" xr:uid="{854F2C74-0833-497E-90B4-06A321D39403}"/>
    <cellStyle name="Normal 2 5 2 2 13 3 2" xfId="12522" xr:uid="{BB51E34C-9E6C-40C2-9142-6EEFE27D3E52}"/>
    <cellStyle name="Normal 2 5 2 2 13 3 3" xfId="12523" xr:uid="{884368B2-1E74-488B-B945-CF0E60DAC795}"/>
    <cellStyle name="Normal 2 5 2 2 13 4" xfId="12524" xr:uid="{DC44728D-1C02-496B-9C8B-E0A19C910352}"/>
    <cellStyle name="Normal 2 5 2 2 13 5" xfId="12525" xr:uid="{476741EE-DDD7-448C-888A-66E0415F07A3}"/>
    <cellStyle name="Normal 2 5 2 2 14" xfId="12526" xr:uid="{84943151-CD9F-426B-989F-242585D8A3E8}"/>
    <cellStyle name="Normal 2 5 2 2 14 2" xfId="12527" xr:uid="{A4FC556F-DA8E-4B8A-85A0-96AE200620CD}"/>
    <cellStyle name="Normal 2 5 2 2 14 2 2" xfId="12528" xr:uid="{5FC4CEE5-9D31-4497-8806-E45B9E600A05}"/>
    <cellStyle name="Normal 2 5 2 2 14 2 3" xfId="12529" xr:uid="{15A0B69E-487A-4396-A98A-5790D8DEDD3B}"/>
    <cellStyle name="Normal 2 5 2 2 14 3" xfId="12530" xr:uid="{E39CE978-856E-4D3D-9A2F-FF467CDC239D}"/>
    <cellStyle name="Normal 2 5 2 2 14 3 2" xfId="12531" xr:uid="{F3007506-A8DB-4460-A67C-DD85DB322437}"/>
    <cellStyle name="Normal 2 5 2 2 14 3 3" xfId="12532" xr:uid="{6D4411AA-CB84-49E6-9FD4-3CC1C7E2B16D}"/>
    <cellStyle name="Normal 2 5 2 2 14 4" xfId="12533" xr:uid="{A7A913EA-5231-4950-B7B3-93E28E7A15F7}"/>
    <cellStyle name="Normal 2 5 2 2 14 5" xfId="12534" xr:uid="{78F39AE7-1BC8-427D-B941-159501C19086}"/>
    <cellStyle name="Normal 2 5 2 2 15" xfId="12535" xr:uid="{45CEE758-B2DE-4A79-8C86-981731593D43}"/>
    <cellStyle name="Normal 2 5 2 2 15 2" xfId="12536" xr:uid="{9FF04535-9E29-44D4-B559-5D150F7F7424}"/>
    <cellStyle name="Normal 2 5 2 2 15 2 2" xfId="12537" xr:uid="{18EA4816-DB05-4016-B180-B9B7A085566E}"/>
    <cellStyle name="Normal 2 5 2 2 15 2 3" xfId="12538" xr:uid="{A76581F9-1378-42FA-96BF-F44585CDD7EC}"/>
    <cellStyle name="Normal 2 5 2 2 15 3" xfId="12539" xr:uid="{0E87C721-C0B2-4767-84FA-806D649FD46F}"/>
    <cellStyle name="Normal 2 5 2 2 15 3 2" xfId="12540" xr:uid="{DF780F0E-90C5-4D48-B17C-9272B36BAA4A}"/>
    <cellStyle name="Normal 2 5 2 2 15 3 3" xfId="12541" xr:uid="{7FD089EA-C96C-4ACA-B18C-163A9893710B}"/>
    <cellStyle name="Normal 2 5 2 2 15 4" xfId="12542" xr:uid="{0E414301-CC50-47EE-AF68-B1A3D46D0C8E}"/>
    <cellStyle name="Normal 2 5 2 2 15 5" xfId="12543" xr:uid="{393D3757-FEFC-492A-B48B-915B5EE4D4EE}"/>
    <cellStyle name="Normal 2 5 2 2 16" xfId="12544" xr:uid="{BA3A75A3-FBB2-46B9-9DAD-F56F62AC21DC}"/>
    <cellStyle name="Normal 2 5 2 2 16 2" xfId="12545" xr:uid="{B9EBDDE2-74FD-431A-9C9B-98F3175AF43D}"/>
    <cellStyle name="Normal 2 5 2 2 16 2 2" xfId="12546" xr:uid="{7E48B82C-B086-4CBE-8071-CD8E841C0155}"/>
    <cellStyle name="Normal 2 5 2 2 16 2 3" xfId="12547" xr:uid="{DBB66DC0-86CE-4B46-A9C1-E793B4CCCDD0}"/>
    <cellStyle name="Normal 2 5 2 2 16 3" xfId="12548" xr:uid="{ED662FA3-C004-4E09-9AF5-FA6945C31C10}"/>
    <cellStyle name="Normal 2 5 2 2 16 3 2" xfId="12549" xr:uid="{2823E71B-9A01-4666-ACA7-E2D76A99C466}"/>
    <cellStyle name="Normal 2 5 2 2 16 3 3" xfId="12550" xr:uid="{B5E8B4D7-3A0E-428D-B8FA-8E5D77B4CC8E}"/>
    <cellStyle name="Normal 2 5 2 2 16 4" xfId="12551" xr:uid="{6DB3CFB7-77EB-40BB-9634-A756FA95B6CB}"/>
    <cellStyle name="Normal 2 5 2 2 16 5" xfId="12552" xr:uid="{F3030A1E-F9B1-4CAB-A8E4-FC0D37C9C659}"/>
    <cellStyle name="Normal 2 5 2 2 17" xfId="12553" xr:uid="{2EABC424-1DCE-4924-AD74-CD7E09684078}"/>
    <cellStyle name="Normal 2 5 2 2 17 2" xfId="12554" xr:uid="{24C0A652-7897-472C-989D-1097A28DE754}"/>
    <cellStyle name="Normal 2 5 2 2 17 2 2" xfId="12555" xr:uid="{C084A5E5-901E-4122-8D02-D491AB9F3B82}"/>
    <cellStyle name="Normal 2 5 2 2 17 2 3" xfId="12556" xr:uid="{CA8ECD8D-EF2D-4264-AD5F-5D3A235BFE5A}"/>
    <cellStyle name="Normal 2 5 2 2 17 3" xfId="12557" xr:uid="{E53D23A1-9DFE-408B-8CD4-2652AD061AA7}"/>
    <cellStyle name="Normal 2 5 2 2 17 3 2" xfId="12558" xr:uid="{D6DDB679-64DD-4329-8692-2762C1AAC994}"/>
    <cellStyle name="Normal 2 5 2 2 17 3 3" xfId="12559" xr:uid="{76BEB826-FA9D-4858-8A88-E0F3CCB0F251}"/>
    <cellStyle name="Normal 2 5 2 2 17 4" xfId="12560" xr:uid="{A6EBE379-A8C7-495A-8375-C47452860E4B}"/>
    <cellStyle name="Normal 2 5 2 2 17 5" xfId="12561" xr:uid="{62825A79-44A9-426E-95DE-69DB96C5FFCE}"/>
    <cellStyle name="Normal 2 5 2 2 18" xfId="12562" xr:uid="{E16721A2-6944-41D9-A118-27C52AF75AFE}"/>
    <cellStyle name="Normal 2 5 2 2 18 2" xfId="12563" xr:uid="{08004B9B-728B-49CD-AC2B-33448CFF7102}"/>
    <cellStyle name="Normal 2 5 2 2 18 2 2" xfId="12564" xr:uid="{CBA0E17F-304A-4574-8A2B-DA45BBDAE50C}"/>
    <cellStyle name="Normal 2 5 2 2 18 2 3" xfId="12565" xr:uid="{913DB5AC-8455-48C2-B641-25F45F0AF2AD}"/>
    <cellStyle name="Normal 2 5 2 2 18 3" xfId="12566" xr:uid="{B3951F59-37A3-4D7C-BB17-E01FC3232AEE}"/>
    <cellStyle name="Normal 2 5 2 2 18 3 2" xfId="12567" xr:uid="{261F7E2F-A87D-4601-AC30-0FFC80495C98}"/>
    <cellStyle name="Normal 2 5 2 2 18 3 3" xfId="12568" xr:uid="{F51BDBC9-AE9C-4D69-8337-48A19EB7BAF1}"/>
    <cellStyle name="Normal 2 5 2 2 18 4" xfId="12569" xr:uid="{8136661D-E672-4EC8-AAAC-139FE2A9CA3F}"/>
    <cellStyle name="Normal 2 5 2 2 18 5" xfId="12570" xr:uid="{41C914E6-CD72-4384-9CD3-72B45258FD25}"/>
    <cellStyle name="Normal 2 5 2 2 19" xfId="12571" xr:uid="{CBED2CF9-21AC-4A3C-8847-901051CE1D92}"/>
    <cellStyle name="Normal 2 5 2 2 19 2" xfId="12572" xr:uid="{78B4D002-3DB1-4B6E-ADAD-C424C172355E}"/>
    <cellStyle name="Normal 2 5 2 2 19 2 2" xfId="12573" xr:uid="{966C66D2-0A42-4F4D-8C5B-B23DFF169DE0}"/>
    <cellStyle name="Normal 2 5 2 2 19 2 3" xfId="12574" xr:uid="{9F6815C9-FD3B-4BF8-89ED-5CB28CAA564A}"/>
    <cellStyle name="Normal 2 5 2 2 19 3" xfId="12575" xr:uid="{7C590CBF-20FB-4503-9A50-55197E251E89}"/>
    <cellStyle name="Normal 2 5 2 2 19 3 2" xfId="12576" xr:uid="{E3AD9BED-7A10-4F6A-A887-81059FEEFD94}"/>
    <cellStyle name="Normal 2 5 2 2 19 3 3" xfId="12577" xr:uid="{05696BA7-C992-46DE-835B-71D4ED18D6AE}"/>
    <cellStyle name="Normal 2 5 2 2 19 4" xfId="12578" xr:uid="{E05BEBDF-8013-4392-B3A5-E07FE4EC0F19}"/>
    <cellStyle name="Normal 2 5 2 2 19 5" xfId="12579" xr:uid="{14AC8204-1931-482C-A26A-DFEC5B76A29B}"/>
    <cellStyle name="Normal 2 5 2 2 2" xfId="12580" xr:uid="{DA26946C-2CE4-4245-8034-4CA5734D1680}"/>
    <cellStyle name="Normal 2 5 2 2 2 2" xfId="12581" xr:uid="{B8FEA165-0A05-47ED-A0FD-40DCF5DBEA49}"/>
    <cellStyle name="Normal 2 5 2 2 2 2 2" xfId="12582" xr:uid="{F88F70B2-93E6-4B2B-86F5-D8A9AF0224E6}"/>
    <cellStyle name="Normal 2 5 2 2 2 2 3" xfId="12583" xr:uid="{5D3974D8-60E0-4709-840E-FB6FC76D31CF}"/>
    <cellStyle name="Normal 2 5 2 2 2 3" xfId="12584" xr:uid="{BC4DF7E7-C6D4-43A7-86A7-73E9376FDF48}"/>
    <cellStyle name="Normal 2 5 2 2 2 3 2" xfId="12585" xr:uid="{604748D2-690D-49D9-A468-950D9E78793E}"/>
    <cellStyle name="Normal 2 5 2 2 2 3 3" xfId="12586" xr:uid="{F08A158E-6E30-45E4-8AD8-07B178B31C7C}"/>
    <cellStyle name="Normal 2 5 2 2 2 4" xfId="12587" xr:uid="{2472DDE2-94A5-42CA-92BE-BFACBDE19ADC}"/>
    <cellStyle name="Normal 2 5 2 2 2 5" xfId="12588" xr:uid="{5498F000-B617-4D66-97A2-87D0CBB273BC}"/>
    <cellStyle name="Normal 2 5 2 2 20" xfId="12589" xr:uid="{A341DFD2-18CB-4C98-B55B-0C524215FAEC}"/>
    <cellStyle name="Normal 2 5 2 2 20 2" xfId="12590" xr:uid="{C3AAB68D-0252-4EDF-88F1-8D2AFE23E5C2}"/>
    <cellStyle name="Normal 2 5 2 2 20 2 2" xfId="12591" xr:uid="{6175FC25-C4B1-4D84-8AE2-16E5FCC56D1D}"/>
    <cellStyle name="Normal 2 5 2 2 20 2 3" xfId="12592" xr:uid="{66DAFE03-C4B8-4B65-ADD5-E0CB1997B501}"/>
    <cellStyle name="Normal 2 5 2 2 20 3" xfId="12593" xr:uid="{44C58909-A446-4B98-B667-042A86A97086}"/>
    <cellStyle name="Normal 2 5 2 2 20 3 2" xfId="12594" xr:uid="{43DDE97A-93DF-4BB8-87AF-6581CF312266}"/>
    <cellStyle name="Normal 2 5 2 2 20 3 3" xfId="12595" xr:uid="{D55AD761-1FD3-4934-87E7-2EB6CB35EEEC}"/>
    <cellStyle name="Normal 2 5 2 2 20 4" xfId="12596" xr:uid="{C7019D2F-CF48-4AF1-8320-7F2A46EEAAAD}"/>
    <cellStyle name="Normal 2 5 2 2 20 5" xfId="12597" xr:uid="{50FEB4C5-2837-4DBF-8A37-16280ACD9D91}"/>
    <cellStyle name="Normal 2 5 2 2 21" xfId="12598" xr:uid="{3229305F-1C5B-444C-A840-9FADCE9C47C5}"/>
    <cellStyle name="Normal 2 5 2 2 21 2" xfId="12599" xr:uid="{C93DB427-6FD3-4CE1-8C18-95B49FE4763C}"/>
    <cellStyle name="Normal 2 5 2 2 21 2 2" xfId="12600" xr:uid="{1E8A11F7-5914-4481-AED7-A19AFCDB16AC}"/>
    <cellStyle name="Normal 2 5 2 2 21 2 3" xfId="12601" xr:uid="{B089271B-154E-473D-BCE1-07A570CB0991}"/>
    <cellStyle name="Normal 2 5 2 2 21 3" xfId="12602" xr:uid="{918EEEB3-AE29-4E6F-98DE-5F84D6CEBACA}"/>
    <cellStyle name="Normal 2 5 2 2 21 3 2" xfId="12603" xr:uid="{8575977A-91D1-4687-BF16-B8316546FB6C}"/>
    <cellStyle name="Normal 2 5 2 2 21 3 3" xfId="12604" xr:uid="{3300F83E-6F5B-4B37-93F4-08CC4B9C0A8E}"/>
    <cellStyle name="Normal 2 5 2 2 21 4" xfId="12605" xr:uid="{395DA70B-84C9-4158-B37C-8BA7732FF3E7}"/>
    <cellStyle name="Normal 2 5 2 2 21 5" xfId="12606" xr:uid="{89EF923E-B145-4EEB-9C95-41EB24D85AE4}"/>
    <cellStyle name="Normal 2 5 2 2 22" xfId="12607" xr:uid="{19A64ED4-92B4-45D0-AB2D-2A50B92AC6EE}"/>
    <cellStyle name="Normal 2 5 2 2 22 2" xfId="12608" xr:uid="{63189E13-4706-4FFA-A3D5-6EA3FB50749E}"/>
    <cellStyle name="Normal 2 5 2 2 22 2 2" xfId="12609" xr:uid="{28EB68F1-F58E-4DD8-A876-B3767B1D61D1}"/>
    <cellStyle name="Normal 2 5 2 2 22 2 3" xfId="12610" xr:uid="{64F661AF-BDDB-49FB-BECE-810E99368D14}"/>
    <cellStyle name="Normal 2 5 2 2 22 3" xfId="12611" xr:uid="{7B14EC27-FC31-4A68-9417-5B654036FC6C}"/>
    <cellStyle name="Normal 2 5 2 2 22 3 2" xfId="12612" xr:uid="{2D5921CC-789B-4291-9E09-3ECD46E12A89}"/>
    <cellStyle name="Normal 2 5 2 2 22 3 3" xfId="12613" xr:uid="{21268B12-B5A8-47F9-AA40-7E998145EF45}"/>
    <cellStyle name="Normal 2 5 2 2 22 4" xfId="12614" xr:uid="{7F8B5167-91B5-4286-B9F7-2625042BE59C}"/>
    <cellStyle name="Normal 2 5 2 2 22 5" xfId="12615" xr:uid="{655532C7-03C9-42BC-9990-D19C88EC43D7}"/>
    <cellStyle name="Normal 2 5 2 2 23" xfId="12616" xr:uid="{6329E4D9-909F-49F6-BB3C-0E9D6F3AFAAF}"/>
    <cellStyle name="Normal 2 5 2 2 23 2" xfId="12617" xr:uid="{B13E030C-BCCD-4AD4-962B-8BF566655595}"/>
    <cellStyle name="Normal 2 5 2 2 23 2 2" xfId="12618" xr:uid="{972ADF23-6650-4FE4-8ACD-848E878CF985}"/>
    <cellStyle name="Normal 2 5 2 2 23 2 3" xfId="12619" xr:uid="{D7DA47F3-9A18-48EC-BB77-0276968F178C}"/>
    <cellStyle name="Normal 2 5 2 2 23 3" xfId="12620" xr:uid="{AB238D70-7E40-4E70-9863-34FD2550055E}"/>
    <cellStyle name="Normal 2 5 2 2 23 3 2" xfId="12621" xr:uid="{FB0CF84D-43A8-400D-8DE8-97FBC8CFDEBB}"/>
    <cellStyle name="Normal 2 5 2 2 23 3 3" xfId="12622" xr:uid="{EE6C69CA-E207-420B-AF04-06ACAD28AFFA}"/>
    <cellStyle name="Normal 2 5 2 2 23 4" xfId="12623" xr:uid="{63296505-658C-41A9-93BD-3E4532881AC4}"/>
    <cellStyle name="Normal 2 5 2 2 23 5" xfId="12624" xr:uid="{103CD98B-F49D-4467-A1D0-F3A8C1925F74}"/>
    <cellStyle name="Normal 2 5 2 2 24" xfId="12625" xr:uid="{D81B04A2-BAF9-4250-A308-6390F7D5933B}"/>
    <cellStyle name="Normal 2 5 2 2 24 2" xfId="12626" xr:uid="{C92E10EE-E3F3-401B-93F7-25D49CBCA991}"/>
    <cellStyle name="Normal 2 5 2 2 24 2 2" xfId="12627" xr:uid="{ADEABD16-99F3-41E1-ADBD-2270EB4FBD0F}"/>
    <cellStyle name="Normal 2 5 2 2 24 2 3" xfId="12628" xr:uid="{3163CDAF-5B3C-453C-9B02-B7C34FCA7BFC}"/>
    <cellStyle name="Normal 2 5 2 2 24 3" xfId="12629" xr:uid="{152C5E68-7938-46EE-9A83-E8E9DDDEEAFA}"/>
    <cellStyle name="Normal 2 5 2 2 24 3 2" xfId="12630" xr:uid="{78A2B27D-3312-4E0A-9607-C83336D4CB09}"/>
    <cellStyle name="Normal 2 5 2 2 24 3 3" xfId="12631" xr:uid="{38EFC9D8-5500-4684-8A17-446D6FE23947}"/>
    <cellStyle name="Normal 2 5 2 2 24 4" xfId="12632" xr:uid="{AAD8F3A5-52F8-4D01-98C1-CFF1BE793841}"/>
    <cellStyle name="Normal 2 5 2 2 24 5" xfId="12633" xr:uid="{22CECF3B-1673-4E34-9762-200E3587E6F4}"/>
    <cellStyle name="Normal 2 5 2 2 25" xfId="12634" xr:uid="{CB7C650D-876C-42C9-83BE-F08305671036}"/>
    <cellStyle name="Normal 2 5 2 2 25 2" xfId="12635" xr:uid="{6CE445E5-F302-411F-9496-09819EAA29EF}"/>
    <cellStyle name="Normal 2 5 2 2 25 2 2" xfId="12636" xr:uid="{9FBF8542-8CCB-40FB-A3B7-F0C03A89C549}"/>
    <cellStyle name="Normal 2 5 2 2 25 2 3" xfId="12637" xr:uid="{BACA9EA9-0CB7-49FB-9FAC-01BF8A89BB72}"/>
    <cellStyle name="Normal 2 5 2 2 25 3" xfId="12638" xr:uid="{A2C83F97-4633-4313-A182-0412B3380857}"/>
    <cellStyle name="Normal 2 5 2 2 25 3 2" xfId="12639" xr:uid="{7273884C-7DBC-4860-8B8E-ED6B6665CFCD}"/>
    <cellStyle name="Normal 2 5 2 2 25 3 3" xfId="12640" xr:uid="{FCCF84F2-6D21-4BAE-B4EB-54D031C21DF0}"/>
    <cellStyle name="Normal 2 5 2 2 25 4" xfId="12641" xr:uid="{B9C814F6-C67A-42BF-90A8-67B1B89C2EAE}"/>
    <cellStyle name="Normal 2 5 2 2 25 5" xfId="12642" xr:uid="{05B064C7-06FE-402C-A5A6-A75003D8F17D}"/>
    <cellStyle name="Normal 2 5 2 2 26" xfId="12643" xr:uid="{10A41DA3-473B-4CFF-B835-106CB3B0EA89}"/>
    <cellStyle name="Normal 2 5 2 2 26 2" xfId="12644" xr:uid="{5877D5FA-6EFF-4297-970F-87F23DF42A1C}"/>
    <cellStyle name="Normal 2 5 2 2 26 2 2" xfId="12645" xr:uid="{E0AF61EA-B93B-4B60-B188-DC383C1777EF}"/>
    <cellStyle name="Normal 2 5 2 2 26 2 3" xfId="12646" xr:uid="{8CEC8434-CD52-4D55-8358-863035185092}"/>
    <cellStyle name="Normal 2 5 2 2 26 3" xfId="12647" xr:uid="{962A8939-CF1B-466E-83F5-CDA0D7C4311A}"/>
    <cellStyle name="Normal 2 5 2 2 26 3 2" xfId="12648" xr:uid="{270A72DD-135A-4326-900D-43FB8D65EF25}"/>
    <cellStyle name="Normal 2 5 2 2 26 3 3" xfId="12649" xr:uid="{5A3B6A91-FD04-4EE8-B1DC-0C88A5460FE5}"/>
    <cellStyle name="Normal 2 5 2 2 26 4" xfId="12650" xr:uid="{692631B4-14CA-4F03-A813-0D8E56DC9A6B}"/>
    <cellStyle name="Normal 2 5 2 2 26 5" xfId="12651" xr:uid="{F4A96D42-3BF9-4C56-8A91-27D15EBDC9A9}"/>
    <cellStyle name="Normal 2 5 2 2 27" xfId="12652" xr:uid="{A26410CA-68EC-4B11-BA66-8879F576399F}"/>
    <cellStyle name="Normal 2 5 2 2 27 2" xfId="12653" xr:uid="{F0DCD18F-3BB7-4E9B-9570-EA908AA9C4A3}"/>
    <cellStyle name="Normal 2 5 2 2 27 2 2" xfId="12654" xr:uid="{C91031A0-EEE2-49DC-B1D1-2EFED38E2779}"/>
    <cellStyle name="Normal 2 5 2 2 27 2 3" xfId="12655" xr:uid="{8A4B9DC4-C857-4F66-8B90-1E4C33DE67FD}"/>
    <cellStyle name="Normal 2 5 2 2 27 3" xfId="12656" xr:uid="{779F563B-610E-4CDC-A30B-D0C33C642C42}"/>
    <cellStyle name="Normal 2 5 2 2 27 3 2" xfId="12657" xr:uid="{0A8E14B2-A414-45D0-8574-31C2F29760AA}"/>
    <cellStyle name="Normal 2 5 2 2 27 3 3" xfId="12658" xr:uid="{7F9CA70F-78A8-4241-AAE3-CB7B0E64D37D}"/>
    <cellStyle name="Normal 2 5 2 2 27 4" xfId="12659" xr:uid="{F7DBBB52-26A0-45FB-A833-5699FCE6C750}"/>
    <cellStyle name="Normal 2 5 2 2 27 5" xfId="12660" xr:uid="{AD2D7236-C0EC-4EC7-8D9F-7F80A610BC50}"/>
    <cellStyle name="Normal 2 5 2 2 28" xfId="12661" xr:uid="{D4E8C97B-18A1-48BD-A9CE-5DF2E11E407B}"/>
    <cellStyle name="Normal 2 5 2 2 28 2" xfId="12662" xr:uid="{0C4F2823-51C6-481F-AFC4-5B5ED4B581F7}"/>
    <cellStyle name="Normal 2 5 2 2 28 2 2" xfId="12663" xr:uid="{849CA6CD-FDEF-47D6-9DEA-3838362AB078}"/>
    <cellStyle name="Normal 2 5 2 2 28 2 3" xfId="12664" xr:uid="{384A33E5-C0B4-43EF-857D-5B158C52AD60}"/>
    <cellStyle name="Normal 2 5 2 2 28 3" xfId="12665" xr:uid="{E64B3861-CA07-435D-9B6C-B81D30D53265}"/>
    <cellStyle name="Normal 2 5 2 2 28 3 2" xfId="12666" xr:uid="{6CC280E7-64C8-4143-9D2B-62C544EA9929}"/>
    <cellStyle name="Normal 2 5 2 2 28 3 3" xfId="12667" xr:uid="{38A5EFBD-9A34-48BD-B068-EBE05B294D5A}"/>
    <cellStyle name="Normal 2 5 2 2 28 4" xfId="12668" xr:uid="{19A7648F-8838-48F6-84C1-12A6ED3F1EDD}"/>
    <cellStyle name="Normal 2 5 2 2 28 5" xfId="12669" xr:uid="{E546BB13-0F64-4BD8-805A-5D7AC706E558}"/>
    <cellStyle name="Normal 2 5 2 2 29" xfId="12670" xr:uid="{BF6242B4-4F5D-444C-9B34-893F20A81766}"/>
    <cellStyle name="Normal 2 5 2 2 29 2" xfId="12671" xr:uid="{D276BE61-7B71-47B0-AFFC-DF7EE38C71DF}"/>
    <cellStyle name="Normal 2 5 2 2 29 2 2" xfId="12672" xr:uid="{907E7DD3-15D1-4EE4-B81C-4CB8EC054CBC}"/>
    <cellStyle name="Normal 2 5 2 2 29 2 3" xfId="12673" xr:uid="{5E582153-420B-41C0-B031-7D8055404DEE}"/>
    <cellStyle name="Normal 2 5 2 2 29 3" xfId="12674" xr:uid="{EF816ECB-18C5-4A8C-ABFD-1359E4CAEAA8}"/>
    <cellStyle name="Normal 2 5 2 2 29 3 2" xfId="12675" xr:uid="{01987897-1977-481F-95E2-855ED2229108}"/>
    <cellStyle name="Normal 2 5 2 2 29 3 3" xfId="12676" xr:uid="{E88045D8-5CCA-4357-87F2-974513FDA660}"/>
    <cellStyle name="Normal 2 5 2 2 29 4" xfId="12677" xr:uid="{227FFD9D-F6FF-486E-B079-08D7DC2C2A73}"/>
    <cellStyle name="Normal 2 5 2 2 29 5" xfId="12678" xr:uid="{E7405E80-BFBC-467F-9D68-C186B8E1AE21}"/>
    <cellStyle name="Normal 2 5 2 2 3" xfId="12679" xr:uid="{6EB64E24-B5AB-4BD1-95CC-0D77B96C09F5}"/>
    <cellStyle name="Normal 2 5 2 2 3 2" xfId="12680" xr:uid="{839B4029-8FA2-4E18-83E3-B0007E53D8B5}"/>
    <cellStyle name="Normal 2 5 2 2 3 2 2" xfId="12681" xr:uid="{676B7055-DC78-4ACA-9691-5651C47479C7}"/>
    <cellStyle name="Normal 2 5 2 2 3 2 3" xfId="12682" xr:uid="{E7DEC026-5AE1-436D-857D-FE62897DBF4E}"/>
    <cellStyle name="Normal 2 5 2 2 3 3" xfId="12683" xr:uid="{8E45108E-2050-41AD-9C2E-F7B3B131CE3A}"/>
    <cellStyle name="Normal 2 5 2 2 3 3 2" xfId="12684" xr:uid="{0E2AD427-DDE6-4804-9705-7781121BC7D7}"/>
    <cellStyle name="Normal 2 5 2 2 3 3 3" xfId="12685" xr:uid="{FB88688F-3E77-43D5-8338-D6497F321AA3}"/>
    <cellStyle name="Normal 2 5 2 2 3 4" xfId="12686" xr:uid="{84410FF4-753E-4A59-8410-767E34839467}"/>
    <cellStyle name="Normal 2 5 2 2 3 5" xfId="12687" xr:uid="{D529A85F-524E-4414-8CAF-1DD82EFE5567}"/>
    <cellStyle name="Normal 2 5 2 2 30" xfId="12688" xr:uid="{6839EE39-749F-431E-AA57-0AEE28FDAFEC}"/>
    <cellStyle name="Normal 2 5 2 2 30 2" xfId="12689" xr:uid="{159C296D-35BD-482C-A3AD-2918454AD4C9}"/>
    <cellStyle name="Normal 2 5 2 2 30 2 2" xfId="12690" xr:uid="{339C08B2-CB3E-42D2-AC2D-4698F5EDC2B4}"/>
    <cellStyle name="Normal 2 5 2 2 30 2 3" xfId="12691" xr:uid="{221BE53F-36EA-406B-B72D-9C2D147FB5B7}"/>
    <cellStyle name="Normal 2 5 2 2 30 3" xfId="12692" xr:uid="{D443EE3F-BE3B-4091-BD95-E01CBBF233BC}"/>
    <cellStyle name="Normal 2 5 2 2 30 3 2" xfId="12693" xr:uid="{8261DFBA-C296-495C-B3C7-0967F8E4E416}"/>
    <cellStyle name="Normal 2 5 2 2 30 3 3" xfId="12694" xr:uid="{89D38F7F-7E53-4EFF-B18E-BC96CA95BDFA}"/>
    <cellStyle name="Normal 2 5 2 2 30 4" xfId="12695" xr:uid="{26E74773-1BD1-45F8-9E3D-702D5A28DF50}"/>
    <cellStyle name="Normal 2 5 2 2 30 5" xfId="12696" xr:uid="{9D22CB18-0BA6-49BE-AC6F-7CAC2F14BAF3}"/>
    <cellStyle name="Normal 2 5 2 2 31" xfId="12697" xr:uid="{460A538E-BEB1-439D-A3A9-D2A7A4C7C237}"/>
    <cellStyle name="Normal 2 5 2 2 31 2" xfId="12698" xr:uid="{C4E7D116-5F2D-4673-9AE5-6A57FED15A65}"/>
    <cellStyle name="Normal 2 5 2 2 31 2 2" xfId="12699" xr:uid="{FE8388EE-532F-4147-9E8C-E5398BCE7447}"/>
    <cellStyle name="Normal 2 5 2 2 31 2 3" xfId="12700" xr:uid="{B1BC9862-D955-4C35-82E8-3FDFC0286B90}"/>
    <cellStyle name="Normal 2 5 2 2 31 3" xfId="12701" xr:uid="{3278FECA-B6E7-4F8E-8C6B-1FDDDBA01B3F}"/>
    <cellStyle name="Normal 2 5 2 2 31 3 2" xfId="12702" xr:uid="{A9934754-1A12-4C5E-B55B-18EAF1EBA1BD}"/>
    <cellStyle name="Normal 2 5 2 2 31 3 3" xfId="12703" xr:uid="{9B75A488-689F-4384-9726-B45C92C39148}"/>
    <cellStyle name="Normal 2 5 2 2 31 4" xfId="12704" xr:uid="{471D73F4-4FC2-464D-9556-59E9BF336862}"/>
    <cellStyle name="Normal 2 5 2 2 31 5" xfId="12705" xr:uid="{25B9F23A-FE8D-4433-915D-BDF8F44CBC8D}"/>
    <cellStyle name="Normal 2 5 2 2 32" xfId="12706" xr:uid="{3B6BEB32-A2C3-44C5-AA74-E0C0853A7199}"/>
    <cellStyle name="Normal 2 5 2 2 32 2" xfId="12707" xr:uid="{AA2D253F-ECBD-4336-90CF-2F19D82AD1F6}"/>
    <cellStyle name="Normal 2 5 2 2 32 2 2" xfId="12708" xr:uid="{810C6DF8-2D56-4268-B4C0-B613D064B3CF}"/>
    <cellStyle name="Normal 2 5 2 2 32 2 3" xfId="12709" xr:uid="{EF0319AC-9882-4DA4-B3F3-A26D96A2D36E}"/>
    <cellStyle name="Normal 2 5 2 2 32 3" xfId="12710" xr:uid="{6EDDD793-FE1A-41B8-BEA0-DA7A5AB91992}"/>
    <cellStyle name="Normal 2 5 2 2 32 3 2" xfId="12711" xr:uid="{E61468F3-3529-46CE-8B3C-AC6FC32AC064}"/>
    <cellStyle name="Normal 2 5 2 2 32 3 3" xfId="12712" xr:uid="{FBBE2254-8E3B-4393-B034-44D7662ED402}"/>
    <cellStyle name="Normal 2 5 2 2 32 4" xfId="12713" xr:uid="{DCF67E65-517F-4D83-BA96-36FE28D7CD9C}"/>
    <cellStyle name="Normal 2 5 2 2 32 5" xfId="12714" xr:uid="{974AC7F3-72A3-48CB-8DEB-A356216968D0}"/>
    <cellStyle name="Normal 2 5 2 2 33" xfId="12715" xr:uid="{F6276D49-BB51-4C0D-ACD8-B5BF10F950A9}"/>
    <cellStyle name="Normal 2 5 2 2 33 2" xfId="12716" xr:uid="{B21C42CD-CAF1-4D58-AE53-933A83A16A70}"/>
    <cellStyle name="Normal 2 5 2 2 33 2 2" xfId="12717" xr:uid="{B2632D44-93BB-4F87-B5FB-212473B49ABD}"/>
    <cellStyle name="Normal 2 5 2 2 33 2 3" xfId="12718" xr:uid="{1C3C255D-93F0-4BCC-ADC1-02FEA9A89AD8}"/>
    <cellStyle name="Normal 2 5 2 2 33 3" xfId="12719" xr:uid="{478F67C9-0583-4260-B978-C8DD56CA3BF1}"/>
    <cellStyle name="Normal 2 5 2 2 33 3 2" xfId="12720" xr:uid="{1222EB09-6FD0-40DE-85A9-675DD1649BBC}"/>
    <cellStyle name="Normal 2 5 2 2 33 3 3" xfId="12721" xr:uid="{DF1D750D-E1C4-4FEE-B7F4-8BA6804107EB}"/>
    <cellStyle name="Normal 2 5 2 2 33 4" xfId="12722" xr:uid="{41BB944C-1F00-4B82-B87F-C0A73676E3A5}"/>
    <cellStyle name="Normal 2 5 2 2 33 5" xfId="12723" xr:uid="{9CAEDF4B-D22F-425B-82ED-264AEEB04CAA}"/>
    <cellStyle name="Normal 2 5 2 2 34" xfId="12724" xr:uid="{7ABDD7CA-6617-405F-97FB-24854C8814E8}"/>
    <cellStyle name="Normal 2 5 2 2 34 2" xfId="12725" xr:uid="{BED67D95-1365-4791-A40D-33D1AB5E02E6}"/>
    <cellStyle name="Normal 2 5 2 2 34 2 2" xfId="12726" xr:uid="{BD3B2881-8C75-4419-A4B6-F20FAF52F947}"/>
    <cellStyle name="Normal 2 5 2 2 34 2 3" xfId="12727" xr:uid="{F14292E8-0FFE-44A0-8C3A-A79D5FAD5170}"/>
    <cellStyle name="Normal 2 5 2 2 34 3" xfId="12728" xr:uid="{602C2933-3490-4A06-8413-2EDEEBA48C7A}"/>
    <cellStyle name="Normal 2 5 2 2 34 3 2" xfId="12729" xr:uid="{1057E734-2B44-4203-AEC8-1FC918819DA9}"/>
    <cellStyle name="Normal 2 5 2 2 34 3 3" xfId="12730" xr:uid="{0F226990-FD1D-4419-8863-9F8890F107EA}"/>
    <cellStyle name="Normal 2 5 2 2 34 4" xfId="12731" xr:uid="{C1FD867B-5E35-4324-A872-3713D45AE4E9}"/>
    <cellStyle name="Normal 2 5 2 2 34 5" xfId="12732" xr:uid="{22ED497D-A914-4D18-920A-6B7D647B504E}"/>
    <cellStyle name="Normal 2 5 2 2 35" xfId="12733" xr:uid="{1D861931-9687-411A-8074-4617C524DEC3}"/>
    <cellStyle name="Normal 2 5 2 2 35 2" xfId="12734" xr:uid="{D7FEA4E3-F712-4723-906F-7625FABABB7E}"/>
    <cellStyle name="Normal 2 5 2 2 35 2 2" xfId="12735" xr:uid="{82D99BB1-53EE-4DA8-8583-3468C8265616}"/>
    <cellStyle name="Normal 2 5 2 2 35 2 3" xfId="12736" xr:uid="{D8484A9B-3392-4979-8594-BD91E8F635DD}"/>
    <cellStyle name="Normal 2 5 2 2 35 3" xfId="12737" xr:uid="{6E68623F-92B5-4DB1-BC5F-202DD9E327F9}"/>
    <cellStyle name="Normal 2 5 2 2 35 3 2" xfId="12738" xr:uid="{A05DAD3F-21F9-452C-BD8B-6DCE2DA1E3A1}"/>
    <cellStyle name="Normal 2 5 2 2 35 3 3" xfId="12739" xr:uid="{5DDACE31-AEEB-43E3-9CCE-BC9690CAA276}"/>
    <cellStyle name="Normal 2 5 2 2 35 4" xfId="12740" xr:uid="{2E28E324-39EA-40B2-BA46-FB278860AA96}"/>
    <cellStyle name="Normal 2 5 2 2 35 5" xfId="12741" xr:uid="{9F93F3D4-87B6-4AF5-A3A5-A9DF7B9EA789}"/>
    <cellStyle name="Normal 2 5 2 2 36" xfId="12742" xr:uid="{B2246A47-B5D1-4F46-80E2-4D53F9361F1D}"/>
    <cellStyle name="Normal 2 5 2 2 36 2" xfId="12743" xr:uid="{179F0EB0-CDA4-4CE2-A203-ECB053F7320E}"/>
    <cellStyle name="Normal 2 5 2 2 36 2 2" xfId="12744" xr:uid="{EDB26280-0A5B-441D-A57F-52DD2185B392}"/>
    <cellStyle name="Normal 2 5 2 2 36 2 3" xfId="12745" xr:uid="{2DCCCE2C-BFBE-4EFB-B6A3-EBD7FFA2F2B8}"/>
    <cellStyle name="Normal 2 5 2 2 36 3" xfId="12746" xr:uid="{F5C67162-9D7D-4CDB-B1FD-59839DCF273A}"/>
    <cellStyle name="Normal 2 5 2 2 36 3 2" xfId="12747" xr:uid="{0C821CAA-4EB5-43B9-AE69-35C7F0921356}"/>
    <cellStyle name="Normal 2 5 2 2 36 3 3" xfId="12748" xr:uid="{6B6DF360-A3CB-4CD5-B951-82E845D6245B}"/>
    <cellStyle name="Normal 2 5 2 2 36 4" xfId="12749" xr:uid="{52807ECC-4CD2-4B2B-862C-29AC9E9FD9D7}"/>
    <cellStyle name="Normal 2 5 2 2 36 5" xfId="12750" xr:uid="{0DE4CE2E-3E61-474B-B908-1C509F0258DC}"/>
    <cellStyle name="Normal 2 5 2 2 37" xfId="12751" xr:uid="{9562CACE-E129-42A2-9B37-2ECA7F040578}"/>
    <cellStyle name="Normal 2 5 2 2 37 2" xfId="12752" xr:uid="{72EE0C7B-5B8D-4F29-9049-EC2ABAAEFB58}"/>
    <cellStyle name="Normal 2 5 2 2 37 2 2" xfId="12753" xr:uid="{3C4E1713-2FFB-4CCF-ADFE-817264413E3A}"/>
    <cellStyle name="Normal 2 5 2 2 37 2 3" xfId="12754" xr:uid="{9CBEFC4A-4DBE-43B3-B349-E3719CF6AD5A}"/>
    <cellStyle name="Normal 2 5 2 2 37 3" xfId="12755" xr:uid="{524B655C-D013-4AFC-8B08-66F1685F8066}"/>
    <cellStyle name="Normal 2 5 2 2 37 3 2" xfId="12756" xr:uid="{CC1C0E23-4505-4DD2-BACD-06A5494F6C28}"/>
    <cellStyle name="Normal 2 5 2 2 37 3 3" xfId="12757" xr:uid="{9BCE935D-B5F3-47F9-AA56-DDCE68D5828F}"/>
    <cellStyle name="Normal 2 5 2 2 37 4" xfId="12758" xr:uid="{84D07D86-7FC2-4CD7-8969-F787C543BDA4}"/>
    <cellStyle name="Normal 2 5 2 2 37 5" xfId="12759" xr:uid="{23FE9775-061B-4141-AA0A-DF9335C530DF}"/>
    <cellStyle name="Normal 2 5 2 2 38" xfId="12760" xr:uid="{048DD50B-2B38-4841-8B81-3EEAC01A03BD}"/>
    <cellStyle name="Normal 2 5 2 2 38 2" xfId="12761" xr:uid="{887BE8B9-DC10-40C6-A259-0AF3F6BE6865}"/>
    <cellStyle name="Normal 2 5 2 2 38 2 2" xfId="12762" xr:uid="{D9729591-70A5-40D9-A410-FDB1FA0FCC63}"/>
    <cellStyle name="Normal 2 5 2 2 38 2 3" xfId="12763" xr:uid="{73814AF2-62C8-41B5-AB6C-AF9AD2CA70AA}"/>
    <cellStyle name="Normal 2 5 2 2 38 3" xfId="12764" xr:uid="{0A581DA8-0D36-4AE9-9A69-FF107C41760C}"/>
    <cellStyle name="Normal 2 5 2 2 38 3 2" xfId="12765" xr:uid="{2C2CB2C4-7ED7-4EA7-B6C0-EA3A10FA79E8}"/>
    <cellStyle name="Normal 2 5 2 2 38 3 3" xfId="12766" xr:uid="{C7475673-A9BB-4848-B148-70286F37A093}"/>
    <cellStyle name="Normal 2 5 2 2 38 4" xfId="12767" xr:uid="{C5A2BA43-0593-4DCA-8D84-26B05C6E50EF}"/>
    <cellStyle name="Normal 2 5 2 2 38 5" xfId="12768" xr:uid="{05E59D1B-D121-431B-A3AF-06DD011CBFDF}"/>
    <cellStyle name="Normal 2 5 2 2 39" xfId="12769" xr:uid="{CEF71E47-6B62-41C2-A9A0-7E4B9FF701E5}"/>
    <cellStyle name="Normal 2 5 2 2 39 2" xfId="12770" xr:uid="{38B97FBB-D555-4289-82ED-03DE5F3E035D}"/>
    <cellStyle name="Normal 2 5 2 2 39 2 2" xfId="12771" xr:uid="{0DB4FB2E-F1E7-49B8-B920-F0C973F9F73A}"/>
    <cellStyle name="Normal 2 5 2 2 39 2 3" xfId="12772" xr:uid="{236F1CA9-EC10-46F1-B933-944DB92C40D0}"/>
    <cellStyle name="Normal 2 5 2 2 39 3" xfId="12773" xr:uid="{A6F9BE63-3E9D-4EDD-9D57-C59B0AAB616D}"/>
    <cellStyle name="Normal 2 5 2 2 39 3 2" xfId="12774" xr:uid="{76492201-B770-404C-9622-98647CB597D5}"/>
    <cellStyle name="Normal 2 5 2 2 39 3 3" xfId="12775" xr:uid="{15C54810-29B6-4BDE-A408-BAD5A507BEB1}"/>
    <cellStyle name="Normal 2 5 2 2 39 4" xfId="12776" xr:uid="{EAA07D89-FA6C-4FFF-B870-73A362C6B024}"/>
    <cellStyle name="Normal 2 5 2 2 39 5" xfId="12777" xr:uid="{3D439DB9-CA26-4710-8169-E4AE3964CDF9}"/>
    <cellStyle name="Normal 2 5 2 2 4" xfId="12778" xr:uid="{BE10BB65-3CF0-4545-9286-A449C1F9E6C5}"/>
    <cellStyle name="Normal 2 5 2 2 4 2" xfId="12779" xr:uid="{A3704A37-12C7-4769-AAD3-1850CD1EB527}"/>
    <cellStyle name="Normal 2 5 2 2 4 2 2" xfId="12780" xr:uid="{A1EA2494-A88E-4A68-93E8-20157E501C30}"/>
    <cellStyle name="Normal 2 5 2 2 4 2 3" xfId="12781" xr:uid="{86BBFFF8-F1E7-4C92-9523-063E99BBB188}"/>
    <cellStyle name="Normal 2 5 2 2 4 3" xfId="12782" xr:uid="{0BC79BCB-C9C6-4033-8E7A-3F08799427DE}"/>
    <cellStyle name="Normal 2 5 2 2 4 3 2" xfId="12783" xr:uid="{5E7CD95E-5EA6-435B-BC65-2CA1B2E861AE}"/>
    <cellStyle name="Normal 2 5 2 2 4 3 3" xfId="12784" xr:uid="{41A99E71-BDFD-4A94-BDB6-D6852B45BE14}"/>
    <cellStyle name="Normal 2 5 2 2 4 4" xfId="12785" xr:uid="{BEDC6732-5E54-4875-BD2D-3726E1D8F601}"/>
    <cellStyle name="Normal 2 5 2 2 4 5" xfId="12786" xr:uid="{2DE70BD1-B744-439F-ABD6-324F439DF445}"/>
    <cellStyle name="Normal 2 5 2 2 40" xfId="12787" xr:uid="{821DBEA0-FBD0-4243-853F-353B6B90C488}"/>
    <cellStyle name="Normal 2 5 2 2 40 2" xfId="12788" xr:uid="{F084E56B-F9D4-4F26-B50A-A90691E35D01}"/>
    <cellStyle name="Normal 2 5 2 2 40 2 2" xfId="12789" xr:uid="{DBD5A863-5981-4D9A-B354-8F3697A9C571}"/>
    <cellStyle name="Normal 2 5 2 2 40 2 3" xfId="12790" xr:uid="{42612DE3-38EC-4506-9231-9299252AE56D}"/>
    <cellStyle name="Normal 2 5 2 2 40 3" xfId="12791" xr:uid="{C34029DD-79D6-4811-A8E5-7996C5F60E01}"/>
    <cellStyle name="Normal 2 5 2 2 40 3 2" xfId="12792" xr:uid="{93CB92C1-D8A2-4012-92EF-D48943E00ADD}"/>
    <cellStyle name="Normal 2 5 2 2 40 3 3" xfId="12793" xr:uid="{07FEADA5-27E9-4F81-9343-8B9C288D32A1}"/>
    <cellStyle name="Normal 2 5 2 2 40 4" xfId="12794" xr:uid="{73CA8F75-5623-4552-89C8-7D9C9953CBD4}"/>
    <cellStyle name="Normal 2 5 2 2 40 5" xfId="12795" xr:uid="{37A0CD61-980E-43C0-940B-C7D79F61F769}"/>
    <cellStyle name="Normal 2 5 2 2 41" xfId="12796" xr:uid="{CC6E8184-4C58-4C8F-B4FB-D7A13C2A4A7D}"/>
    <cellStyle name="Normal 2 5 2 2 41 2" xfId="12797" xr:uid="{7DBCB2D2-927C-4CAF-8691-5FF8A151C1BB}"/>
    <cellStyle name="Normal 2 5 2 2 41 2 2" xfId="12798" xr:uid="{EB397DC4-F9C5-4FE5-BF75-6C3B35C2A30F}"/>
    <cellStyle name="Normal 2 5 2 2 41 2 3" xfId="12799" xr:uid="{74ECD0C5-629D-46B2-A9A5-DA72AE946A47}"/>
    <cellStyle name="Normal 2 5 2 2 41 3" xfId="12800" xr:uid="{F6E15278-CA2B-40DE-9E1A-50D91B262B09}"/>
    <cellStyle name="Normal 2 5 2 2 41 3 2" xfId="12801" xr:uid="{DDF4D632-9DE0-4CCE-B447-AA60F75196A8}"/>
    <cellStyle name="Normal 2 5 2 2 41 3 3" xfId="12802" xr:uid="{C54F3006-FAF8-46F7-9F6B-3914C7AAD41D}"/>
    <cellStyle name="Normal 2 5 2 2 41 4" xfId="12803" xr:uid="{231B1BA3-687B-4D80-AF20-42DC750747DE}"/>
    <cellStyle name="Normal 2 5 2 2 41 5" xfId="12804" xr:uid="{CE6CF8F9-6830-494D-93B1-F025E07403FE}"/>
    <cellStyle name="Normal 2 5 2 2 42" xfId="12805" xr:uid="{5BAC61E4-0609-4346-ACC2-A173C10624CE}"/>
    <cellStyle name="Normal 2 5 2 2 42 2" xfId="12806" xr:uid="{B2B5627F-0600-492E-ACDB-96613DE1B353}"/>
    <cellStyle name="Normal 2 5 2 2 42 2 2" xfId="12807" xr:uid="{95DD17A9-D376-4982-BE42-A1A91E64DBF1}"/>
    <cellStyle name="Normal 2 5 2 2 42 2 3" xfId="12808" xr:uid="{78BE6666-656B-4D62-AC86-54BEE085576B}"/>
    <cellStyle name="Normal 2 5 2 2 42 3" xfId="12809" xr:uid="{CE354D15-3AC7-43A0-BC6E-38CB560BBD43}"/>
    <cellStyle name="Normal 2 5 2 2 42 3 2" xfId="12810" xr:uid="{740CDD72-56D8-4D20-8027-37D44A70C53E}"/>
    <cellStyle name="Normal 2 5 2 2 42 3 3" xfId="12811" xr:uid="{9062F12B-18FB-42FF-9B45-AD42574B5E31}"/>
    <cellStyle name="Normal 2 5 2 2 42 4" xfId="12812" xr:uid="{EDD620F3-F675-4B09-9C65-0D0F89EF527B}"/>
    <cellStyle name="Normal 2 5 2 2 42 5" xfId="12813" xr:uid="{D50C916C-2642-4F63-9649-8FD70F00B1BA}"/>
    <cellStyle name="Normal 2 5 2 2 43" xfId="12814" xr:uid="{0F0BA8DA-6A71-47BF-8909-604F698F20B5}"/>
    <cellStyle name="Normal 2 5 2 2 43 2" xfId="12815" xr:uid="{A5867AA6-9567-4965-9533-A19582755D33}"/>
    <cellStyle name="Normal 2 5 2 2 43 2 2" xfId="12816" xr:uid="{E6CAC497-9194-4FC4-A83A-20C7575E1B1D}"/>
    <cellStyle name="Normal 2 5 2 2 43 2 3" xfId="12817" xr:uid="{BCC148CE-4089-4C85-91AC-9112AC41C540}"/>
    <cellStyle name="Normal 2 5 2 2 43 3" xfId="12818" xr:uid="{85D37598-76E3-4478-9707-BA2DE0CA02A6}"/>
    <cellStyle name="Normal 2 5 2 2 43 3 2" xfId="12819" xr:uid="{4F96032F-65F6-4C74-B3F5-47110FF0C345}"/>
    <cellStyle name="Normal 2 5 2 2 43 3 3" xfId="12820" xr:uid="{364783C3-17D3-4103-A738-B46E9079F925}"/>
    <cellStyle name="Normal 2 5 2 2 43 4" xfId="12821" xr:uid="{36439327-63FB-4807-8030-D893C390D533}"/>
    <cellStyle name="Normal 2 5 2 2 43 5" xfId="12822" xr:uid="{45FAA81C-19C5-4347-B2CD-69EB509DA58D}"/>
    <cellStyle name="Normal 2 5 2 2 44" xfId="12823" xr:uid="{5B209EC1-5B18-48C2-A206-433A1A6F50C7}"/>
    <cellStyle name="Normal 2 5 2 2 44 2" xfId="12824" xr:uid="{637C3548-019C-46DF-9011-7340DE9866B9}"/>
    <cellStyle name="Normal 2 5 2 2 44 2 2" xfId="12825" xr:uid="{A370CF05-93BB-41BF-BC60-1B6710DA2A50}"/>
    <cellStyle name="Normal 2 5 2 2 44 2 3" xfId="12826" xr:uid="{AE6D5273-26F6-4EC2-9762-6554BDC79A95}"/>
    <cellStyle name="Normal 2 5 2 2 44 3" xfId="12827" xr:uid="{AE936998-346A-490A-ABDB-327386A45714}"/>
    <cellStyle name="Normal 2 5 2 2 44 3 2" xfId="12828" xr:uid="{5BF96790-1EF6-4F6C-8CBC-E071E414485B}"/>
    <cellStyle name="Normal 2 5 2 2 44 3 3" xfId="12829" xr:uid="{29FEBBC4-5ECB-470D-AB15-3D07C66CFA03}"/>
    <cellStyle name="Normal 2 5 2 2 44 4" xfId="12830" xr:uid="{57427F2C-BE37-42CC-9067-22F5408E8FD6}"/>
    <cellStyle name="Normal 2 5 2 2 44 5" xfId="12831" xr:uid="{8C180EDC-D931-4EB6-9EB1-1D8FEE3C14EC}"/>
    <cellStyle name="Normal 2 5 2 2 45" xfId="12832" xr:uid="{EF9BA13D-E757-4C2E-AE32-1097B67E7DED}"/>
    <cellStyle name="Normal 2 5 2 2 45 2" xfId="12833" xr:uid="{7968F418-C668-4539-85E2-6F63C8E2B9D2}"/>
    <cellStyle name="Normal 2 5 2 2 45 2 2" xfId="12834" xr:uid="{E51BBE75-011C-4B5B-BE89-BA485F0E06D8}"/>
    <cellStyle name="Normal 2 5 2 2 45 2 3" xfId="12835" xr:uid="{EBE1B703-22B7-4CF6-8698-ED60EEA47FB0}"/>
    <cellStyle name="Normal 2 5 2 2 45 3" xfId="12836" xr:uid="{9AFB5667-6585-4CAD-8FD5-4B40F27D4D14}"/>
    <cellStyle name="Normal 2 5 2 2 45 3 2" xfId="12837" xr:uid="{E63D80CF-3B9E-4962-97E2-EBCCFD6FA7E4}"/>
    <cellStyle name="Normal 2 5 2 2 45 3 3" xfId="12838" xr:uid="{43374EBF-BE28-4AF3-BE7A-467E02A6E581}"/>
    <cellStyle name="Normal 2 5 2 2 45 4" xfId="12839" xr:uid="{D10DEFBD-E8F1-407E-A88C-6E44FE94A851}"/>
    <cellStyle name="Normal 2 5 2 2 45 5" xfId="12840" xr:uid="{8CADC9AA-B2CD-49D9-94D8-2A1EED3CBF60}"/>
    <cellStyle name="Normal 2 5 2 2 46" xfId="12841" xr:uid="{80E8A92A-4796-4E19-8DCB-B79263D7D6CE}"/>
    <cellStyle name="Normal 2 5 2 2 46 2" xfId="12842" xr:uid="{3913FCCE-0C1D-4259-BB99-6238EC64D070}"/>
    <cellStyle name="Normal 2 5 2 2 46 2 2" xfId="12843" xr:uid="{AE308F49-CA4C-4AFB-88C6-1510A73AD770}"/>
    <cellStyle name="Normal 2 5 2 2 46 2 3" xfId="12844" xr:uid="{53E3FF28-4B2E-4E06-B831-74CA97492FBC}"/>
    <cellStyle name="Normal 2 5 2 2 46 3" xfId="12845" xr:uid="{C75A946A-3DEE-4DAA-80F1-0A04146F97F8}"/>
    <cellStyle name="Normal 2 5 2 2 46 3 2" xfId="12846" xr:uid="{6C0B59EB-393E-46C4-BFF1-A6A4ADB72FC7}"/>
    <cellStyle name="Normal 2 5 2 2 46 3 3" xfId="12847" xr:uid="{F130F80B-9C64-4F47-B82A-4572C4DA69CB}"/>
    <cellStyle name="Normal 2 5 2 2 46 4" xfId="12848" xr:uid="{0F32C8FC-505F-4A7D-B9FB-6BB85394A67C}"/>
    <cellStyle name="Normal 2 5 2 2 46 5" xfId="12849" xr:uid="{B37F0602-154A-47A4-8A31-364DEE1D17DE}"/>
    <cellStyle name="Normal 2 5 2 2 47" xfId="12850" xr:uid="{DB160017-CEEB-47AD-904C-B00B3EADAD8D}"/>
    <cellStyle name="Normal 2 5 2 2 47 2" xfId="12851" xr:uid="{076C1569-F142-4585-95FE-D110C95A5C72}"/>
    <cellStyle name="Normal 2 5 2 2 47 2 2" xfId="12852" xr:uid="{8D101584-4583-44A8-B469-1BB6562D549C}"/>
    <cellStyle name="Normal 2 5 2 2 47 2 3" xfId="12853" xr:uid="{A587948B-4400-4E0C-8B66-7F884F35B1D1}"/>
    <cellStyle name="Normal 2 5 2 2 47 3" xfId="12854" xr:uid="{0FA227BF-C960-4CB7-B96D-49BDCA2A6EA2}"/>
    <cellStyle name="Normal 2 5 2 2 47 3 2" xfId="12855" xr:uid="{5F480C6D-9282-456D-9797-F1CF63CB5096}"/>
    <cellStyle name="Normal 2 5 2 2 47 3 3" xfId="12856" xr:uid="{38A59273-5629-4B83-968F-24BE5CC0C1AE}"/>
    <cellStyle name="Normal 2 5 2 2 47 4" xfId="12857" xr:uid="{FC304CEF-BA22-48E3-99BC-2D78170C4D6B}"/>
    <cellStyle name="Normal 2 5 2 2 47 5" xfId="12858" xr:uid="{03E01A91-F497-4732-84EA-C7F7EA06FD12}"/>
    <cellStyle name="Normal 2 5 2 2 48" xfId="12859" xr:uid="{0329FFAD-3178-4526-A566-2A6840E35553}"/>
    <cellStyle name="Normal 2 5 2 2 48 2" xfId="12860" xr:uid="{0EE8970C-F6E3-412B-AEBE-025E8A3EFF8E}"/>
    <cellStyle name="Normal 2 5 2 2 48 2 2" xfId="12861" xr:uid="{B18078BA-5ADC-43DF-B7AA-1F996D1CD374}"/>
    <cellStyle name="Normal 2 5 2 2 48 2 3" xfId="12862" xr:uid="{78807C38-C6C8-4E2C-B0FE-E76D9FCFD103}"/>
    <cellStyle name="Normal 2 5 2 2 48 3" xfId="12863" xr:uid="{0F7E1E6E-0A41-496D-9436-5EB3977966DF}"/>
    <cellStyle name="Normal 2 5 2 2 48 3 2" xfId="12864" xr:uid="{7704E35D-AC2F-4F06-AA57-544A1542E75A}"/>
    <cellStyle name="Normal 2 5 2 2 48 3 3" xfId="12865" xr:uid="{CF5118FE-5C79-4F84-A11A-7D28135F2FF7}"/>
    <cellStyle name="Normal 2 5 2 2 48 4" xfId="12866" xr:uid="{3758B0ED-CE30-4B35-96C3-FAAA94F232E0}"/>
    <cellStyle name="Normal 2 5 2 2 48 5" xfId="12867" xr:uid="{10F3FEAB-39D7-4DA5-AF3A-051FB9B99CC2}"/>
    <cellStyle name="Normal 2 5 2 2 49" xfId="12868" xr:uid="{501151D7-73B6-432D-93BF-557740B3D6E2}"/>
    <cellStyle name="Normal 2 5 2 2 49 2" xfId="12869" xr:uid="{B91A280F-540D-439C-8D58-716C2482E867}"/>
    <cellStyle name="Normal 2 5 2 2 49 2 2" xfId="12870" xr:uid="{7A4D18FD-20CF-4946-B82E-AB44EC53EBDD}"/>
    <cellStyle name="Normal 2 5 2 2 49 2 3" xfId="12871" xr:uid="{C20D6FC9-7F4C-4E5D-9974-8DAFE9345B8D}"/>
    <cellStyle name="Normal 2 5 2 2 49 3" xfId="12872" xr:uid="{1D3D8185-589D-46F5-971A-B63F0D40834F}"/>
    <cellStyle name="Normal 2 5 2 2 49 3 2" xfId="12873" xr:uid="{F1951CA6-267E-49EB-9CCB-C2AEC9320713}"/>
    <cellStyle name="Normal 2 5 2 2 49 3 3" xfId="12874" xr:uid="{0196DCBF-0B26-433E-9C4C-F3551171C84F}"/>
    <cellStyle name="Normal 2 5 2 2 49 4" xfId="12875" xr:uid="{1191E1B6-E0B5-4D18-BE9B-6C8989320A25}"/>
    <cellStyle name="Normal 2 5 2 2 49 5" xfId="12876" xr:uid="{90871EF0-CE45-4403-A3ED-AE9B8BEB2F18}"/>
    <cellStyle name="Normal 2 5 2 2 5" xfId="12877" xr:uid="{4C56924E-8E13-47C7-93A0-D999FE466983}"/>
    <cellStyle name="Normal 2 5 2 2 5 2" xfId="12878" xr:uid="{7F74953E-14BA-45E8-AECC-409F780A9A6E}"/>
    <cellStyle name="Normal 2 5 2 2 5 2 2" xfId="12879" xr:uid="{09A504FA-32FD-487E-A3B9-AA24DBAF3F03}"/>
    <cellStyle name="Normal 2 5 2 2 5 2 3" xfId="12880" xr:uid="{17CEFAD2-5E06-499E-BDDC-6AA9B9AD7C74}"/>
    <cellStyle name="Normal 2 5 2 2 5 3" xfId="12881" xr:uid="{357080A8-A9FD-41AD-8CB5-BB3871C71CDE}"/>
    <cellStyle name="Normal 2 5 2 2 5 3 2" xfId="12882" xr:uid="{5E43FEAF-0BF7-445C-B1C3-C81CC7546ACD}"/>
    <cellStyle name="Normal 2 5 2 2 5 3 3" xfId="12883" xr:uid="{0B66E884-7979-4417-8B38-67F4EC01C9B3}"/>
    <cellStyle name="Normal 2 5 2 2 5 4" xfId="12884" xr:uid="{B5E5E116-6B43-4A8C-945C-F4A11C421206}"/>
    <cellStyle name="Normal 2 5 2 2 5 5" xfId="12885" xr:uid="{F8A6BF65-86DB-4253-8E1B-6F610A9D4EB5}"/>
    <cellStyle name="Normal 2 5 2 2 50" xfId="12886" xr:uid="{0213406D-65F6-4CB5-B62F-482CDCE64198}"/>
    <cellStyle name="Normal 2 5 2 2 50 2" xfId="12887" xr:uid="{2E06B9AB-EDBA-415C-B6A2-AF8E41121639}"/>
    <cellStyle name="Normal 2 5 2 2 50 2 2" xfId="12888" xr:uid="{3A86FBC5-B7E3-46E1-9739-DC769E5E87CD}"/>
    <cellStyle name="Normal 2 5 2 2 50 2 3" xfId="12889" xr:uid="{B0C0AB6A-EF39-4639-9E7B-1439196B54B0}"/>
    <cellStyle name="Normal 2 5 2 2 50 3" xfId="12890" xr:uid="{14C01B8B-1462-4D03-9AC9-E426E4D5D88B}"/>
    <cellStyle name="Normal 2 5 2 2 50 3 2" xfId="12891" xr:uid="{A8FDBE5D-5FB6-4320-8DB8-6C146ACD285A}"/>
    <cellStyle name="Normal 2 5 2 2 50 3 3" xfId="12892" xr:uid="{A973A90E-4AAE-4726-9425-8B22456B0D92}"/>
    <cellStyle name="Normal 2 5 2 2 50 4" xfId="12893" xr:uid="{C05834DC-8FB0-474E-91B4-9C5D1E5777F2}"/>
    <cellStyle name="Normal 2 5 2 2 50 5" xfId="12894" xr:uid="{BD820D17-B41A-479C-8309-12ED7C91C9E7}"/>
    <cellStyle name="Normal 2 5 2 2 51" xfId="12895" xr:uid="{3023CA09-8066-48FE-8C47-852A6F4882AC}"/>
    <cellStyle name="Normal 2 5 2 2 51 2" xfId="12896" xr:uid="{8DB36356-DBB3-41A1-8CC0-83CE9B29BB0C}"/>
    <cellStyle name="Normal 2 5 2 2 51 2 2" xfId="12897" xr:uid="{33FEE34D-7B29-4C15-8C16-C40D83BB1A7A}"/>
    <cellStyle name="Normal 2 5 2 2 51 2 3" xfId="12898" xr:uid="{B7CE5BB9-D05B-4013-9919-3280C4B56597}"/>
    <cellStyle name="Normal 2 5 2 2 51 3" xfId="12899" xr:uid="{759C5F5E-CBA7-4794-BDBE-4E3E21FFB4B0}"/>
    <cellStyle name="Normal 2 5 2 2 51 3 2" xfId="12900" xr:uid="{57441895-3690-4CEB-8876-4E31FE810EF7}"/>
    <cellStyle name="Normal 2 5 2 2 51 3 3" xfId="12901" xr:uid="{E9F6779E-2C13-431A-8C53-EC6C4AA2F12F}"/>
    <cellStyle name="Normal 2 5 2 2 51 4" xfId="12902" xr:uid="{C0C1D9C5-1CCC-4CA9-8250-6545D0EBC916}"/>
    <cellStyle name="Normal 2 5 2 2 51 5" xfId="12903" xr:uid="{F51012E5-B8A3-41C0-8814-F78BEC2B901D}"/>
    <cellStyle name="Normal 2 5 2 2 52" xfId="12904" xr:uid="{6FE83897-45C3-4882-A566-5D81AE6E2FF2}"/>
    <cellStyle name="Normal 2 5 2 2 52 2" xfId="12905" xr:uid="{DA6EC200-ED8B-4209-AEA9-9568D7C76381}"/>
    <cellStyle name="Normal 2 5 2 2 52 2 2" xfId="12906" xr:uid="{DE59C56C-A5FE-4C2F-B3C9-12EB5FED2DA4}"/>
    <cellStyle name="Normal 2 5 2 2 52 2 3" xfId="12907" xr:uid="{B64B2D15-CC22-4460-B409-A3BC507AB1CF}"/>
    <cellStyle name="Normal 2 5 2 2 52 3" xfId="12908" xr:uid="{EE528FD6-3609-467C-B4F5-E17225AB3064}"/>
    <cellStyle name="Normal 2 5 2 2 52 3 2" xfId="12909" xr:uid="{5EC48CD6-DB71-4E62-AC07-2789CED356B2}"/>
    <cellStyle name="Normal 2 5 2 2 52 3 3" xfId="12910" xr:uid="{16EB0BB1-8749-4F49-B90D-ECA88ABCF6EB}"/>
    <cellStyle name="Normal 2 5 2 2 52 4" xfId="12911" xr:uid="{099188AE-B905-42DF-9104-E0FC29ECAEC3}"/>
    <cellStyle name="Normal 2 5 2 2 52 5" xfId="12912" xr:uid="{C65DB948-F9C7-4106-A615-3F88608EB8E6}"/>
    <cellStyle name="Normal 2 5 2 2 53" xfId="12913" xr:uid="{A422D9FF-AE40-468F-907E-DC84E3C4D7E2}"/>
    <cellStyle name="Normal 2 5 2 2 53 2" xfId="12914" xr:uid="{EE9CB51D-2898-4F65-BFE4-52EE3871DFAF}"/>
    <cellStyle name="Normal 2 5 2 2 53 2 2" xfId="12915" xr:uid="{61F0FFED-EF23-4F7E-98E5-7F558034EBD4}"/>
    <cellStyle name="Normal 2 5 2 2 53 2 3" xfId="12916" xr:uid="{0350779D-3823-4810-8A8E-C561F7A47F24}"/>
    <cellStyle name="Normal 2 5 2 2 53 3" xfId="12917" xr:uid="{6D6B1002-2B21-47BF-BF06-BEDC4D9F6674}"/>
    <cellStyle name="Normal 2 5 2 2 53 3 2" xfId="12918" xr:uid="{F8F79CAF-9CA1-4988-ACCB-9A0DF21657EA}"/>
    <cellStyle name="Normal 2 5 2 2 53 3 3" xfId="12919" xr:uid="{D302B254-29EB-442C-A8FA-E82A6E756CD3}"/>
    <cellStyle name="Normal 2 5 2 2 53 4" xfId="12920" xr:uid="{B17B59E4-DB68-45EA-A5A5-11528B542E27}"/>
    <cellStyle name="Normal 2 5 2 2 53 5" xfId="12921" xr:uid="{5D5A80DB-1331-4874-9787-347D89822A47}"/>
    <cellStyle name="Normal 2 5 2 2 54" xfId="12922" xr:uid="{3E3DC129-42DB-4206-8D70-6F43ACF57F6F}"/>
    <cellStyle name="Normal 2 5 2 2 54 2" xfId="12923" xr:uid="{CC14BAC2-80E6-41B5-9994-154F557817B9}"/>
    <cellStyle name="Normal 2 5 2 2 54 2 2" xfId="12924" xr:uid="{7254EC13-AA3A-4064-A0D7-2602EA2808C6}"/>
    <cellStyle name="Normal 2 5 2 2 54 2 3" xfId="12925" xr:uid="{63DE05EF-473D-4E94-98DD-B1706E501071}"/>
    <cellStyle name="Normal 2 5 2 2 54 3" xfId="12926" xr:uid="{2D68797F-5C9E-4DA8-9124-3C98EA775D5A}"/>
    <cellStyle name="Normal 2 5 2 2 54 3 2" xfId="12927" xr:uid="{FDBAA7BC-AECA-49E5-858C-9725EB3EC6A9}"/>
    <cellStyle name="Normal 2 5 2 2 54 3 3" xfId="12928" xr:uid="{EC2FDBA8-4203-48D3-9520-43B37D3DA488}"/>
    <cellStyle name="Normal 2 5 2 2 54 4" xfId="12929" xr:uid="{45422417-AF39-49A2-A4F7-1261801ECF67}"/>
    <cellStyle name="Normal 2 5 2 2 54 5" xfId="12930" xr:uid="{0683406C-4EE1-4501-A668-714E49187975}"/>
    <cellStyle name="Normal 2 5 2 2 55" xfId="12931" xr:uid="{00C9FBF0-7429-4055-860D-7915ACA037AA}"/>
    <cellStyle name="Normal 2 5 2 2 55 2" xfId="12932" xr:uid="{3C8F04D2-9ADF-4966-B4C6-24C9BB624ECE}"/>
    <cellStyle name="Normal 2 5 2 2 55 2 2" xfId="12933" xr:uid="{E15C8725-F7E4-4B3C-8454-E5A2B28F0BF5}"/>
    <cellStyle name="Normal 2 5 2 2 55 2 3" xfId="12934" xr:uid="{4015843F-71D6-47AD-8CC1-5BF24613E180}"/>
    <cellStyle name="Normal 2 5 2 2 55 3" xfId="12935" xr:uid="{E8C74EF2-9E80-462B-BFE3-7D0360D48BFC}"/>
    <cellStyle name="Normal 2 5 2 2 55 3 2" xfId="12936" xr:uid="{1AEB025A-93DA-4C88-B326-A1C5D3C21F36}"/>
    <cellStyle name="Normal 2 5 2 2 55 3 3" xfId="12937" xr:uid="{C6CA9072-F858-4B42-92C2-7A04E1E21FD9}"/>
    <cellStyle name="Normal 2 5 2 2 55 4" xfId="12938" xr:uid="{58863CD2-499D-46B5-952F-2FB1DC3D06D7}"/>
    <cellStyle name="Normal 2 5 2 2 55 5" xfId="12939" xr:uid="{359C009D-838F-4675-9B60-A46A1C5174CA}"/>
    <cellStyle name="Normal 2 5 2 2 56" xfId="12940" xr:uid="{BB822789-4C6F-4A71-92A4-33508CB4B4C0}"/>
    <cellStyle name="Normal 2 5 2 2 56 2" xfId="12941" xr:uid="{484A674B-520F-44A3-A147-7F1A61BECA3D}"/>
    <cellStyle name="Normal 2 5 2 2 56 3" xfId="12942" xr:uid="{99A821E9-4AEF-448D-94DF-EBF0C14E5138}"/>
    <cellStyle name="Normal 2 5 2 2 57" xfId="12943" xr:uid="{2B4FBE94-4B89-416C-BACD-3288E8270058}"/>
    <cellStyle name="Normal 2 5 2 2 57 2" xfId="12944" xr:uid="{C54FA948-B44A-4D2C-BF9C-72B95AC0CA17}"/>
    <cellStyle name="Normal 2 5 2 2 57 3" xfId="12945" xr:uid="{DABDCC56-A036-4906-8213-1EC6BD3CD386}"/>
    <cellStyle name="Normal 2 5 2 2 58" xfId="12946" xr:uid="{B8E1CEBE-5243-49F8-8E6A-153175F8ABA5}"/>
    <cellStyle name="Normal 2 5 2 2 59" xfId="12947" xr:uid="{CD84FA7F-1231-43B3-810A-E9BFD6FB1F8C}"/>
    <cellStyle name="Normal 2 5 2 2 6" xfId="12948" xr:uid="{959ED766-4F43-4DD7-B720-7C29D9563766}"/>
    <cellStyle name="Normal 2 5 2 2 6 2" xfId="12949" xr:uid="{DD91A53F-01BD-4D02-A9F5-7BB60D8FD0E3}"/>
    <cellStyle name="Normal 2 5 2 2 6 2 2" xfId="12950" xr:uid="{266914A1-D321-4BF0-9E96-4A885DBCFD95}"/>
    <cellStyle name="Normal 2 5 2 2 6 2 3" xfId="12951" xr:uid="{DA8AE737-1099-4CD2-BDCB-242F4252426F}"/>
    <cellStyle name="Normal 2 5 2 2 6 3" xfId="12952" xr:uid="{BBB95198-97CF-459E-A277-F82823194E6B}"/>
    <cellStyle name="Normal 2 5 2 2 6 3 2" xfId="12953" xr:uid="{D2ABA64D-6858-4825-9E11-3FB8E4BD4E68}"/>
    <cellStyle name="Normal 2 5 2 2 6 3 3" xfId="12954" xr:uid="{9B89ADC2-8B5E-497D-B0E2-0F11D49218F1}"/>
    <cellStyle name="Normal 2 5 2 2 6 4" xfId="12955" xr:uid="{C916BE49-B8B6-446F-83AF-6754E2F86542}"/>
    <cellStyle name="Normal 2 5 2 2 6 5" xfId="12956" xr:uid="{F5562E87-6746-45A4-9FBF-C93B1581EC76}"/>
    <cellStyle name="Normal 2 5 2 2 7" xfId="12957" xr:uid="{D5E0AE59-E2EF-4258-9C06-7299AC44BE83}"/>
    <cellStyle name="Normal 2 5 2 2 7 2" xfId="12958" xr:uid="{32492967-3E00-4C44-B325-8FEBC3F23D76}"/>
    <cellStyle name="Normal 2 5 2 2 7 2 2" xfId="12959" xr:uid="{EE587ABF-9F23-40F3-9DAD-CF0F2EE6575F}"/>
    <cellStyle name="Normal 2 5 2 2 7 2 3" xfId="12960" xr:uid="{0B9CA3DE-844D-4B78-8370-20365976F8A5}"/>
    <cellStyle name="Normal 2 5 2 2 7 3" xfId="12961" xr:uid="{0CA8AAA9-4071-4D9E-A88A-F2DD004E6C6B}"/>
    <cellStyle name="Normal 2 5 2 2 7 3 2" xfId="12962" xr:uid="{C29C013B-6AE9-4F8B-872E-9A83AB7077B5}"/>
    <cellStyle name="Normal 2 5 2 2 7 3 3" xfId="12963" xr:uid="{FF614898-36B1-4BA5-AE20-7C8369BA798D}"/>
    <cellStyle name="Normal 2 5 2 2 7 4" xfId="12964" xr:uid="{406318FB-05CF-4332-9B89-35DB11416956}"/>
    <cellStyle name="Normal 2 5 2 2 7 5" xfId="12965" xr:uid="{5AC8E901-C711-498E-A76D-DB2500EAE539}"/>
    <cellStyle name="Normal 2 5 2 2 8" xfId="12966" xr:uid="{C722ABDA-B5F4-48DC-804E-395E0A080506}"/>
    <cellStyle name="Normal 2 5 2 2 8 2" xfId="12967" xr:uid="{D9348265-7499-455B-A60E-1C2D3B280BE3}"/>
    <cellStyle name="Normal 2 5 2 2 8 2 2" xfId="12968" xr:uid="{BC4CCCFA-08AF-4F09-A15F-188EEE6C53F4}"/>
    <cellStyle name="Normal 2 5 2 2 8 2 3" xfId="12969" xr:uid="{26B40641-A4E3-4CFF-960E-EA62548552D3}"/>
    <cellStyle name="Normal 2 5 2 2 8 3" xfId="12970" xr:uid="{12253E48-9D1E-4DA5-9D95-933CD1D32A9F}"/>
    <cellStyle name="Normal 2 5 2 2 8 3 2" xfId="12971" xr:uid="{E7961665-D036-467C-B3B5-CDD7B7807947}"/>
    <cellStyle name="Normal 2 5 2 2 8 3 3" xfId="12972" xr:uid="{DA9864CA-09C3-4CB3-BCB0-852A0F610700}"/>
    <cellStyle name="Normal 2 5 2 2 8 4" xfId="12973" xr:uid="{90C5A07C-11F8-4CB2-8F0A-18403997110F}"/>
    <cellStyle name="Normal 2 5 2 2 8 5" xfId="12974" xr:uid="{10473157-E9BB-4A88-A8EE-8F97958525E9}"/>
    <cellStyle name="Normal 2 5 2 2 9" xfId="12975" xr:uid="{F4FB99EE-0820-4162-903F-61F436753C02}"/>
    <cellStyle name="Normal 2 5 2 2 9 2" xfId="12976" xr:uid="{1755133E-27CF-4E51-B1AD-9AE6FE0B5CCE}"/>
    <cellStyle name="Normal 2 5 2 2 9 2 2" xfId="12977" xr:uid="{7C5B2F91-FFC0-4757-B70F-BC0C10B2C763}"/>
    <cellStyle name="Normal 2 5 2 2 9 2 3" xfId="12978" xr:uid="{0BC66297-819D-44D7-BDE9-EE50062441D6}"/>
    <cellStyle name="Normal 2 5 2 2 9 3" xfId="12979" xr:uid="{CD23A24D-DD28-4339-8FC7-EE21D29CD02B}"/>
    <cellStyle name="Normal 2 5 2 2 9 3 2" xfId="12980" xr:uid="{5FF6A786-3E98-4269-9549-10323DB686D7}"/>
    <cellStyle name="Normal 2 5 2 2 9 3 3" xfId="12981" xr:uid="{C8DBCCA2-2102-4E05-919C-6294FAA72547}"/>
    <cellStyle name="Normal 2 5 2 2 9 4" xfId="12982" xr:uid="{B9C51B87-4B11-45E4-89CA-26CD5792E000}"/>
    <cellStyle name="Normal 2 5 2 2 9 5" xfId="12983" xr:uid="{C27E5EB6-5D13-4971-A665-8997810E23AE}"/>
    <cellStyle name="Normal 2 5 2 20" xfId="12984" xr:uid="{32DB6456-60D5-4A4B-B771-01F12A662CE6}"/>
    <cellStyle name="Normal 2 5 2 20 2" xfId="12985" xr:uid="{13F9828A-881C-49F5-9FFD-0615538720DF}"/>
    <cellStyle name="Normal 2 5 2 20 2 2" xfId="12986" xr:uid="{E184BDB7-CD5F-4410-BED7-C62DDB18EA96}"/>
    <cellStyle name="Normal 2 5 2 20 2 3" xfId="12987" xr:uid="{1301601A-0757-4DD9-9AA8-3F497B221067}"/>
    <cellStyle name="Normal 2 5 2 20 3" xfId="12988" xr:uid="{40C64146-94A0-4473-94EE-B55BC761FEF9}"/>
    <cellStyle name="Normal 2 5 2 20 3 2" xfId="12989" xr:uid="{76BA7714-33F5-408C-823C-BB5CFA146916}"/>
    <cellStyle name="Normal 2 5 2 20 3 3" xfId="12990" xr:uid="{F8E97F29-B13A-4BFA-A6A1-0106E34A316C}"/>
    <cellStyle name="Normal 2 5 2 20 4" xfId="12991" xr:uid="{94675786-E74C-421A-8640-864DD2F63BB1}"/>
    <cellStyle name="Normal 2 5 2 20 5" xfId="12992" xr:uid="{525A6378-D93F-45F7-B6CE-19985D8EAB5F}"/>
    <cellStyle name="Normal 2 5 2 21" xfId="12993" xr:uid="{C29EBA73-0FE8-444C-827B-9139252C544F}"/>
    <cellStyle name="Normal 2 5 2 21 2" xfId="12994" xr:uid="{018F458D-73D2-4741-AD47-4576FA5A5083}"/>
    <cellStyle name="Normal 2 5 2 21 2 2" xfId="12995" xr:uid="{EB28273D-92C7-4CA7-89F6-F345DFDB50F0}"/>
    <cellStyle name="Normal 2 5 2 21 2 3" xfId="12996" xr:uid="{CE0CE722-4C57-407B-A196-338787FC2E8F}"/>
    <cellStyle name="Normal 2 5 2 21 3" xfId="12997" xr:uid="{485D2A53-C085-414B-ABFE-8E209EAC7DAD}"/>
    <cellStyle name="Normal 2 5 2 21 3 2" xfId="12998" xr:uid="{9D6BC6C5-1A88-4DF6-9B2A-8FB343B336D4}"/>
    <cellStyle name="Normal 2 5 2 21 3 3" xfId="12999" xr:uid="{5F99B016-1F9E-44DE-A119-256B86BAFB23}"/>
    <cellStyle name="Normal 2 5 2 21 4" xfId="13000" xr:uid="{5301D59A-98DE-46E0-8248-01418B719270}"/>
    <cellStyle name="Normal 2 5 2 21 5" xfId="13001" xr:uid="{8D2ACE80-7361-4705-8ADA-2BB68D65180C}"/>
    <cellStyle name="Normal 2 5 2 22" xfId="13002" xr:uid="{2989233E-3884-4406-9F14-18CE1F6E4803}"/>
    <cellStyle name="Normal 2 5 2 22 2" xfId="13003" xr:uid="{1B18573A-3FE3-40A4-A342-15BC1F62EA1F}"/>
    <cellStyle name="Normal 2 5 2 22 2 2" xfId="13004" xr:uid="{DD022A8C-5222-4133-8317-49FFF29DA37E}"/>
    <cellStyle name="Normal 2 5 2 22 2 3" xfId="13005" xr:uid="{691F1D88-E9D3-43B1-A476-4BD3C400B1B5}"/>
    <cellStyle name="Normal 2 5 2 22 3" xfId="13006" xr:uid="{BA82AC8A-88B3-48A4-802D-EE048AE89DD9}"/>
    <cellStyle name="Normal 2 5 2 22 3 2" xfId="13007" xr:uid="{F102004E-AD38-46DB-9A35-47A991759898}"/>
    <cellStyle name="Normal 2 5 2 22 3 3" xfId="13008" xr:uid="{DEB85B8F-9832-4183-9C6C-0773591801FE}"/>
    <cellStyle name="Normal 2 5 2 22 4" xfId="13009" xr:uid="{E744B4F7-DD1C-4376-836B-EB94878B1A26}"/>
    <cellStyle name="Normal 2 5 2 22 5" xfId="13010" xr:uid="{E4587B5F-F80C-4133-8E2A-F7B8BE9DDBCD}"/>
    <cellStyle name="Normal 2 5 2 23" xfId="13011" xr:uid="{3C33789B-D540-4291-B00B-9D018CC6A087}"/>
    <cellStyle name="Normal 2 5 2 23 2" xfId="13012" xr:uid="{BC7637D5-B4DB-40DA-8189-9BA99911B103}"/>
    <cellStyle name="Normal 2 5 2 23 2 2" xfId="13013" xr:uid="{68B76460-FC08-4C8F-AFA5-5B073E1C182E}"/>
    <cellStyle name="Normal 2 5 2 23 2 3" xfId="13014" xr:uid="{3731D878-F108-4875-A0BF-BF51B84137F7}"/>
    <cellStyle name="Normal 2 5 2 23 3" xfId="13015" xr:uid="{5FB70D58-1C1E-4965-9DBD-B1F42B7539C5}"/>
    <cellStyle name="Normal 2 5 2 23 3 2" xfId="13016" xr:uid="{55159F36-2A22-4D4D-A61F-8EBE7356B68F}"/>
    <cellStyle name="Normal 2 5 2 23 3 3" xfId="13017" xr:uid="{ED7CD2E3-30DF-446F-A663-F7A47221A131}"/>
    <cellStyle name="Normal 2 5 2 23 4" xfId="13018" xr:uid="{539999BA-D86D-4EA4-A5A3-E5C0645973B0}"/>
    <cellStyle name="Normal 2 5 2 23 5" xfId="13019" xr:uid="{F315E055-B3E9-4E83-9C34-4F4DD83BDFDA}"/>
    <cellStyle name="Normal 2 5 2 24" xfId="13020" xr:uid="{69CF0584-3EB2-4F1F-B199-038D372E8028}"/>
    <cellStyle name="Normal 2 5 2 24 2" xfId="13021" xr:uid="{E180522E-148A-40EA-9169-0108FA4373F8}"/>
    <cellStyle name="Normal 2 5 2 24 2 2" xfId="13022" xr:uid="{40342644-D4CF-4B52-A9DF-9FD18F2AFAB4}"/>
    <cellStyle name="Normal 2 5 2 24 2 3" xfId="13023" xr:uid="{552A9427-6175-45B3-967B-8ED8C4EF05EE}"/>
    <cellStyle name="Normal 2 5 2 24 3" xfId="13024" xr:uid="{3EA3B021-2D93-4568-9CF4-4C56F6055D0D}"/>
    <cellStyle name="Normal 2 5 2 24 3 2" xfId="13025" xr:uid="{FF4F85D7-5F9C-4CD3-BA17-60BFF32BE682}"/>
    <cellStyle name="Normal 2 5 2 24 3 3" xfId="13026" xr:uid="{302EA8EF-9D64-4F27-97E2-B19D9A8CBBEB}"/>
    <cellStyle name="Normal 2 5 2 24 4" xfId="13027" xr:uid="{AEF49A4E-BC0F-479C-BC2F-E2165775DFCA}"/>
    <cellStyle name="Normal 2 5 2 24 5" xfId="13028" xr:uid="{841E71DB-ECD8-42CA-8B37-15FB60F6CAB0}"/>
    <cellStyle name="Normal 2 5 2 25" xfId="13029" xr:uid="{A152D64D-121F-42B5-BEB4-A5F69F947562}"/>
    <cellStyle name="Normal 2 5 2 25 2" xfId="13030" xr:uid="{F196DFE7-23BD-4682-BADC-9E106019C29B}"/>
    <cellStyle name="Normal 2 5 2 25 2 2" xfId="13031" xr:uid="{3A822225-1705-4496-ACF4-7479D3801F76}"/>
    <cellStyle name="Normal 2 5 2 25 2 3" xfId="13032" xr:uid="{35B57CA6-A8FC-47CA-BE26-5DE7D1E61576}"/>
    <cellStyle name="Normal 2 5 2 25 3" xfId="13033" xr:uid="{147E6312-E64F-4FF5-96E7-2BC3393CD4CA}"/>
    <cellStyle name="Normal 2 5 2 25 3 2" xfId="13034" xr:uid="{A5743312-320B-4AD3-B973-6A5043989560}"/>
    <cellStyle name="Normal 2 5 2 25 3 3" xfId="13035" xr:uid="{2204241D-36FD-4941-89A0-1399940B7D54}"/>
    <cellStyle name="Normal 2 5 2 25 4" xfId="13036" xr:uid="{A417A129-5E0B-42D6-AD9C-445DDBA33819}"/>
    <cellStyle name="Normal 2 5 2 25 5" xfId="13037" xr:uid="{803E1D4D-C08F-46B5-AD26-9D203BED5EF5}"/>
    <cellStyle name="Normal 2 5 2 26" xfId="13038" xr:uid="{268561F8-64FF-4324-A0CD-6F36555664B7}"/>
    <cellStyle name="Normal 2 5 2 26 2" xfId="13039" xr:uid="{FF3A6DB6-0499-4715-B94B-1E48292F5571}"/>
    <cellStyle name="Normal 2 5 2 26 2 2" xfId="13040" xr:uid="{18A945ED-A854-49DE-AC3C-6D4A55AD19F2}"/>
    <cellStyle name="Normal 2 5 2 26 2 3" xfId="13041" xr:uid="{48A50012-F44E-4CCF-B89E-BDF557A9EECB}"/>
    <cellStyle name="Normal 2 5 2 26 3" xfId="13042" xr:uid="{ECEF82F9-957E-4969-8970-F888531217B6}"/>
    <cellStyle name="Normal 2 5 2 26 3 2" xfId="13043" xr:uid="{44142F69-BA3D-41FB-AB90-160799DBD49D}"/>
    <cellStyle name="Normal 2 5 2 26 3 3" xfId="13044" xr:uid="{7F23E962-A979-4B7B-A268-A98B6636C9C5}"/>
    <cellStyle name="Normal 2 5 2 26 4" xfId="13045" xr:uid="{0A997234-933C-4147-BD36-9C8C952F6238}"/>
    <cellStyle name="Normal 2 5 2 26 5" xfId="13046" xr:uid="{633F6EF5-B186-456E-8272-C532332F44A3}"/>
    <cellStyle name="Normal 2 5 2 27" xfId="13047" xr:uid="{C92D4DE0-D4A4-4923-87BC-5CD320F81953}"/>
    <cellStyle name="Normal 2 5 2 27 2" xfId="13048" xr:uid="{47ABF4B1-E3A5-4EEC-B9FF-7F42F9336FD1}"/>
    <cellStyle name="Normal 2 5 2 27 2 2" xfId="13049" xr:uid="{641C0EC9-532C-4B28-BC4E-05482D4B46F5}"/>
    <cellStyle name="Normal 2 5 2 27 2 3" xfId="13050" xr:uid="{34AF5360-CF48-4D99-B4AA-8AC997959F3F}"/>
    <cellStyle name="Normal 2 5 2 27 3" xfId="13051" xr:uid="{8D2797D6-90DC-4E76-B0E7-7845D92DB8E2}"/>
    <cellStyle name="Normal 2 5 2 27 3 2" xfId="13052" xr:uid="{57F2CCE0-B751-4993-9F59-BC3C3EA5C540}"/>
    <cellStyle name="Normal 2 5 2 27 3 3" xfId="13053" xr:uid="{FE6439AA-D6B6-4A2F-82A1-FEED510F87D2}"/>
    <cellStyle name="Normal 2 5 2 27 4" xfId="13054" xr:uid="{9CE8E196-B840-469F-9AF3-605DB2D2C0E3}"/>
    <cellStyle name="Normal 2 5 2 27 5" xfId="13055" xr:uid="{2E62931A-970D-442D-9B42-27471F90406D}"/>
    <cellStyle name="Normal 2 5 2 28" xfId="13056" xr:uid="{AE81EC6F-DBB8-4A44-AAAA-4BDE184DB672}"/>
    <cellStyle name="Normal 2 5 2 28 2" xfId="13057" xr:uid="{5A712024-E60B-498A-A65F-B8EE3D430F21}"/>
    <cellStyle name="Normal 2 5 2 28 2 2" xfId="13058" xr:uid="{7701BD05-5B33-49C1-9009-51D6AC97EFFE}"/>
    <cellStyle name="Normal 2 5 2 28 2 3" xfId="13059" xr:uid="{10F4583C-B768-441D-BCE7-8D51E61F0F56}"/>
    <cellStyle name="Normal 2 5 2 28 3" xfId="13060" xr:uid="{5F6B5CFB-C7FB-4FD8-8B9C-0E419C7CDCCE}"/>
    <cellStyle name="Normal 2 5 2 28 3 2" xfId="13061" xr:uid="{7DBC202E-DB30-4D73-AD2D-38B569103C72}"/>
    <cellStyle name="Normal 2 5 2 28 3 3" xfId="13062" xr:uid="{B80F90EF-F635-4641-904A-73421B984567}"/>
    <cellStyle name="Normal 2 5 2 28 4" xfId="13063" xr:uid="{C13B57E4-53DA-4BF9-9D75-DA3D684A56A9}"/>
    <cellStyle name="Normal 2 5 2 28 5" xfId="13064" xr:uid="{17CE9623-1F4E-4AD4-A63E-A9B8E7E0B09F}"/>
    <cellStyle name="Normal 2 5 2 29" xfId="13065" xr:uid="{2A9A1F85-D11C-443F-9723-7B2F05DC5645}"/>
    <cellStyle name="Normal 2 5 2 29 2" xfId="13066" xr:uid="{9DC6CDA3-6B66-40A2-9714-C4873A1B405F}"/>
    <cellStyle name="Normal 2 5 2 29 2 2" xfId="13067" xr:uid="{D76CEF2A-F7E1-43EA-ACC9-82516EFEC41A}"/>
    <cellStyle name="Normal 2 5 2 29 2 3" xfId="13068" xr:uid="{9CFFEE2C-EAC5-4F72-8E41-28046B360E20}"/>
    <cellStyle name="Normal 2 5 2 29 3" xfId="13069" xr:uid="{66AC65B3-4C0B-4B1F-BCC1-0B977F1A580B}"/>
    <cellStyle name="Normal 2 5 2 29 3 2" xfId="13070" xr:uid="{6FB5816E-B7F4-49F7-A7C4-AE12E605DC95}"/>
    <cellStyle name="Normal 2 5 2 29 3 3" xfId="13071" xr:uid="{6FB83C7F-6775-42D2-94EF-4B3FE4C69598}"/>
    <cellStyle name="Normal 2 5 2 29 4" xfId="13072" xr:uid="{8C6FA978-AD85-4502-85CF-99BF30F7E05D}"/>
    <cellStyle name="Normal 2 5 2 29 5" xfId="13073" xr:uid="{8DAF19F7-4CC6-4577-BB2C-CCBC4410ECD0}"/>
    <cellStyle name="Normal 2 5 2 3" xfId="13074" xr:uid="{C4D721E9-955A-4D48-A2BB-9B358623A2A0}"/>
    <cellStyle name="Normal 2 5 2 3 2" xfId="13075" xr:uid="{5FE48797-44AC-4DD5-9834-AD32C8771484}"/>
    <cellStyle name="Normal 2 5 2 3 2 2" xfId="13076" xr:uid="{72BCE11D-6E0E-405D-8B64-57BE94243F24}"/>
    <cellStyle name="Normal 2 5 2 3 2 3" xfId="13077" xr:uid="{8FC48955-572F-42D3-A848-ACC7B249A12F}"/>
    <cellStyle name="Normal 2 5 2 3 3" xfId="13078" xr:uid="{7332A238-CD5E-443C-B762-AF734D0714BF}"/>
    <cellStyle name="Normal 2 5 2 3 3 2" xfId="13079" xr:uid="{D01A3D77-6CD8-4A6D-9FA7-861DDBD71A68}"/>
    <cellStyle name="Normal 2 5 2 3 3 3" xfId="13080" xr:uid="{8F38238D-2F14-4CC5-8A0C-0C2D9A4231DF}"/>
    <cellStyle name="Normal 2 5 2 3 4" xfId="13081" xr:uid="{09BCF906-4AE6-46CD-9BD0-0A6B29F31935}"/>
    <cellStyle name="Normal 2 5 2 3 5" xfId="13082" xr:uid="{F917B69B-9458-42BC-BA59-D1F354D08977}"/>
    <cellStyle name="Normal 2 5 2 30" xfId="13083" xr:uid="{7EF256CF-58C8-40AC-968A-4A99DA61F9A6}"/>
    <cellStyle name="Normal 2 5 2 30 2" xfId="13084" xr:uid="{6E27B467-5A6C-453B-93E4-60158F5A6EF2}"/>
    <cellStyle name="Normal 2 5 2 30 2 2" xfId="13085" xr:uid="{3A58B17D-D809-4B33-BE5F-03248D68C6E2}"/>
    <cellStyle name="Normal 2 5 2 30 2 3" xfId="13086" xr:uid="{A7357CA0-442C-4CF7-8D0E-D24B4AD372E8}"/>
    <cellStyle name="Normal 2 5 2 30 3" xfId="13087" xr:uid="{4BCF5A19-B332-44C4-A328-EF1036ABA8CE}"/>
    <cellStyle name="Normal 2 5 2 30 3 2" xfId="13088" xr:uid="{D8547D70-FF69-4DCC-B311-6E5CA0C91B9C}"/>
    <cellStyle name="Normal 2 5 2 30 3 3" xfId="13089" xr:uid="{23BBE064-BC5E-42B8-BE4C-43E8233A18D7}"/>
    <cellStyle name="Normal 2 5 2 30 4" xfId="13090" xr:uid="{83823BD2-ADB0-4E44-B2E8-A14DCCAB2385}"/>
    <cellStyle name="Normal 2 5 2 30 5" xfId="13091" xr:uid="{B29F88A6-9D45-48A6-BBB4-F329C348575D}"/>
    <cellStyle name="Normal 2 5 2 31" xfId="13092" xr:uid="{69E033D2-8CFF-4E81-89EB-B80C4CAA6688}"/>
    <cellStyle name="Normal 2 5 2 31 2" xfId="13093" xr:uid="{68512F7E-BEED-4EA5-AB43-8FF3B13AE4DB}"/>
    <cellStyle name="Normal 2 5 2 31 2 2" xfId="13094" xr:uid="{551424F9-FCF4-4B1C-9364-A8471B025DAA}"/>
    <cellStyle name="Normal 2 5 2 31 2 3" xfId="13095" xr:uid="{19F81B85-3B14-4133-B7E9-2F83C1AE940B}"/>
    <cellStyle name="Normal 2 5 2 31 3" xfId="13096" xr:uid="{15C31ED4-B2B7-411D-98AA-379A379ACB33}"/>
    <cellStyle name="Normal 2 5 2 31 3 2" xfId="13097" xr:uid="{C2680559-6572-41A2-8F53-97C3729E1EA1}"/>
    <cellStyle name="Normal 2 5 2 31 3 3" xfId="13098" xr:uid="{48EA4DB9-E669-4FCF-9EBD-805B90B8023D}"/>
    <cellStyle name="Normal 2 5 2 31 4" xfId="13099" xr:uid="{20C3CA26-6C3E-4BF5-9C36-7E7AE782FEA7}"/>
    <cellStyle name="Normal 2 5 2 31 5" xfId="13100" xr:uid="{3DEC21D2-39DE-4742-8E6F-51FCB2BE4D47}"/>
    <cellStyle name="Normal 2 5 2 32" xfId="13101" xr:uid="{208263A4-7193-46C3-912E-BDB21FAEAB3D}"/>
    <cellStyle name="Normal 2 5 2 32 2" xfId="13102" xr:uid="{B16732E3-C9E8-4451-BAA9-658166F7FF36}"/>
    <cellStyle name="Normal 2 5 2 32 2 2" xfId="13103" xr:uid="{8A0C874B-4B45-49FB-B5FB-1BDD92595A2E}"/>
    <cellStyle name="Normal 2 5 2 32 2 3" xfId="13104" xr:uid="{E19C5BD9-F526-4E70-93C7-BBBE5F90F72F}"/>
    <cellStyle name="Normal 2 5 2 32 3" xfId="13105" xr:uid="{EBF57BF1-D4D3-4D44-BDD1-0C6E95B42ACB}"/>
    <cellStyle name="Normal 2 5 2 32 3 2" xfId="13106" xr:uid="{6E0F0223-899B-4E67-992F-49DA0AD970A7}"/>
    <cellStyle name="Normal 2 5 2 32 3 3" xfId="13107" xr:uid="{D90D5DCC-E4B3-4E60-93E2-0A3C8F606A25}"/>
    <cellStyle name="Normal 2 5 2 32 4" xfId="13108" xr:uid="{6D58D6E3-F78B-4B22-BA27-C011C248A04E}"/>
    <cellStyle name="Normal 2 5 2 32 5" xfId="13109" xr:uid="{DD33E0B8-6F24-48FB-9C78-E683F246A18E}"/>
    <cellStyle name="Normal 2 5 2 33" xfId="13110" xr:uid="{273BA1C9-9CCC-4476-B64E-2F9AD68346E2}"/>
    <cellStyle name="Normal 2 5 2 33 2" xfId="13111" xr:uid="{5309232B-9E7E-48CC-8B90-5DC8CE3F07B8}"/>
    <cellStyle name="Normal 2 5 2 33 2 2" xfId="13112" xr:uid="{42C7DA76-D9F0-4D8F-988B-5C8DBF703B30}"/>
    <cellStyle name="Normal 2 5 2 33 2 3" xfId="13113" xr:uid="{214FB4D1-3505-4A77-B689-F35BCDCE4165}"/>
    <cellStyle name="Normal 2 5 2 33 3" xfId="13114" xr:uid="{8E7144D6-915E-4712-91A5-8B586802020A}"/>
    <cellStyle name="Normal 2 5 2 33 3 2" xfId="13115" xr:uid="{AD131AA3-33AF-4585-A9A7-C393BC8A79E0}"/>
    <cellStyle name="Normal 2 5 2 33 3 3" xfId="13116" xr:uid="{1C194083-093A-4C13-A2D0-D17F7AF91AC7}"/>
    <cellStyle name="Normal 2 5 2 33 4" xfId="13117" xr:uid="{860E05B3-8927-4CE7-B636-24B1DD2786C8}"/>
    <cellStyle name="Normal 2 5 2 33 5" xfId="13118" xr:uid="{03DD80B8-2F3D-4656-A3A2-304E1596389C}"/>
    <cellStyle name="Normal 2 5 2 34" xfId="13119" xr:uid="{9D7BEAE9-0CC8-439A-A840-452535E233EC}"/>
    <cellStyle name="Normal 2 5 2 34 2" xfId="13120" xr:uid="{8ACFD1EB-544A-424F-9813-F5543B742734}"/>
    <cellStyle name="Normal 2 5 2 34 3" xfId="13121" xr:uid="{F4599037-A2AA-477B-879A-1AD6362997CB}"/>
    <cellStyle name="Normal 2 5 2 35" xfId="13122" xr:uid="{6DE7E7E7-F4F9-4B9B-98C4-79B211D4E51C}"/>
    <cellStyle name="Normal 2 5 2 35 2" xfId="13123" xr:uid="{51549F2C-73DA-4DE0-BFB1-46C3B3CA986C}"/>
    <cellStyle name="Normal 2 5 2 35 3" xfId="13124" xr:uid="{A75A1FB0-76ED-4E24-89BE-0683360E0431}"/>
    <cellStyle name="Normal 2 5 2 36" xfId="13125" xr:uid="{30847E0E-FED9-4450-8AC0-F71B3CC2C65E}"/>
    <cellStyle name="Normal 2 5 2 37" xfId="13126" xr:uid="{566AD96B-0B1F-4395-AC87-2D2B5772599E}"/>
    <cellStyle name="Normal 2 5 2 4" xfId="13127" xr:uid="{96039CC1-DB4C-4B36-A96A-3D2F7402B7EB}"/>
    <cellStyle name="Normal 2 5 2 4 2" xfId="13128" xr:uid="{8364C1D8-985B-4C4C-B053-22F1B6A00317}"/>
    <cellStyle name="Normal 2 5 2 4 2 2" xfId="13129" xr:uid="{8D7476D8-79A5-49A3-9A6C-360815859F93}"/>
    <cellStyle name="Normal 2 5 2 4 2 3" xfId="13130" xr:uid="{2CADFE05-7508-424A-AF21-E40B72582644}"/>
    <cellStyle name="Normal 2 5 2 4 3" xfId="13131" xr:uid="{0C7DD1F1-8050-47DE-AB30-7EEC3F30B31A}"/>
    <cellStyle name="Normal 2 5 2 4 3 2" xfId="13132" xr:uid="{9C129C9A-1680-48A5-BB08-92457B7743F4}"/>
    <cellStyle name="Normal 2 5 2 4 3 3" xfId="13133" xr:uid="{10F51D57-D3F7-4EE5-B107-DCA227926AF7}"/>
    <cellStyle name="Normal 2 5 2 4 4" xfId="13134" xr:uid="{CDB5FAF8-72E3-43B8-BBDB-4C65E7CE2F61}"/>
    <cellStyle name="Normal 2 5 2 4 5" xfId="13135" xr:uid="{216F3FC1-8A2F-42C9-A134-B711E8C135CA}"/>
    <cellStyle name="Normal 2 5 2 5" xfId="13136" xr:uid="{D2B604B3-3E09-4D35-BAB8-F0A5E50F93E3}"/>
    <cellStyle name="Normal 2 5 2 5 2" xfId="13137" xr:uid="{D5D926CD-E776-42D2-8B9E-F2850699A508}"/>
    <cellStyle name="Normal 2 5 2 5 2 2" xfId="13138" xr:uid="{FACD8A3E-0C7B-471E-A22E-975905894D41}"/>
    <cellStyle name="Normal 2 5 2 5 2 3" xfId="13139" xr:uid="{0C43F395-717B-420C-9493-D74E431C4FF1}"/>
    <cellStyle name="Normal 2 5 2 5 3" xfId="13140" xr:uid="{491E03EC-3135-4B52-AA58-01CC8F93CA53}"/>
    <cellStyle name="Normal 2 5 2 5 3 2" xfId="13141" xr:uid="{EE9467C4-6860-43F3-AF1C-15A1D2A2D176}"/>
    <cellStyle name="Normal 2 5 2 5 3 3" xfId="13142" xr:uid="{4B30876B-C925-4EDC-B5CA-3638425B7BB5}"/>
    <cellStyle name="Normal 2 5 2 5 4" xfId="13143" xr:uid="{CC1A4A30-04A7-4393-A23F-F464E3890254}"/>
    <cellStyle name="Normal 2 5 2 5 5" xfId="13144" xr:uid="{83D7783C-04AE-4D21-85EC-39930B3D93B8}"/>
    <cellStyle name="Normal 2 5 2 6" xfId="13145" xr:uid="{26FA7DC3-D942-4570-912C-59E7CD225F56}"/>
    <cellStyle name="Normal 2 5 2 6 2" xfId="13146" xr:uid="{EE09B9F9-EC6B-42DB-9606-281551F653E0}"/>
    <cellStyle name="Normal 2 5 2 6 2 2" xfId="13147" xr:uid="{82E940B8-F0BA-47A4-B0FE-BA91AB07D238}"/>
    <cellStyle name="Normal 2 5 2 6 2 3" xfId="13148" xr:uid="{65A01427-1C44-44DB-844F-C2F4406ED925}"/>
    <cellStyle name="Normal 2 5 2 6 3" xfId="13149" xr:uid="{A2C6A795-6CA8-4371-A4F4-841C8927965F}"/>
    <cellStyle name="Normal 2 5 2 6 3 2" xfId="13150" xr:uid="{B31F30BB-18F3-4774-A589-98598DCF2A00}"/>
    <cellStyle name="Normal 2 5 2 6 3 3" xfId="13151" xr:uid="{FEC40992-4CFA-42BE-97C7-E58B28F15E4B}"/>
    <cellStyle name="Normal 2 5 2 6 4" xfId="13152" xr:uid="{9EAEA917-95E0-4A8B-976C-FCE049863096}"/>
    <cellStyle name="Normal 2 5 2 6 5" xfId="13153" xr:uid="{BED7CC30-AFA7-47C1-B8F2-C6477203E14C}"/>
    <cellStyle name="Normal 2 5 2 7" xfId="13154" xr:uid="{3F9A9641-7D9A-4D20-8B86-DAD93C187EED}"/>
    <cellStyle name="Normal 2 5 2 7 2" xfId="13155" xr:uid="{31CB549C-A058-4C8B-928D-845951DBBF77}"/>
    <cellStyle name="Normal 2 5 2 7 2 2" xfId="13156" xr:uid="{65A800F4-085E-4E41-B30C-EA1B51D25BDB}"/>
    <cellStyle name="Normal 2 5 2 7 2 3" xfId="13157" xr:uid="{2C48B30B-E37C-451E-9DCC-733D8449C6E4}"/>
    <cellStyle name="Normal 2 5 2 7 3" xfId="13158" xr:uid="{BF6EB912-15A8-4386-A718-F6C51ECD5EFE}"/>
    <cellStyle name="Normal 2 5 2 7 3 2" xfId="13159" xr:uid="{84A6E316-032B-4A0B-944D-73330352C13C}"/>
    <cellStyle name="Normal 2 5 2 7 3 3" xfId="13160" xr:uid="{861D80B2-781A-4A0E-BFB9-B87322655334}"/>
    <cellStyle name="Normal 2 5 2 7 4" xfId="13161" xr:uid="{E153E9E7-A577-40DE-8DEF-C126213C1B23}"/>
    <cellStyle name="Normal 2 5 2 7 5" xfId="13162" xr:uid="{A5B8F3A0-C4E5-4172-A05D-FC92769D383F}"/>
    <cellStyle name="Normal 2 5 2 8" xfId="13163" xr:uid="{6CE6A99E-EFAF-433C-A23F-98BF28F5B724}"/>
    <cellStyle name="Normal 2 5 2 8 2" xfId="13164" xr:uid="{45023B46-03D9-4030-998D-D15B053F600A}"/>
    <cellStyle name="Normal 2 5 2 8 2 2" xfId="13165" xr:uid="{BA9574C7-CD01-4303-99A5-955BB874120A}"/>
    <cellStyle name="Normal 2 5 2 8 2 3" xfId="13166" xr:uid="{B058B402-91B4-415F-AAD2-9B4B41980FAE}"/>
    <cellStyle name="Normal 2 5 2 8 3" xfId="13167" xr:uid="{B8918846-8256-48F6-84A5-EF8F5BF3666B}"/>
    <cellStyle name="Normal 2 5 2 8 3 2" xfId="13168" xr:uid="{42E98846-51BD-4F8F-81F6-F796F68A0D91}"/>
    <cellStyle name="Normal 2 5 2 8 3 3" xfId="13169" xr:uid="{635E9265-682C-45E8-80D5-08257FA7E5AA}"/>
    <cellStyle name="Normal 2 5 2 8 4" xfId="13170" xr:uid="{E7A60E8D-CF5D-40A0-845A-322D8862E0BF}"/>
    <cellStyle name="Normal 2 5 2 8 5" xfId="13171" xr:uid="{05F633D9-A4FD-48F8-AACB-5629952BACDB}"/>
    <cellStyle name="Normal 2 5 2 9" xfId="13172" xr:uid="{F9B7D868-15E4-43FD-A7FE-33434C121A87}"/>
    <cellStyle name="Normal 2 5 2 9 2" xfId="13173" xr:uid="{43615805-C828-4132-AB84-2537F867F4AF}"/>
    <cellStyle name="Normal 2 5 2 9 2 2" xfId="13174" xr:uid="{55E904FD-268E-47E2-A002-B4EFB19F4F63}"/>
    <cellStyle name="Normal 2 5 2 9 2 3" xfId="13175" xr:uid="{100CA016-6B07-4B9E-B9EE-832FFC4F1FFD}"/>
    <cellStyle name="Normal 2 5 2 9 3" xfId="13176" xr:uid="{B391ADFA-23B5-4CE7-A9C3-2B9DE6F8BA91}"/>
    <cellStyle name="Normal 2 5 2 9 3 2" xfId="13177" xr:uid="{EB545AAE-5204-438E-8B2D-A847597291CB}"/>
    <cellStyle name="Normal 2 5 2 9 3 3" xfId="13178" xr:uid="{73EEFCB1-3D34-4E73-9790-B347FA0A5824}"/>
    <cellStyle name="Normal 2 5 2 9 4" xfId="13179" xr:uid="{30D4C72C-AF3A-42FE-8E82-DE9C72CFD3BE}"/>
    <cellStyle name="Normal 2 5 2 9 5" xfId="13180" xr:uid="{5B47AE52-5C4E-4C3B-B63D-9A95EE682FF9}"/>
    <cellStyle name="Normal 2 5 20" xfId="13181" xr:uid="{F9AF2B01-D66C-4FF0-A74E-F4B1126469D8}"/>
    <cellStyle name="Normal 2 5 20 2" xfId="13182" xr:uid="{25625A5F-BAEA-4A5F-BFE4-A02E43A8C1ED}"/>
    <cellStyle name="Normal 2 5 20 2 2" xfId="13183" xr:uid="{2D56AFB7-F578-425C-8F4F-DCEA94A7E61C}"/>
    <cellStyle name="Normal 2 5 20 2 3" xfId="13184" xr:uid="{2D29F81A-8E63-481D-8ABF-9C7569CB7641}"/>
    <cellStyle name="Normal 2 5 20 3" xfId="13185" xr:uid="{B2EFFA04-072D-40A3-9A6B-33FFC38FD8FC}"/>
    <cellStyle name="Normal 2 5 20 3 2" xfId="13186" xr:uid="{B0B9DDC6-C749-48A0-A12D-82EF667D8BA5}"/>
    <cellStyle name="Normal 2 5 20 3 3" xfId="13187" xr:uid="{3C6AE4B0-1325-46BE-97AE-664ED59142F2}"/>
    <cellStyle name="Normal 2 5 20 4" xfId="13188" xr:uid="{968E87E4-C9A0-4877-9EAC-5E9E9ADD9528}"/>
    <cellStyle name="Normal 2 5 20 5" xfId="13189" xr:uid="{13BE1766-C711-41F9-9E28-6EEAC8239DD0}"/>
    <cellStyle name="Normal 2 5 21" xfId="13190" xr:uid="{0F8F57EF-339F-470E-89BD-01623EC34CA6}"/>
    <cellStyle name="Normal 2 5 21 2" xfId="13191" xr:uid="{DAA702BB-DFBE-4079-845C-AC59DC39938E}"/>
    <cellStyle name="Normal 2 5 21 2 2" xfId="13192" xr:uid="{7518B7A5-B96C-4E9B-B2D0-76C28DAD7F28}"/>
    <cellStyle name="Normal 2 5 21 2 3" xfId="13193" xr:uid="{773B8635-85F4-4337-8994-BBF9AAC5140D}"/>
    <cellStyle name="Normal 2 5 21 3" xfId="13194" xr:uid="{03F3A9C0-D1F9-4044-8242-7849EC1CB9FF}"/>
    <cellStyle name="Normal 2 5 21 3 2" xfId="13195" xr:uid="{67461305-B0C9-48C2-BCA2-DF3094F502B3}"/>
    <cellStyle name="Normal 2 5 21 3 3" xfId="13196" xr:uid="{C51EED67-D043-4A07-B92F-54814D1B006D}"/>
    <cellStyle name="Normal 2 5 21 4" xfId="13197" xr:uid="{AA0B5D8A-85F2-4C87-8377-2547D1F38EF9}"/>
    <cellStyle name="Normal 2 5 21 5" xfId="13198" xr:uid="{F59F7FBA-BD5D-40CE-ADA2-00674A18FC89}"/>
    <cellStyle name="Normal 2 5 22" xfId="13199" xr:uid="{CB476527-5C56-475D-837C-17D991397D40}"/>
    <cellStyle name="Normal 2 5 22 2" xfId="13200" xr:uid="{1E27351D-A262-45D3-BF21-049D37275657}"/>
    <cellStyle name="Normal 2 5 22 2 2" xfId="13201" xr:uid="{0403CB6F-724F-4EB5-8C33-1EC505AA4329}"/>
    <cellStyle name="Normal 2 5 22 2 3" xfId="13202" xr:uid="{972F5E6A-5CC8-46E4-812D-9D37BAEA7EB5}"/>
    <cellStyle name="Normal 2 5 22 3" xfId="13203" xr:uid="{B33DBAEE-F0F0-4D5D-9DF3-46CDF9F40EC1}"/>
    <cellStyle name="Normal 2 5 22 3 2" xfId="13204" xr:uid="{62F2657B-5820-4A2B-AFF2-FF39FA837F1C}"/>
    <cellStyle name="Normal 2 5 22 3 3" xfId="13205" xr:uid="{17BBF7FB-322B-457F-9CAE-0CC209F2BEFD}"/>
    <cellStyle name="Normal 2 5 22 4" xfId="13206" xr:uid="{BC175847-6208-46D4-B95C-BC0A29C5E5EA}"/>
    <cellStyle name="Normal 2 5 22 5" xfId="13207" xr:uid="{0359CCF0-CAE9-4026-8950-727047DC7699}"/>
    <cellStyle name="Normal 2 5 23" xfId="13208" xr:uid="{CF45F08F-8DBE-4E4A-A7D7-C84C8BD6A271}"/>
    <cellStyle name="Normal 2 5 23 2" xfId="13209" xr:uid="{A1AC9497-5FC0-41F3-9E6A-2036ECFBB690}"/>
    <cellStyle name="Normal 2 5 23 2 2" xfId="13210" xr:uid="{4B32024A-8909-4D49-8401-FD8F21B93FEB}"/>
    <cellStyle name="Normal 2 5 23 2 3" xfId="13211" xr:uid="{63403717-2603-4288-B932-F581F471E185}"/>
    <cellStyle name="Normal 2 5 23 3" xfId="13212" xr:uid="{47E0D729-F0B3-469C-96AE-E2BC99179F3D}"/>
    <cellStyle name="Normal 2 5 23 3 2" xfId="13213" xr:uid="{1B64272E-0573-4BAE-BC7A-F1CB17FE7D52}"/>
    <cellStyle name="Normal 2 5 23 3 3" xfId="13214" xr:uid="{F24B5BE8-90D2-49F6-A4AE-906E24E8FB23}"/>
    <cellStyle name="Normal 2 5 23 4" xfId="13215" xr:uid="{4503A955-C6E6-4F98-8DEB-6DBA3AF9A1FC}"/>
    <cellStyle name="Normal 2 5 23 5" xfId="13216" xr:uid="{7E54DCBB-EBFB-4C68-BC53-22E3C66F27E3}"/>
    <cellStyle name="Normal 2 5 24" xfId="13217" xr:uid="{A858461E-5E88-43ED-9CAD-F7C270DFBB9A}"/>
    <cellStyle name="Normal 2 5 24 2" xfId="13218" xr:uid="{02B46DDB-6A42-4150-8BFA-6C3989410F66}"/>
    <cellStyle name="Normal 2 5 24 2 2" xfId="13219" xr:uid="{C37C0904-20E4-4D2B-8DE2-8210DBD45E96}"/>
    <cellStyle name="Normal 2 5 24 2 3" xfId="13220" xr:uid="{0FD75146-2390-470E-AB73-80873C46A68A}"/>
    <cellStyle name="Normal 2 5 24 3" xfId="13221" xr:uid="{C23F45CE-A989-4EE1-A243-9D6005A2FD64}"/>
    <cellStyle name="Normal 2 5 24 3 2" xfId="13222" xr:uid="{77097613-EFA7-45EE-B84A-BBB2E407BC67}"/>
    <cellStyle name="Normal 2 5 24 3 3" xfId="13223" xr:uid="{59A16FB4-8E73-4637-85EA-FB90F5DE5618}"/>
    <cellStyle name="Normal 2 5 24 4" xfId="13224" xr:uid="{EE3F233A-F9E2-4013-B1E5-49D2BD992692}"/>
    <cellStyle name="Normal 2 5 24 5" xfId="13225" xr:uid="{5A63C9E7-4377-4626-BDEF-1CB7A993C473}"/>
    <cellStyle name="Normal 2 5 25" xfId="13226" xr:uid="{17AA9549-C5FE-42B7-989C-087A45190951}"/>
    <cellStyle name="Normal 2 5 25 2" xfId="13227" xr:uid="{092B424F-A461-42A4-9947-D99D02DFEA5D}"/>
    <cellStyle name="Normal 2 5 25 2 2" xfId="13228" xr:uid="{F69E401D-709E-4EF9-B1C7-0EDA51F708E3}"/>
    <cellStyle name="Normal 2 5 25 2 3" xfId="13229" xr:uid="{8E90A5CC-78F9-4EA1-BF98-76D8AA896323}"/>
    <cellStyle name="Normal 2 5 25 3" xfId="13230" xr:uid="{CB13639D-F7AC-4D8E-AD3B-23F732E3C8EC}"/>
    <cellStyle name="Normal 2 5 25 3 2" xfId="13231" xr:uid="{429621AE-8A69-478D-B66C-F3EF92B04A87}"/>
    <cellStyle name="Normal 2 5 25 3 3" xfId="13232" xr:uid="{42A7684E-6F3A-4645-9B80-3EEBEB81D27B}"/>
    <cellStyle name="Normal 2 5 25 4" xfId="13233" xr:uid="{DBC0D220-8367-4718-A036-5A832186ECA5}"/>
    <cellStyle name="Normal 2 5 25 5" xfId="13234" xr:uid="{2BA2CA62-4067-4568-9D1A-12BED080F114}"/>
    <cellStyle name="Normal 2 5 26" xfId="13235" xr:uid="{42254C71-EA47-42E9-B114-2CE5AEA10C07}"/>
    <cellStyle name="Normal 2 5 26 2" xfId="13236" xr:uid="{8778EECD-0278-4668-9345-5FD09CA328A0}"/>
    <cellStyle name="Normal 2 5 26 2 2" xfId="13237" xr:uid="{5228EBDF-380A-4672-BBE9-FAE61EDE3F96}"/>
    <cellStyle name="Normal 2 5 26 2 3" xfId="13238" xr:uid="{8C84D25E-E492-4642-9C80-AEACCDA0B196}"/>
    <cellStyle name="Normal 2 5 26 3" xfId="13239" xr:uid="{9DA8FEA2-4BEB-42B4-B4B6-136F514353C8}"/>
    <cellStyle name="Normal 2 5 26 3 2" xfId="13240" xr:uid="{81A4769F-3A04-4282-8B0E-8EB0E80DAB4D}"/>
    <cellStyle name="Normal 2 5 26 3 3" xfId="13241" xr:uid="{862E3AED-06E9-418C-968F-F133BC94AA9A}"/>
    <cellStyle name="Normal 2 5 26 4" xfId="13242" xr:uid="{EFFCC302-CFB9-4C25-9E2D-DAC8576B00D7}"/>
    <cellStyle name="Normal 2 5 26 5" xfId="13243" xr:uid="{AB622EB7-CD45-4CB2-B52F-4A2DDD58CCBB}"/>
    <cellStyle name="Normal 2 5 27" xfId="13244" xr:uid="{B3A2F711-20B5-4C87-A460-23C1D440EBC9}"/>
    <cellStyle name="Normal 2 5 27 2" xfId="13245" xr:uid="{0A127FE2-B6EE-4228-A616-398C30A85227}"/>
    <cellStyle name="Normal 2 5 27 2 2" xfId="13246" xr:uid="{7505C16A-E002-4F35-AB8D-170BF8E778E2}"/>
    <cellStyle name="Normal 2 5 27 2 3" xfId="13247" xr:uid="{E11D75D7-0FDB-4A6B-AFB0-1CA1F57CA0D4}"/>
    <cellStyle name="Normal 2 5 27 3" xfId="13248" xr:uid="{E6AF224F-FF74-4C6B-8F79-DE74EF908F71}"/>
    <cellStyle name="Normal 2 5 27 3 2" xfId="13249" xr:uid="{52E47AAE-8D94-49B0-AC53-D08A56FE9DE7}"/>
    <cellStyle name="Normal 2 5 27 3 3" xfId="13250" xr:uid="{CD926F46-0E2F-4777-B8D3-7D4E88DBA857}"/>
    <cellStyle name="Normal 2 5 27 4" xfId="13251" xr:uid="{6FAB2795-A7BE-4867-B999-DD8B4D41703A}"/>
    <cellStyle name="Normal 2 5 27 5" xfId="13252" xr:uid="{660A76F0-85DB-410E-A830-B12B9CD99979}"/>
    <cellStyle name="Normal 2 5 28" xfId="13253" xr:uid="{0E4315F6-7E9D-4944-8EBE-E07F7ECF1CAC}"/>
    <cellStyle name="Normal 2 5 28 2" xfId="13254" xr:uid="{5DC8BCDC-FA15-40FD-8844-CCFF67F561A8}"/>
    <cellStyle name="Normal 2 5 28 2 2" xfId="13255" xr:uid="{7F1452FD-FD6B-4148-84FA-28DBCF3F85D5}"/>
    <cellStyle name="Normal 2 5 28 2 3" xfId="13256" xr:uid="{0794A734-5B96-413B-9FDE-586C6E3A1366}"/>
    <cellStyle name="Normal 2 5 28 3" xfId="13257" xr:uid="{E40490BD-29C2-4929-AD3C-7255CA839BFE}"/>
    <cellStyle name="Normal 2 5 28 3 2" xfId="13258" xr:uid="{79B72A91-82A9-4A21-BDA5-DF8E734E1723}"/>
    <cellStyle name="Normal 2 5 28 3 3" xfId="13259" xr:uid="{EC4F5EFD-8271-4E8F-B647-F0A9160C9B6B}"/>
    <cellStyle name="Normal 2 5 28 4" xfId="13260" xr:uid="{CC0EDEF0-4367-465D-AE9B-C92B5A8B59E6}"/>
    <cellStyle name="Normal 2 5 28 5" xfId="13261" xr:uid="{D89EB2BD-0A92-4C97-B792-08C5920784A2}"/>
    <cellStyle name="Normal 2 5 29" xfId="13262" xr:uid="{0F88BC68-2936-4DD1-A21B-9344AAA2CC7E}"/>
    <cellStyle name="Normal 2 5 29 2" xfId="13263" xr:uid="{04E50694-8011-4A5E-8AD9-60DB9B4D3145}"/>
    <cellStyle name="Normal 2 5 29 2 2" xfId="13264" xr:uid="{B0FD8144-F9C2-45F5-AE43-3637FDCF806C}"/>
    <cellStyle name="Normal 2 5 29 2 3" xfId="13265" xr:uid="{47043D94-6EE4-45B9-99F5-E140B032533F}"/>
    <cellStyle name="Normal 2 5 29 3" xfId="13266" xr:uid="{E9D23302-025C-48C1-91E4-0C8ACA18F599}"/>
    <cellStyle name="Normal 2 5 29 3 2" xfId="13267" xr:uid="{9B199078-CD00-4F79-AADA-43F42A3B3D12}"/>
    <cellStyle name="Normal 2 5 29 3 3" xfId="13268" xr:uid="{15B8AA29-3E48-4609-A87D-BAC4594AE9EB}"/>
    <cellStyle name="Normal 2 5 29 4" xfId="13269" xr:uid="{B7E12E0B-9A54-4AAA-AFFB-8611B1DA4887}"/>
    <cellStyle name="Normal 2 5 29 5" xfId="13270" xr:uid="{39EF4084-5C8F-4A35-B764-0B7A48639D30}"/>
    <cellStyle name="Normal 2 5 3" xfId="13271" xr:uid="{703B7498-A3A7-4579-ABFB-750E0F37D92B}"/>
    <cellStyle name="Normal 2 5 3 2" xfId="13272" xr:uid="{9E3C89C8-69C5-496C-9874-FAB6D326A403}"/>
    <cellStyle name="Normal 2 5 3 2 2" xfId="13273" xr:uid="{39F1A5A9-9A7E-4EBE-B7E3-73203787B3FE}"/>
    <cellStyle name="Normal 2 5 3 2 3" xfId="13274" xr:uid="{EA2F8DDE-BEA5-442D-A55F-D7C5B1121AA1}"/>
    <cellStyle name="Normal 2 5 3 3" xfId="13275" xr:uid="{A38B0A13-1A91-4AEA-95AB-109CD62B8756}"/>
    <cellStyle name="Normal 2 5 3 3 2" xfId="13276" xr:uid="{B33C7F96-3E20-4FEC-9194-862E5B042CAC}"/>
    <cellStyle name="Normal 2 5 3 3 3" xfId="13277" xr:uid="{24D3A790-4594-4667-AC77-685EE6CAE067}"/>
    <cellStyle name="Normal 2 5 3 4" xfId="13278" xr:uid="{0D5FA7A6-CE44-45A1-AD40-60EF586B0E5E}"/>
    <cellStyle name="Normal 2 5 3 5" xfId="13279" xr:uid="{847C2AD1-C992-4F2F-884A-76AFD74DF55F}"/>
    <cellStyle name="Normal 2 5 30" xfId="13280" xr:uid="{A5D26019-EA54-4ADC-82C4-C5FFF9E05BFB}"/>
    <cellStyle name="Normal 2 5 30 2" xfId="13281" xr:uid="{6BA2F0D7-D8DD-4F6E-8A31-71ECC2144C66}"/>
    <cellStyle name="Normal 2 5 30 2 2" xfId="13282" xr:uid="{B7144DB6-5C8A-46E8-918B-6B21BA846A51}"/>
    <cellStyle name="Normal 2 5 30 2 3" xfId="13283" xr:uid="{B9A979EF-4095-4CD5-8E74-773E2961B1F7}"/>
    <cellStyle name="Normal 2 5 30 3" xfId="13284" xr:uid="{B8F4C9EF-2BD5-4C41-99C2-9C07D21F818A}"/>
    <cellStyle name="Normal 2 5 30 3 2" xfId="13285" xr:uid="{54EBCBB2-BAC1-4CA1-B1E5-4C06D55D75F5}"/>
    <cellStyle name="Normal 2 5 30 3 3" xfId="13286" xr:uid="{DEF723A6-80D4-4C75-AD7B-79E334D9DE7B}"/>
    <cellStyle name="Normal 2 5 30 4" xfId="13287" xr:uid="{CB44C35A-1ABF-4076-8194-A89A907D4074}"/>
    <cellStyle name="Normal 2 5 30 5" xfId="13288" xr:uid="{A1E1ABA8-07D4-4499-B47B-36122A586CF9}"/>
    <cellStyle name="Normal 2 5 31" xfId="13289" xr:uid="{7E459036-E563-4147-A61B-507EDBA80250}"/>
    <cellStyle name="Normal 2 5 31 2" xfId="13290" xr:uid="{3BBD56CD-38BB-4686-97E4-B09DB6F9FC90}"/>
    <cellStyle name="Normal 2 5 31 2 2" xfId="13291" xr:uid="{F57DC51D-CBF3-4E90-946F-DCE6C7D5EC80}"/>
    <cellStyle name="Normal 2 5 31 2 3" xfId="13292" xr:uid="{D00224E5-A4E8-4149-A17C-81FE1897B228}"/>
    <cellStyle name="Normal 2 5 31 3" xfId="13293" xr:uid="{34626133-2B9D-4662-9502-C71134B8179F}"/>
    <cellStyle name="Normal 2 5 31 3 2" xfId="13294" xr:uid="{9AF81147-5E0F-4CF9-8B5B-796C969E65B1}"/>
    <cellStyle name="Normal 2 5 31 3 3" xfId="13295" xr:uid="{4C004C18-27B0-4B64-B8C3-DB88CD24527D}"/>
    <cellStyle name="Normal 2 5 31 4" xfId="13296" xr:uid="{86E22777-7E73-4FFB-A255-596084C6D8D8}"/>
    <cellStyle name="Normal 2 5 31 5" xfId="13297" xr:uid="{B05CF6A7-FEF6-44CD-8264-E58B436C9600}"/>
    <cellStyle name="Normal 2 5 32" xfId="13298" xr:uid="{6D379D19-80A3-471F-86A3-AD69D99C8C6F}"/>
    <cellStyle name="Normal 2 5 32 2" xfId="13299" xr:uid="{1465CBFB-5F31-43C5-BB5C-DCCE5651A990}"/>
    <cellStyle name="Normal 2 5 32 2 2" xfId="13300" xr:uid="{41B1861A-5B6B-436F-B959-A0365AC57008}"/>
    <cellStyle name="Normal 2 5 32 2 3" xfId="13301" xr:uid="{F9D1EAEB-344D-434E-935F-26B5B677A58C}"/>
    <cellStyle name="Normal 2 5 32 3" xfId="13302" xr:uid="{0CDDF52B-3EEA-4838-B97E-80AAE9002A32}"/>
    <cellStyle name="Normal 2 5 32 3 2" xfId="13303" xr:uid="{FF2C7B0D-1CA4-4A96-8595-D335F2DD9B17}"/>
    <cellStyle name="Normal 2 5 32 3 3" xfId="13304" xr:uid="{0CEF673B-CF89-472B-A388-DE9E04A68662}"/>
    <cellStyle name="Normal 2 5 32 4" xfId="13305" xr:uid="{E2145037-8636-4809-AA9C-F949F65825F9}"/>
    <cellStyle name="Normal 2 5 32 5" xfId="13306" xr:uid="{CD45902E-83F8-4B53-B554-29B38205F106}"/>
    <cellStyle name="Normal 2 5 33" xfId="13307" xr:uid="{FF0C371C-BAD6-4B12-A2FF-554EEDE3640C}"/>
    <cellStyle name="Normal 2 5 33 2" xfId="13308" xr:uid="{C3EB8F40-5152-4CE3-9508-A419C15784FB}"/>
    <cellStyle name="Normal 2 5 33 2 2" xfId="13309" xr:uid="{C32AD9C8-81CB-4771-9095-29A8512826E2}"/>
    <cellStyle name="Normal 2 5 33 2 3" xfId="13310" xr:uid="{85E14085-4069-4390-8587-19043FAB1DBD}"/>
    <cellStyle name="Normal 2 5 33 3" xfId="13311" xr:uid="{92FB601C-F706-4696-B8B9-41D517BE6AD7}"/>
    <cellStyle name="Normal 2 5 33 3 2" xfId="13312" xr:uid="{D34F7990-F6F6-440E-BA78-7CD10EF35E70}"/>
    <cellStyle name="Normal 2 5 33 3 3" xfId="13313" xr:uid="{92162E99-CF7F-4608-BA8B-4C4C7269A8C1}"/>
    <cellStyle name="Normal 2 5 33 4" xfId="13314" xr:uid="{52D80CFE-D17C-4F9D-8105-89B059DB6200}"/>
    <cellStyle name="Normal 2 5 33 5" xfId="13315" xr:uid="{5401840B-D2F1-4B7E-8D04-B478974A40AE}"/>
    <cellStyle name="Normal 2 5 34" xfId="13316" xr:uid="{9FA8FDAA-1321-41CD-A65B-BD19818FB172}"/>
    <cellStyle name="Normal 2 5 34 2" xfId="13317" xr:uid="{D77C199F-A4F0-4B09-A416-B8C108D3A8B3}"/>
    <cellStyle name="Normal 2 5 34 2 2" xfId="13318" xr:uid="{DBD14D68-96A2-40B1-9C80-5EACF6F07264}"/>
    <cellStyle name="Normal 2 5 34 2 3" xfId="13319" xr:uid="{006CDCFF-A1EE-49E9-B7C9-3680C3B2DC31}"/>
    <cellStyle name="Normal 2 5 34 3" xfId="13320" xr:uid="{B31599BB-5E0C-473F-8CD7-451786EBC238}"/>
    <cellStyle name="Normal 2 5 34 3 2" xfId="13321" xr:uid="{D9709298-585C-4004-B1AB-8F5165467CD2}"/>
    <cellStyle name="Normal 2 5 34 3 3" xfId="13322" xr:uid="{235580D4-B006-4D69-8847-4EE3D827EF2A}"/>
    <cellStyle name="Normal 2 5 34 4" xfId="13323" xr:uid="{0E13C8B0-8FA7-4D06-852E-FBE177C5E859}"/>
    <cellStyle name="Normal 2 5 34 5" xfId="13324" xr:uid="{449BF32B-5783-48AE-AB86-4F5A5986F505}"/>
    <cellStyle name="Normal 2 5 35" xfId="13325" xr:uid="{C2C41E1D-ED4B-4D65-A12D-DDBCC0223712}"/>
    <cellStyle name="Normal 2 5 35 2" xfId="13326" xr:uid="{C3602375-A205-4D90-BDF9-0939402C6B9A}"/>
    <cellStyle name="Normal 2 5 35 2 2" xfId="13327" xr:uid="{D126E8BF-BBE3-405A-845C-382F309DCD32}"/>
    <cellStyle name="Normal 2 5 35 2 3" xfId="13328" xr:uid="{D3E9FFA5-E99F-48F6-968B-B00AADBD15A0}"/>
    <cellStyle name="Normal 2 5 35 3" xfId="13329" xr:uid="{EE15F449-8BA1-4198-A475-5C925D1A0957}"/>
    <cellStyle name="Normal 2 5 35 3 2" xfId="13330" xr:uid="{3E8A6CC7-EF08-4059-948C-3CD5BB19C80E}"/>
    <cellStyle name="Normal 2 5 35 3 3" xfId="13331" xr:uid="{A80A0F91-B4B3-4607-B379-22D9428B951E}"/>
    <cellStyle name="Normal 2 5 35 4" xfId="13332" xr:uid="{76843FE4-0C76-4FF6-B30D-F7FEBE558762}"/>
    <cellStyle name="Normal 2 5 35 5" xfId="13333" xr:uid="{FE47C552-0F96-4DDD-AB6E-291060C4BF25}"/>
    <cellStyle name="Normal 2 5 36" xfId="13334" xr:uid="{416E3A07-6874-4277-8E4A-E4E8848DD6D9}"/>
    <cellStyle name="Normal 2 5 36 2" xfId="13335" xr:uid="{E4A02615-D1C1-43CE-A0F2-FD19A4161B1B}"/>
    <cellStyle name="Normal 2 5 36 2 2" xfId="13336" xr:uid="{E9D5C317-F0A5-4550-8C5B-2FD7C4DCCFF7}"/>
    <cellStyle name="Normal 2 5 36 2 3" xfId="13337" xr:uid="{DD3CAF13-6E7F-40F1-812E-3B923BD3204E}"/>
    <cellStyle name="Normal 2 5 36 3" xfId="13338" xr:uid="{0B5CF72E-B931-43B7-8C0B-4CE77FA17862}"/>
    <cellStyle name="Normal 2 5 36 3 2" xfId="13339" xr:uid="{DCF6B292-C776-41C5-BDA4-7DBBC4621A6A}"/>
    <cellStyle name="Normal 2 5 36 3 3" xfId="13340" xr:uid="{6D924546-48EC-48C0-90C0-1947452AB030}"/>
    <cellStyle name="Normal 2 5 36 4" xfId="13341" xr:uid="{1A85C8C3-386D-4B0B-BEB6-71E540E06B51}"/>
    <cellStyle name="Normal 2 5 36 5" xfId="13342" xr:uid="{53142A49-5D4E-43D6-B9E9-36B172AC366F}"/>
    <cellStyle name="Normal 2 5 37" xfId="13343" xr:uid="{50186354-FE22-4E18-9A2F-1B896D6AD4D7}"/>
    <cellStyle name="Normal 2 5 37 2" xfId="13344" xr:uid="{E991B98E-7453-4577-915E-11805140D826}"/>
    <cellStyle name="Normal 2 5 37 2 2" xfId="13345" xr:uid="{3CE792D1-77A1-48C7-BF16-D9C57BCEDEE7}"/>
    <cellStyle name="Normal 2 5 37 2 3" xfId="13346" xr:uid="{D359AAD6-D457-49C6-BBD0-A0A5B4831783}"/>
    <cellStyle name="Normal 2 5 37 3" xfId="13347" xr:uid="{C1221AB7-DDA9-4199-9C88-6E89053789A0}"/>
    <cellStyle name="Normal 2 5 37 3 2" xfId="13348" xr:uid="{BFC8AAEE-805F-44EA-BFCF-BCD3DFF5D0DC}"/>
    <cellStyle name="Normal 2 5 37 3 3" xfId="13349" xr:uid="{68EE074B-F622-4C58-8B36-54A69B46F64E}"/>
    <cellStyle name="Normal 2 5 37 4" xfId="13350" xr:uid="{39AD8DE7-2FBF-4480-8A35-A352DDA1DBF0}"/>
    <cellStyle name="Normal 2 5 37 5" xfId="13351" xr:uid="{AC7B09A9-AF98-4807-8076-B31D17D72368}"/>
    <cellStyle name="Normal 2 5 38" xfId="13352" xr:uid="{DD106E3A-D6EB-4F30-8D71-F9ED77A57E36}"/>
    <cellStyle name="Normal 2 5 38 2" xfId="13353" xr:uid="{83C0DC79-8C25-40F5-BD46-B7A42B1DC4D7}"/>
    <cellStyle name="Normal 2 5 38 2 2" xfId="13354" xr:uid="{1057736F-E0DA-433D-818B-03E58A31BF07}"/>
    <cellStyle name="Normal 2 5 38 2 3" xfId="13355" xr:uid="{49F96080-F4DE-4088-942A-DF3F67CBB74B}"/>
    <cellStyle name="Normal 2 5 38 3" xfId="13356" xr:uid="{0EA4D056-85E8-4BDA-9485-E8CC66726E4F}"/>
    <cellStyle name="Normal 2 5 38 3 2" xfId="13357" xr:uid="{4939F3D2-EBE4-434E-A4B4-9CBE5B2B5117}"/>
    <cellStyle name="Normal 2 5 38 3 3" xfId="13358" xr:uid="{0324B1CB-33D1-44E5-B925-63CF485672DA}"/>
    <cellStyle name="Normal 2 5 38 4" xfId="13359" xr:uid="{D20A2149-A4AF-4E3A-BA43-0F2EAF371F56}"/>
    <cellStyle name="Normal 2 5 38 5" xfId="13360" xr:uid="{FDB99B45-257E-430E-B449-AF4CF8853E08}"/>
    <cellStyle name="Normal 2 5 39" xfId="13361" xr:uid="{A8A4BADA-B6A5-4196-BBF6-D879A2DA7F16}"/>
    <cellStyle name="Normal 2 5 39 2" xfId="13362" xr:uid="{D688286F-147B-4A25-8151-82AE8A502AB7}"/>
    <cellStyle name="Normal 2 5 39 2 2" xfId="13363" xr:uid="{604C6D4D-CBA2-4A7D-807F-DB7184E64C6B}"/>
    <cellStyle name="Normal 2 5 39 2 3" xfId="13364" xr:uid="{78205A58-2339-42C9-9C3E-813C8A2982FF}"/>
    <cellStyle name="Normal 2 5 39 3" xfId="13365" xr:uid="{444E6E16-17DF-46B7-A479-2B003933CF7F}"/>
    <cellStyle name="Normal 2 5 39 3 2" xfId="13366" xr:uid="{4A34462E-E218-470C-88AD-8E8AFB82DEA4}"/>
    <cellStyle name="Normal 2 5 39 3 3" xfId="13367" xr:uid="{63222E5E-BC9C-4F87-B027-C95470CD58BE}"/>
    <cellStyle name="Normal 2 5 39 4" xfId="13368" xr:uid="{FB041F79-AEC6-4C0C-959A-F768D1E2E9BA}"/>
    <cellStyle name="Normal 2 5 39 5" xfId="13369" xr:uid="{4F549A3B-E861-4ADF-997F-D102BA5CC669}"/>
    <cellStyle name="Normal 2 5 4" xfId="13370" xr:uid="{F9867E03-3820-405D-B985-25C198890580}"/>
    <cellStyle name="Normal 2 5 4 2" xfId="13371" xr:uid="{E07D430D-3781-43BF-B298-CF07CFBF9A29}"/>
    <cellStyle name="Normal 2 5 4 2 2" xfId="13372" xr:uid="{BE855E41-0172-40CB-B06D-D01D910B532A}"/>
    <cellStyle name="Normal 2 5 4 2 3" xfId="13373" xr:uid="{9B25E635-EC3C-4E01-8FDB-E37555128598}"/>
    <cellStyle name="Normal 2 5 4 3" xfId="13374" xr:uid="{C4E6A5E5-9C76-4364-A935-78A9E57ED566}"/>
    <cellStyle name="Normal 2 5 4 3 2" xfId="13375" xr:uid="{ABB48B98-9771-44FE-9818-0E8BA2CD7C51}"/>
    <cellStyle name="Normal 2 5 4 3 3" xfId="13376" xr:uid="{87585CF0-0002-43E7-B22C-82722D02190F}"/>
    <cellStyle name="Normal 2 5 4 4" xfId="13377" xr:uid="{01B9F25A-DD3E-4086-914B-98252C50A4D6}"/>
    <cellStyle name="Normal 2 5 4 5" xfId="13378" xr:uid="{CC63060B-0945-439B-A36C-0437AC952940}"/>
    <cellStyle name="Normal 2 5 40" xfId="13379" xr:uid="{E0BF388D-ADD0-4D96-97A4-09D733E2B26D}"/>
    <cellStyle name="Normal 2 5 40 2" xfId="13380" xr:uid="{2828B0F0-D93C-47CE-8802-F457E5263227}"/>
    <cellStyle name="Normal 2 5 40 2 2" xfId="13381" xr:uid="{2322EF67-C715-40D8-AF10-D296010C8F75}"/>
    <cellStyle name="Normal 2 5 40 2 3" xfId="13382" xr:uid="{FED18502-AA52-45B4-BACC-4B1FB9B9D61E}"/>
    <cellStyle name="Normal 2 5 40 3" xfId="13383" xr:uid="{3E438CBD-9F4A-4445-872E-5BD02520DA09}"/>
    <cellStyle name="Normal 2 5 40 3 2" xfId="13384" xr:uid="{BF1C6E5A-497B-4C09-8D0D-8B665866C37B}"/>
    <cellStyle name="Normal 2 5 40 3 3" xfId="13385" xr:uid="{39681B20-C62A-4506-A145-717F4F3585E6}"/>
    <cellStyle name="Normal 2 5 40 4" xfId="13386" xr:uid="{FFA1BE05-8FAB-4412-8A00-8BD4382FB60D}"/>
    <cellStyle name="Normal 2 5 40 5" xfId="13387" xr:uid="{88712ADF-03FD-4D0C-A834-5559B360F892}"/>
    <cellStyle name="Normal 2 5 41" xfId="13388" xr:uid="{995F1727-3BF0-44A2-8537-FF1ACC27F4D9}"/>
    <cellStyle name="Normal 2 5 41 2" xfId="13389" xr:uid="{41319EAE-CC4E-46D4-9171-2274F2887C3E}"/>
    <cellStyle name="Normal 2 5 41 2 2" xfId="13390" xr:uid="{6C9C83BF-FB4E-470A-BB38-BF74CA961BBA}"/>
    <cellStyle name="Normal 2 5 41 2 3" xfId="13391" xr:uid="{2C40192B-B68D-4339-ADFC-7388CA7606CB}"/>
    <cellStyle name="Normal 2 5 41 3" xfId="13392" xr:uid="{34F3A998-0E54-46FC-B1E7-4A483E712BCF}"/>
    <cellStyle name="Normal 2 5 41 3 2" xfId="13393" xr:uid="{331B8422-53C2-404A-955D-4DE29592F667}"/>
    <cellStyle name="Normal 2 5 41 3 3" xfId="13394" xr:uid="{C0D7F28D-CE1F-4629-8A89-ADAAF7C1963A}"/>
    <cellStyle name="Normal 2 5 41 4" xfId="13395" xr:uid="{8787C17A-2C7D-450C-A766-E9A47B568B08}"/>
    <cellStyle name="Normal 2 5 41 5" xfId="13396" xr:uid="{7DE06007-ACE5-481C-A340-5F2F444D16E2}"/>
    <cellStyle name="Normal 2 5 42" xfId="13397" xr:uid="{6DE61BEC-50DB-40A5-BCF1-015C15D8241F}"/>
    <cellStyle name="Normal 2 5 42 2" xfId="13398" xr:uid="{CB4B3230-EE61-4249-9C3B-09C242083F2E}"/>
    <cellStyle name="Normal 2 5 42 2 2" xfId="13399" xr:uid="{66FC39B7-39E6-4E48-8E32-5C6810937EDA}"/>
    <cellStyle name="Normal 2 5 42 2 3" xfId="13400" xr:uid="{1597D84F-C30B-4BB8-AC9D-7AE07C86F7D1}"/>
    <cellStyle name="Normal 2 5 42 3" xfId="13401" xr:uid="{484AFF77-DA5A-425C-A0D6-2C5DBB31A04A}"/>
    <cellStyle name="Normal 2 5 42 3 2" xfId="13402" xr:uid="{4EB50887-00CD-4FE2-8D74-EF3774FC8930}"/>
    <cellStyle name="Normal 2 5 42 3 3" xfId="13403" xr:uid="{618D0F78-8E3F-4EDA-BEE4-E49ED13B674D}"/>
    <cellStyle name="Normal 2 5 42 4" xfId="13404" xr:uid="{6C7832CF-C493-46A7-9235-E0D1414F98BA}"/>
    <cellStyle name="Normal 2 5 42 5" xfId="13405" xr:uid="{51CF9B47-63D5-410A-847C-3C87E0203F8A}"/>
    <cellStyle name="Normal 2 5 43" xfId="13406" xr:uid="{D5422351-E614-491C-92B2-7342D98DD3C2}"/>
    <cellStyle name="Normal 2 5 43 2" xfId="13407" xr:uid="{B370834E-09D9-4D0E-8D33-C491146B7C8A}"/>
    <cellStyle name="Normal 2 5 43 2 2" xfId="13408" xr:uid="{24A03C52-E7C5-4877-9552-936537974BEB}"/>
    <cellStyle name="Normal 2 5 43 2 3" xfId="13409" xr:uid="{BCBDD07D-689D-42E5-ACDD-F59AAAFC711D}"/>
    <cellStyle name="Normal 2 5 43 3" xfId="13410" xr:uid="{589C1714-0671-4B81-B0CA-884DD306F552}"/>
    <cellStyle name="Normal 2 5 43 3 2" xfId="13411" xr:uid="{8E8A9534-3469-4942-B457-1A017FE41E6F}"/>
    <cellStyle name="Normal 2 5 43 3 3" xfId="13412" xr:uid="{BC1F8AC6-65FE-4E84-9511-C7F17B023004}"/>
    <cellStyle name="Normal 2 5 43 4" xfId="13413" xr:uid="{3B8E5BEE-F6F1-4C30-88B8-46F35A308BEB}"/>
    <cellStyle name="Normal 2 5 43 5" xfId="13414" xr:uid="{70ED3FE1-E466-461D-B246-34EABC9FCE9B}"/>
    <cellStyle name="Normal 2 5 44" xfId="13415" xr:uid="{E8163E21-0F4B-4361-82D6-BB772A143C3F}"/>
    <cellStyle name="Normal 2 5 44 2" xfId="13416" xr:uid="{14F3DBA5-1477-4361-8601-41111E220685}"/>
    <cellStyle name="Normal 2 5 44 2 2" xfId="13417" xr:uid="{D6FC9B12-BADA-4CA9-97E8-9725EDFF330A}"/>
    <cellStyle name="Normal 2 5 44 2 3" xfId="13418" xr:uid="{7CF875E2-6D3F-45B7-AF5D-8E4DC9EA3056}"/>
    <cellStyle name="Normal 2 5 44 3" xfId="13419" xr:uid="{0940CB82-0650-40BF-8E67-A5FB4A12D117}"/>
    <cellStyle name="Normal 2 5 44 3 2" xfId="13420" xr:uid="{40A615E1-E8D5-4B0B-A6E9-BEFAA609688A}"/>
    <cellStyle name="Normal 2 5 44 3 3" xfId="13421" xr:uid="{87729101-0ECA-4795-8323-6DA01E4C42F5}"/>
    <cellStyle name="Normal 2 5 44 4" xfId="13422" xr:uid="{F781D661-78C5-4E46-8CC5-FF7D803F1647}"/>
    <cellStyle name="Normal 2 5 44 5" xfId="13423" xr:uid="{49619A4A-CD4B-4AB5-9039-F667E18778B5}"/>
    <cellStyle name="Normal 2 5 45" xfId="13424" xr:uid="{45B9788F-664E-40E1-AD7E-747F8A5DCDE1}"/>
    <cellStyle name="Normal 2 5 45 2" xfId="13425" xr:uid="{CD0F7742-D984-469B-AF0F-7003CBEE4892}"/>
    <cellStyle name="Normal 2 5 45 2 2" xfId="13426" xr:uid="{5B38F0BF-29FD-4F28-99E8-5036AD075815}"/>
    <cellStyle name="Normal 2 5 45 2 3" xfId="13427" xr:uid="{BBA5A02F-24FD-4CBC-91D5-E901905302EB}"/>
    <cellStyle name="Normal 2 5 45 3" xfId="13428" xr:uid="{A2DC3752-BFA1-4D92-8B9C-A5FD27B0BD90}"/>
    <cellStyle name="Normal 2 5 45 3 2" xfId="13429" xr:uid="{EA21D0EA-3929-493A-A343-69782F60F7FA}"/>
    <cellStyle name="Normal 2 5 45 3 3" xfId="13430" xr:uid="{C3A155EB-7EC1-4F6D-BBC0-B191DC08C405}"/>
    <cellStyle name="Normal 2 5 45 4" xfId="13431" xr:uid="{24766A66-B468-4A3F-9A6D-AC455F91C962}"/>
    <cellStyle name="Normal 2 5 45 5" xfId="13432" xr:uid="{6D3E9C52-9A5C-4BD5-A289-30AA8A9765B8}"/>
    <cellStyle name="Normal 2 5 46" xfId="13433" xr:uid="{549BA434-9E26-4BC6-AEBA-A4F8E0C62958}"/>
    <cellStyle name="Normal 2 5 46 2" xfId="13434" xr:uid="{EBFFF6C6-CE6B-4CB6-8A16-3E346B8635F5}"/>
    <cellStyle name="Normal 2 5 46 2 2" xfId="13435" xr:uid="{88CCF71E-4819-4C64-9DB0-4D63F25359E5}"/>
    <cellStyle name="Normal 2 5 46 2 3" xfId="13436" xr:uid="{B1C3AE5C-3F89-47BA-9599-2A427960028E}"/>
    <cellStyle name="Normal 2 5 46 3" xfId="13437" xr:uid="{76A50A1F-763D-40A9-BFB7-87DB191E5B46}"/>
    <cellStyle name="Normal 2 5 46 3 2" xfId="13438" xr:uid="{4719B956-49B0-45B3-8C6A-5633714D77DF}"/>
    <cellStyle name="Normal 2 5 46 3 3" xfId="13439" xr:uid="{48EC8EF7-ABB1-4F45-90A6-D95307023385}"/>
    <cellStyle name="Normal 2 5 46 4" xfId="13440" xr:uid="{61472EC1-302E-447B-870E-FC2F84017D79}"/>
    <cellStyle name="Normal 2 5 46 5" xfId="13441" xr:uid="{DC0D4001-5A6A-48D4-A4C8-7B2779722800}"/>
    <cellStyle name="Normal 2 5 47" xfId="13442" xr:uid="{5AAB13CF-08A1-432D-A0AA-9C9573E495C2}"/>
    <cellStyle name="Normal 2 5 47 2" xfId="13443" xr:uid="{86F2E69E-38EA-45B1-A5A9-5DF095891DCB}"/>
    <cellStyle name="Normal 2 5 47 2 2" xfId="13444" xr:uid="{39EB175B-98B6-4767-A32B-5B9E133754BE}"/>
    <cellStyle name="Normal 2 5 47 2 3" xfId="13445" xr:uid="{D2AC5C90-5A60-47E9-AEC4-9D9389F2CE97}"/>
    <cellStyle name="Normal 2 5 47 3" xfId="13446" xr:uid="{F1370E48-E0D6-4FF2-B721-6689AFEFEA8C}"/>
    <cellStyle name="Normal 2 5 47 3 2" xfId="13447" xr:uid="{04C0A318-7472-4077-96AC-37DA92DDF24A}"/>
    <cellStyle name="Normal 2 5 47 3 3" xfId="13448" xr:uid="{97024B9D-2AEB-4C60-A758-C2F4EBA76AAC}"/>
    <cellStyle name="Normal 2 5 47 4" xfId="13449" xr:uid="{18C53BF7-B4E3-44BF-A51B-111903D6767B}"/>
    <cellStyle name="Normal 2 5 47 5" xfId="13450" xr:uid="{4DC90CE5-343E-4730-9A43-ED54E09C08FB}"/>
    <cellStyle name="Normal 2 5 48" xfId="13451" xr:uid="{2B17CA86-F802-4F37-993D-E76E38CB75B9}"/>
    <cellStyle name="Normal 2 5 48 2" xfId="13452" xr:uid="{0971E3A2-4D6E-4A8F-9E86-B45A1CED4247}"/>
    <cellStyle name="Normal 2 5 48 2 2" xfId="13453" xr:uid="{5B1D34B1-73C7-4A05-B30F-EAFA660F6D9E}"/>
    <cellStyle name="Normal 2 5 48 2 3" xfId="13454" xr:uid="{403952DF-771F-4A06-A8BC-0B11A177F676}"/>
    <cellStyle name="Normal 2 5 48 3" xfId="13455" xr:uid="{8A44BB1A-93E0-4DD3-91D2-1B8EE605C129}"/>
    <cellStyle name="Normal 2 5 48 3 2" xfId="13456" xr:uid="{225FADDE-17F9-4AF9-BC4F-FBEE9A6B8FD9}"/>
    <cellStyle name="Normal 2 5 48 3 3" xfId="13457" xr:uid="{4922956B-F827-48C0-849F-E9BA57EDCF6C}"/>
    <cellStyle name="Normal 2 5 48 4" xfId="13458" xr:uid="{9FC5AFE5-DF04-4ED0-8B83-A25C1EC04F54}"/>
    <cellStyle name="Normal 2 5 48 5" xfId="13459" xr:uid="{869709CD-76F2-4828-8517-395B71C60CB1}"/>
    <cellStyle name="Normal 2 5 49" xfId="13460" xr:uid="{F7313E1B-6891-4446-A89F-EB58B2BA44D9}"/>
    <cellStyle name="Normal 2 5 49 2" xfId="13461" xr:uid="{BE912909-1F37-4101-81AD-B0EB79D41028}"/>
    <cellStyle name="Normal 2 5 49 2 2" xfId="13462" xr:uid="{B7684C6C-46C2-47D6-BE30-788D1AE0B140}"/>
    <cellStyle name="Normal 2 5 49 2 3" xfId="13463" xr:uid="{64ADD3EA-F143-4474-8030-96B0C2B4D183}"/>
    <cellStyle name="Normal 2 5 49 3" xfId="13464" xr:uid="{F8A97BB9-0A2A-449F-9690-FDA81A666E79}"/>
    <cellStyle name="Normal 2 5 49 3 2" xfId="13465" xr:uid="{B0BE5803-B1E5-4197-B464-90847DD74E3D}"/>
    <cellStyle name="Normal 2 5 49 3 3" xfId="13466" xr:uid="{9800617A-1C92-42D3-AE58-3F841A2F5EA8}"/>
    <cellStyle name="Normal 2 5 49 4" xfId="13467" xr:uid="{A0F42611-DB2B-47C8-9134-3B0E417E94F2}"/>
    <cellStyle name="Normal 2 5 49 5" xfId="13468" xr:uid="{97A3C22A-3FFB-45FC-B970-FE05EFB0F902}"/>
    <cellStyle name="Normal 2 5 5" xfId="13469" xr:uid="{78E4C88A-2029-4072-BCAB-36091DF0A3AF}"/>
    <cellStyle name="Normal 2 5 5 2" xfId="13470" xr:uid="{E5BFEF5C-39B1-4B77-8453-9259A625B33F}"/>
    <cellStyle name="Normal 2 5 5 2 2" xfId="13471" xr:uid="{4ACC7409-3360-42DA-8B78-84C8AA584FB2}"/>
    <cellStyle name="Normal 2 5 5 2 3" xfId="13472" xr:uid="{5447EFB4-5AD5-4610-A2AE-B0583572503F}"/>
    <cellStyle name="Normal 2 5 5 3" xfId="13473" xr:uid="{D79E13F5-1E81-47B6-B8A4-73785F35C374}"/>
    <cellStyle name="Normal 2 5 5 3 2" xfId="13474" xr:uid="{F1A13A52-CEC6-4122-806A-5F509CFD31D6}"/>
    <cellStyle name="Normal 2 5 5 3 3" xfId="13475" xr:uid="{6CE8950D-ABBD-445C-926E-866E917DD8C3}"/>
    <cellStyle name="Normal 2 5 5 4" xfId="13476" xr:uid="{37631C91-145F-42E8-BC54-4DCED02BB205}"/>
    <cellStyle name="Normal 2 5 5 5" xfId="13477" xr:uid="{9A907ECB-B4CC-4A36-A7B4-473D8073BD3E}"/>
    <cellStyle name="Normal 2 5 50" xfId="13478" xr:uid="{84145264-4A6D-4760-A30D-C0CADC5C338B}"/>
    <cellStyle name="Normal 2 5 50 2" xfId="13479" xr:uid="{5FA685B4-681B-48CF-9186-B3E58772DDA5}"/>
    <cellStyle name="Normal 2 5 50 2 2" xfId="13480" xr:uid="{359CEFD8-87BC-4962-878F-EB36F0656422}"/>
    <cellStyle name="Normal 2 5 50 2 3" xfId="13481" xr:uid="{8C40A9DF-2277-4E50-A3D0-5B531A988C0A}"/>
    <cellStyle name="Normal 2 5 50 3" xfId="13482" xr:uid="{441B3B46-0C2C-42EB-8FF3-C65A4C46604B}"/>
    <cellStyle name="Normal 2 5 50 3 2" xfId="13483" xr:uid="{AEAB69EF-6D40-49B7-95C1-1C7B5F3650D9}"/>
    <cellStyle name="Normal 2 5 50 3 3" xfId="13484" xr:uid="{475487F6-76BD-4A58-BA93-BC585D853FFA}"/>
    <cellStyle name="Normal 2 5 50 4" xfId="13485" xr:uid="{6D99756A-5FD3-45C9-920A-4F26F6D13081}"/>
    <cellStyle name="Normal 2 5 50 5" xfId="13486" xr:uid="{5AA613E6-7422-45A0-B436-F7505A592817}"/>
    <cellStyle name="Normal 2 5 51" xfId="13487" xr:uid="{6CFDABCA-4D1C-483A-A638-A5641923E795}"/>
    <cellStyle name="Normal 2 5 51 2" xfId="13488" xr:uid="{517FEB5A-2A38-47D1-9638-DF2B2CE7A6D6}"/>
    <cellStyle name="Normal 2 5 51 2 2" xfId="13489" xr:uid="{E7EB832E-E341-4B03-BB94-A0BCE55D9544}"/>
    <cellStyle name="Normal 2 5 51 2 3" xfId="13490" xr:uid="{BF1FD110-C52B-4384-ADD4-74F3BC33135B}"/>
    <cellStyle name="Normal 2 5 51 3" xfId="13491" xr:uid="{7E9E528C-E018-4E8C-99AE-DEFE4FF6390A}"/>
    <cellStyle name="Normal 2 5 51 3 2" xfId="13492" xr:uid="{BEE28D13-FADF-45C4-ADE6-53AA63A9A5E4}"/>
    <cellStyle name="Normal 2 5 51 3 3" xfId="13493" xr:uid="{05FA4D60-36B1-4E1F-BF41-2E316838D5DB}"/>
    <cellStyle name="Normal 2 5 51 4" xfId="13494" xr:uid="{84EE7F30-90C8-46C9-B826-ECF4966B9E5D}"/>
    <cellStyle name="Normal 2 5 51 5" xfId="13495" xr:uid="{E179D067-C051-4920-BD55-4B9793F3AEEF}"/>
    <cellStyle name="Normal 2 5 52" xfId="13496" xr:uid="{1CCD63F8-5B54-4DF9-92C5-D5BBF86EE460}"/>
    <cellStyle name="Normal 2 5 52 2" xfId="13497" xr:uid="{3559604C-3FC6-4A39-A0D1-2056EC12B88F}"/>
    <cellStyle name="Normal 2 5 52 2 2" xfId="13498" xr:uid="{A654FBBD-6747-4609-A597-47AA50A0DBB7}"/>
    <cellStyle name="Normal 2 5 52 2 3" xfId="13499" xr:uid="{C85B4B19-A5E0-472F-94BE-9CEA330A073A}"/>
    <cellStyle name="Normal 2 5 52 3" xfId="13500" xr:uid="{96D141CB-AB8F-4D12-9A8E-B4A1776BBDAA}"/>
    <cellStyle name="Normal 2 5 52 3 2" xfId="13501" xr:uid="{36BC47CD-CD8A-4CAD-AC41-2434BC206C73}"/>
    <cellStyle name="Normal 2 5 52 3 3" xfId="13502" xr:uid="{9EA972F5-1793-466D-BBB0-314BDC12929F}"/>
    <cellStyle name="Normal 2 5 52 4" xfId="13503" xr:uid="{E20B4F94-C4BA-4087-B052-6DAAF3BC7BB1}"/>
    <cellStyle name="Normal 2 5 52 5" xfId="13504" xr:uid="{0820C601-E01D-4B6B-8261-11E5584A6682}"/>
    <cellStyle name="Normal 2 5 53" xfId="13505" xr:uid="{2294936D-98F1-4F24-BF33-367AD1EC7085}"/>
    <cellStyle name="Normal 2 5 53 2" xfId="13506" xr:uid="{8883D8A8-6469-4E04-BDA2-7DBBBE2CDDB8}"/>
    <cellStyle name="Normal 2 5 53 2 2" xfId="13507" xr:uid="{FFC2D821-F3D6-4F38-9996-3E875445CAA5}"/>
    <cellStyle name="Normal 2 5 53 2 3" xfId="13508" xr:uid="{E68BD4D4-233A-422B-96B2-DF5452F48951}"/>
    <cellStyle name="Normal 2 5 53 3" xfId="13509" xr:uid="{94AB8948-418C-4D4F-B344-1D27074981E1}"/>
    <cellStyle name="Normal 2 5 53 3 2" xfId="13510" xr:uid="{606CB94A-2161-4FA3-9366-1CE303058F28}"/>
    <cellStyle name="Normal 2 5 53 3 3" xfId="13511" xr:uid="{A6E44F03-8963-40C9-903C-A34F8DC17084}"/>
    <cellStyle name="Normal 2 5 53 4" xfId="13512" xr:uid="{443F8A80-B83E-4551-96CD-2DFFF91307D9}"/>
    <cellStyle name="Normal 2 5 53 5" xfId="13513" xr:uid="{2A529617-A26C-4546-A0B0-6E957AD40874}"/>
    <cellStyle name="Normal 2 5 54" xfId="13514" xr:uid="{C3F8817E-9880-4FFF-BF5A-9B5261956FAE}"/>
    <cellStyle name="Normal 2 5 54 2" xfId="13515" xr:uid="{AC29AEC7-99B8-4367-8A09-95E0151D3F32}"/>
    <cellStyle name="Normal 2 5 54 2 2" xfId="13516" xr:uid="{567B54D9-7E53-4BA1-9CDD-2EE616B7D24A}"/>
    <cellStyle name="Normal 2 5 54 2 3" xfId="13517" xr:uid="{AA9F40C2-AD85-4080-A264-322A016E9654}"/>
    <cellStyle name="Normal 2 5 54 3" xfId="13518" xr:uid="{388C61A8-8DB6-4083-8547-EF2CC906483D}"/>
    <cellStyle name="Normal 2 5 54 3 2" xfId="13519" xr:uid="{84527768-7F4B-4B98-9ED5-0C8D69585F5D}"/>
    <cellStyle name="Normal 2 5 54 3 3" xfId="13520" xr:uid="{633FF51C-28BD-4AF5-885F-4CE43EE87631}"/>
    <cellStyle name="Normal 2 5 54 4" xfId="13521" xr:uid="{111B720E-E545-4560-86D7-8B7441B5A023}"/>
    <cellStyle name="Normal 2 5 54 5" xfId="13522" xr:uid="{ECFA0FA2-A39B-4693-8A3A-EA248B8299FE}"/>
    <cellStyle name="Normal 2 5 55" xfId="13523" xr:uid="{712E9E03-559C-44AA-ABFB-A1882E518F68}"/>
    <cellStyle name="Normal 2 5 55 2" xfId="13524" xr:uid="{D2040CF5-37B2-4128-BEC8-9780E2AB16E6}"/>
    <cellStyle name="Normal 2 5 55 2 2" xfId="13525" xr:uid="{91DB1944-023B-4E4E-BF43-58C13DC9961E}"/>
    <cellStyle name="Normal 2 5 55 2 3" xfId="13526" xr:uid="{BF051FF3-1FA7-4842-9813-DE60A6D12585}"/>
    <cellStyle name="Normal 2 5 55 3" xfId="13527" xr:uid="{086C5785-58EC-4609-8305-61B6840499FA}"/>
    <cellStyle name="Normal 2 5 55 3 2" xfId="13528" xr:uid="{7E614F02-E11A-43B4-8B6A-4F35F173136D}"/>
    <cellStyle name="Normal 2 5 55 3 3" xfId="13529" xr:uid="{7FFCFE88-7F88-4ED9-AFC3-5D92DB55E407}"/>
    <cellStyle name="Normal 2 5 55 4" xfId="13530" xr:uid="{91BAE180-E365-4237-9F6B-796A1BB8DD5C}"/>
    <cellStyle name="Normal 2 5 55 5" xfId="13531" xr:uid="{1C07D609-73D5-4FA4-8191-08F0194A8F6C}"/>
    <cellStyle name="Normal 2 5 56" xfId="13532" xr:uid="{BC536271-F0A6-4C82-BCF6-7BCB9E81881B}"/>
    <cellStyle name="Normal 2 5 56 2" xfId="13533" xr:uid="{ECF14A96-3674-4F11-B144-8DC9C3AA11B5}"/>
    <cellStyle name="Normal 2 5 56 2 2" xfId="13534" xr:uid="{EA2C1159-F2F5-41C1-8994-97E12550F84D}"/>
    <cellStyle name="Normal 2 5 56 2 3" xfId="13535" xr:uid="{5E4AF351-B927-4FAF-B621-6285D82ADE98}"/>
    <cellStyle name="Normal 2 5 56 3" xfId="13536" xr:uid="{C33011B2-50E7-40F0-BE23-BCD39116FBEE}"/>
    <cellStyle name="Normal 2 5 56 3 2" xfId="13537" xr:uid="{FB1EA305-C4B2-404D-8390-543404CB3072}"/>
    <cellStyle name="Normal 2 5 56 3 3" xfId="13538" xr:uid="{AB6E6DC1-07B2-47CC-B151-AFDEC3FFB7C0}"/>
    <cellStyle name="Normal 2 5 56 4" xfId="13539" xr:uid="{E8E8AD70-B975-4B48-958D-0C624DB7DAD6}"/>
    <cellStyle name="Normal 2 5 56 5" xfId="13540" xr:uid="{2A147D78-D390-43A5-A383-E179EF99F6E6}"/>
    <cellStyle name="Normal 2 5 57" xfId="13541" xr:uid="{3FFD7EA4-F0DD-4C0A-BF44-2CAA59BE4EC9}"/>
    <cellStyle name="Normal 2 5 57 2" xfId="13542" xr:uid="{111DA323-8FC0-4ABE-8F9B-25ECBFD49215}"/>
    <cellStyle name="Normal 2 5 57 2 2" xfId="13543" xr:uid="{23F74583-A0CB-4E43-8EBD-4E1EB395840F}"/>
    <cellStyle name="Normal 2 5 57 2 3" xfId="13544" xr:uid="{2A548B1F-0BF1-4F9A-957E-FD6E042E8E18}"/>
    <cellStyle name="Normal 2 5 57 3" xfId="13545" xr:uid="{5518F0D5-5BC9-4D12-950A-205FBD0CE874}"/>
    <cellStyle name="Normal 2 5 57 3 2" xfId="13546" xr:uid="{3F1B1F40-50A9-4E07-814B-61843AD554E1}"/>
    <cellStyle name="Normal 2 5 57 3 3" xfId="13547" xr:uid="{3141BB7C-9EDA-42D8-AF9B-4DA04739542F}"/>
    <cellStyle name="Normal 2 5 57 4" xfId="13548" xr:uid="{5A08D7DE-324C-4901-BEE5-B8176E01F669}"/>
    <cellStyle name="Normal 2 5 57 5" xfId="13549" xr:uid="{6A560027-EF5E-42F1-B21E-1A24C7554CD6}"/>
    <cellStyle name="Normal 2 5 58" xfId="13550" xr:uid="{B9674F38-03DF-4EA8-9764-229511B1FBE9}"/>
    <cellStyle name="Normal 2 5 58 2" xfId="13551" xr:uid="{FFA88C03-F858-4CBF-A7DA-07DEA508E0A4}"/>
    <cellStyle name="Normal 2 5 58 2 2" xfId="13552" xr:uid="{D092C9F8-BE58-45BD-9BFC-07738C32D030}"/>
    <cellStyle name="Normal 2 5 58 2 3" xfId="13553" xr:uid="{DBEBC412-95B4-4E13-9B01-C61E2B49834D}"/>
    <cellStyle name="Normal 2 5 58 3" xfId="13554" xr:uid="{6C5ABF8B-1752-4281-B44C-173ACD56FF48}"/>
    <cellStyle name="Normal 2 5 58 3 2" xfId="13555" xr:uid="{994ECAEB-1EAA-4FDD-B268-1DD78E7DB5A8}"/>
    <cellStyle name="Normal 2 5 58 3 3" xfId="13556" xr:uid="{191B9B72-7FAD-4EE3-8BBA-0FEBC0EA2D0B}"/>
    <cellStyle name="Normal 2 5 58 4" xfId="13557" xr:uid="{3F139A9D-34CE-43E7-9C14-64372BDCE61C}"/>
    <cellStyle name="Normal 2 5 58 5" xfId="13558" xr:uid="{DE56392A-6899-4FD8-9ADB-EB53BC370D91}"/>
    <cellStyle name="Normal 2 5 59" xfId="13559" xr:uid="{7854684E-6DB1-4D92-A303-FE3D49D578C6}"/>
    <cellStyle name="Normal 2 5 59 2" xfId="13560" xr:uid="{BFB857ED-620B-49E5-A144-62140E427FFD}"/>
    <cellStyle name="Normal 2 5 59 2 2" xfId="13561" xr:uid="{D71A8263-DCB2-44BF-B216-5A242C59CE5E}"/>
    <cellStyle name="Normal 2 5 59 2 3" xfId="13562" xr:uid="{60A3ED8E-514B-4F7F-9A65-6F84FD5E0925}"/>
    <cellStyle name="Normal 2 5 59 3" xfId="13563" xr:uid="{1A4F4FD1-4C2F-467C-BA89-272945835244}"/>
    <cellStyle name="Normal 2 5 59 3 2" xfId="13564" xr:uid="{E0A8371D-060E-4CF2-B1CD-B6E5DBD01FDB}"/>
    <cellStyle name="Normal 2 5 59 3 3" xfId="13565" xr:uid="{34DBA854-C979-49BF-8009-690E4F29B364}"/>
    <cellStyle name="Normal 2 5 59 4" xfId="13566" xr:uid="{1BB7A6C9-D296-43DE-B097-9FAE169E3980}"/>
    <cellStyle name="Normal 2 5 59 5" xfId="13567" xr:uid="{B6AD9995-B4CA-4C55-ADA5-C64E0FF68241}"/>
    <cellStyle name="Normal 2 5 6" xfId="13568" xr:uid="{D359BF4F-4716-4B36-BBC8-724DAD575CF8}"/>
    <cellStyle name="Normal 2 5 6 2" xfId="13569" xr:uid="{4AE1674D-55D1-4BA7-87E0-D8F6E93179E3}"/>
    <cellStyle name="Normal 2 5 6 2 2" xfId="13570" xr:uid="{1622FDE5-163B-44D0-B29A-09821448D8AF}"/>
    <cellStyle name="Normal 2 5 6 2 3" xfId="13571" xr:uid="{58EA2FEA-0BF1-4009-9A10-D8551FBC4A3F}"/>
    <cellStyle name="Normal 2 5 6 3" xfId="13572" xr:uid="{425049CE-6B07-4C99-A1FB-B02327980117}"/>
    <cellStyle name="Normal 2 5 6 3 2" xfId="13573" xr:uid="{7F14EF3F-5654-4B0F-90BC-B21E555B1192}"/>
    <cellStyle name="Normal 2 5 6 3 3" xfId="13574" xr:uid="{04ECDE21-DB44-47F5-A0A4-81BDAEAEC9A7}"/>
    <cellStyle name="Normal 2 5 6 4" xfId="13575" xr:uid="{F2E7E163-0119-4894-93CF-6E29F69C2EDB}"/>
    <cellStyle name="Normal 2 5 6 5" xfId="13576" xr:uid="{D963D6BB-38A4-48D3-B13A-FDEC97785C79}"/>
    <cellStyle name="Normal 2 5 60" xfId="13577" xr:uid="{CA1794AB-3A5B-4551-96FD-69FFE859F142}"/>
    <cellStyle name="Normal 2 5 60 2" xfId="13578" xr:uid="{E6FF2413-D1F2-4880-AF73-1C9A1D3C2A43}"/>
    <cellStyle name="Normal 2 5 60 2 2" xfId="13579" xr:uid="{FFE4A2EA-329C-4588-9156-951F01763BC1}"/>
    <cellStyle name="Normal 2 5 60 2 3" xfId="13580" xr:uid="{CB499F29-8256-4D35-9947-9CDB559ADEA0}"/>
    <cellStyle name="Normal 2 5 60 3" xfId="13581" xr:uid="{50D67B02-A655-4AA4-B05A-5EAD79AF5812}"/>
    <cellStyle name="Normal 2 5 60 3 2" xfId="13582" xr:uid="{6C1615BA-160A-4913-968C-44A96D0BED93}"/>
    <cellStyle name="Normal 2 5 60 3 3" xfId="13583" xr:uid="{FF438750-3506-4FE4-93DF-C9FD8FCBDE1F}"/>
    <cellStyle name="Normal 2 5 60 4" xfId="13584" xr:uid="{F188448F-7BD6-4951-841E-4CC0C93619CB}"/>
    <cellStyle name="Normal 2 5 60 5" xfId="13585" xr:uid="{B4D09D2B-2356-44D8-B6F2-13A166EED9B1}"/>
    <cellStyle name="Normal 2 5 61" xfId="13586" xr:uid="{99F429A2-AFBB-4BF4-8FE1-F35AD60CDBDE}"/>
    <cellStyle name="Normal 2 5 61 2" xfId="13587" xr:uid="{53231314-63F7-4984-A15C-89817D0B3211}"/>
    <cellStyle name="Normal 2 5 61 2 2" xfId="13588" xr:uid="{2BC6C412-844E-4224-B7D8-22AC55CA2CD5}"/>
    <cellStyle name="Normal 2 5 61 2 3" xfId="13589" xr:uid="{BB4EC5F6-1CDF-458C-AACA-52A86D3FBC33}"/>
    <cellStyle name="Normal 2 5 61 3" xfId="13590" xr:uid="{B60E99D5-7EA2-45EC-8994-7C1A437C9816}"/>
    <cellStyle name="Normal 2 5 61 3 2" xfId="13591" xr:uid="{B152A5CB-1102-4705-B90F-61B9EBF2CCE2}"/>
    <cellStyle name="Normal 2 5 61 3 3" xfId="13592" xr:uid="{1B88DA51-BD08-45F3-9FBA-725AB9CB884C}"/>
    <cellStyle name="Normal 2 5 61 4" xfId="13593" xr:uid="{EA5F77DA-CC0D-4E4B-9BB0-8E1553676073}"/>
    <cellStyle name="Normal 2 5 61 5" xfId="13594" xr:uid="{49BAE3C9-8A71-42C4-918C-6C54FB303575}"/>
    <cellStyle name="Normal 2 5 62" xfId="13595" xr:uid="{6DDC09F0-DB61-4371-A244-925E90D4E0C4}"/>
    <cellStyle name="Normal 2 5 62 2" xfId="13596" xr:uid="{A2A1E719-E02E-411A-98BE-224C2C5F3E38}"/>
    <cellStyle name="Normal 2 5 62 2 2" xfId="13597" xr:uid="{119ADA7F-9156-4A57-90F3-EC4223681728}"/>
    <cellStyle name="Normal 2 5 62 2 3" xfId="13598" xr:uid="{844F5106-D5F1-4E26-8623-708F15480DCB}"/>
    <cellStyle name="Normal 2 5 62 3" xfId="13599" xr:uid="{66AD8E7E-ED66-4270-B05A-79282DBB08F2}"/>
    <cellStyle name="Normal 2 5 62 3 2" xfId="13600" xr:uid="{D566554C-3602-4F69-96AE-90341515EDC0}"/>
    <cellStyle name="Normal 2 5 62 3 3" xfId="13601" xr:uid="{C431BC3E-0060-4CD3-AA17-A9D561483B3E}"/>
    <cellStyle name="Normal 2 5 62 4" xfId="13602" xr:uid="{78244342-651C-438B-BB19-788EE2769FF9}"/>
    <cellStyle name="Normal 2 5 62 5" xfId="13603" xr:uid="{4C60C74D-0F0F-4A87-8279-6E4C5F99315F}"/>
    <cellStyle name="Normal 2 5 63" xfId="13604" xr:uid="{2A283A2B-3872-4C99-9519-1ADD717F9E2C}"/>
    <cellStyle name="Normal 2 5 63 2" xfId="13605" xr:uid="{AD98F229-8DF5-4A13-BF2D-278A5AF012CA}"/>
    <cellStyle name="Normal 2 5 63 2 2" xfId="13606" xr:uid="{F3D74A4B-F9C3-4933-B5C7-1938D6631830}"/>
    <cellStyle name="Normal 2 5 63 2 3" xfId="13607" xr:uid="{E05356CA-D913-4043-A45F-BC8034EB91A0}"/>
    <cellStyle name="Normal 2 5 63 3" xfId="13608" xr:uid="{9DF713D6-F650-483D-8CBA-A50978582FC2}"/>
    <cellStyle name="Normal 2 5 63 3 2" xfId="13609" xr:uid="{6994D200-E79A-43C8-86CC-9D8BF556459E}"/>
    <cellStyle name="Normal 2 5 63 3 3" xfId="13610" xr:uid="{FF4467E2-26D2-4551-B324-2A551F0E3C49}"/>
    <cellStyle name="Normal 2 5 63 4" xfId="13611" xr:uid="{B6628805-B3F7-4B82-87D2-778BD51F57B1}"/>
    <cellStyle name="Normal 2 5 63 5" xfId="13612" xr:uid="{E9A7F6E5-4C55-4A9F-8C19-28E678699C5E}"/>
    <cellStyle name="Normal 2 5 64" xfId="13613" xr:uid="{54B0BAB2-98B5-4096-B1D3-ED8BC8BE0D6B}"/>
    <cellStyle name="Normal 2 5 64 2" xfId="13614" xr:uid="{1BA5CCDE-F651-4177-BCF7-9EAE1FA53CB9}"/>
    <cellStyle name="Normal 2 5 64 2 2" xfId="13615" xr:uid="{A51E75BF-C0A4-4661-A9F0-233521A3E37F}"/>
    <cellStyle name="Normal 2 5 64 2 3" xfId="13616" xr:uid="{19F1AD53-FAF8-4511-9F7A-2D9B3901DD67}"/>
    <cellStyle name="Normal 2 5 64 3" xfId="13617" xr:uid="{B7BEA64B-8420-4A95-A6D7-B8A9DD99CD5F}"/>
    <cellStyle name="Normal 2 5 64 3 2" xfId="13618" xr:uid="{8BD4EF35-AF69-4E83-BB7A-790E50B53D81}"/>
    <cellStyle name="Normal 2 5 64 3 3" xfId="13619" xr:uid="{C845FDA4-9CB3-419A-A162-B778CFAF6FA4}"/>
    <cellStyle name="Normal 2 5 64 4" xfId="13620" xr:uid="{53F2BFA7-2429-4F97-AD3B-24915EC44DDD}"/>
    <cellStyle name="Normal 2 5 64 5" xfId="13621" xr:uid="{1CBFFDD3-A2C5-47E6-A60A-F5FCCD19B912}"/>
    <cellStyle name="Normal 2 5 65" xfId="13622" xr:uid="{3A2B2FED-73C0-4DE6-B632-197499B04DAB}"/>
    <cellStyle name="Normal 2 5 65 2" xfId="13623" xr:uid="{F820BDD7-CE0A-4BF2-971A-002C41B0E55B}"/>
    <cellStyle name="Normal 2 5 65 2 2" xfId="13624" xr:uid="{7C036890-0070-49B4-9E5F-CE5B8A548CCD}"/>
    <cellStyle name="Normal 2 5 65 2 3" xfId="13625" xr:uid="{4B4BB6B3-BE26-4D5E-81BD-3F71B04D3C7D}"/>
    <cellStyle name="Normal 2 5 65 3" xfId="13626" xr:uid="{505E8F26-A0BE-4385-8CF0-C4B507EA86D6}"/>
    <cellStyle name="Normal 2 5 65 3 2" xfId="13627" xr:uid="{F30BFF7B-5D85-436E-8319-824BECC0671A}"/>
    <cellStyle name="Normal 2 5 65 3 3" xfId="13628" xr:uid="{EC1F6FA4-D325-4C23-98D0-7EA5CB6A30EB}"/>
    <cellStyle name="Normal 2 5 65 4" xfId="13629" xr:uid="{FE2A025D-E707-450B-91BD-03FBAC6066CD}"/>
    <cellStyle name="Normal 2 5 65 5" xfId="13630" xr:uid="{E9A3ED08-E39E-4CB5-BFF3-E03E35A79AB4}"/>
    <cellStyle name="Normal 2 5 66" xfId="13631" xr:uid="{D6C1F09C-6AAD-487A-9841-EB75E1FF526F}"/>
    <cellStyle name="Normal 2 5 66 2" xfId="13632" xr:uid="{B325BE28-57D5-4E81-AB8D-BC101D5E1A56}"/>
    <cellStyle name="Normal 2 5 66 2 2" xfId="13633" xr:uid="{9B653536-9BDA-47C3-946E-E18802875BF9}"/>
    <cellStyle name="Normal 2 5 66 2 3" xfId="13634" xr:uid="{3721EB58-3609-4D4D-927F-496B5B25D7C2}"/>
    <cellStyle name="Normal 2 5 66 3" xfId="13635" xr:uid="{3ADEDB83-C618-4919-A23A-C5B4BAAEFCD8}"/>
    <cellStyle name="Normal 2 5 66 3 2" xfId="13636" xr:uid="{7F5EB186-87CB-44EE-BAB3-6CA589B60197}"/>
    <cellStyle name="Normal 2 5 66 3 3" xfId="13637" xr:uid="{8C34D59F-DDE9-402B-9194-D31CA669AE24}"/>
    <cellStyle name="Normal 2 5 66 4" xfId="13638" xr:uid="{08BA492E-3E53-42C2-A264-11CC2E96B5A4}"/>
    <cellStyle name="Normal 2 5 66 5" xfId="13639" xr:uid="{455982E2-D5F0-470D-9D3C-068D9A0CFB42}"/>
    <cellStyle name="Normal 2 5 67" xfId="13640" xr:uid="{97E8BA40-3A89-4AA6-AA73-72F79F13E571}"/>
    <cellStyle name="Normal 2 5 67 2" xfId="13641" xr:uid="{A58534E8-1A86-4F25-98D5-FCB7C0F30880}"/>
    <cellStyle name="Normal 2 5 67 2 2" xfId="13642" xr:uid="{BA9A73E4-F229-460A-ADDD-0A2407835BB6}"/>
    <cellStyle name="Normal 2 5 67 2 3" xfId="13643" xr:uid="{7C521AEC-C499-46DE-8354-BEE225AD2763}"/>
    <cellStyle name="Normal 2 5 67 3" xfId="13644" xr:uid="{78BA139E-D97F-4995-98C0-623B0778A4F2}"/>
    <cellStyle name="Normal 2 5 67 3 2" xfId="13645" xr:uid="{7741F798-CD5B-4577-B956-6727FA85BD8C}"/>
    <cellStyle name="Normal 2 5 67 3 3" xfId="13646" xr:uid="{8EE7C2F0-3B5E-402B-9117-6A45DC8495D9}"/>
    <cellStyle name="Normal 2 5 67 4" xfId="13647" xr:uid="{FECA52A2-C6D2-470D-B22E-5A4794006E71}"/>
    <cellStyle name="Normal 2 5 67 5" xfId="13648" xr:uid="{CDD1F57F-8C9A-40F7-B82C-7B24ACD0F278}"/>
    <cellStyle name="Normal 2 5 68" xfId="13649" xr:uid="{EC412965-7E46-4953-BA56-7D3997F3A2B5}"/>
    <cellStyle name="Normal 2 5 68 2" xfId="13650" xr:uid="{577F8164-C0AA-4DAC-B454-3A4C38C29080}"/>
    <cellStyle name="Normal 2 5 68 2 2" xfId="13651" xr:uid="{B148D09B-CD70-4C3E-808D-7D88E8092F8F}"/>
    <cellStyle name="Normal 2 5 68 2 3" xfId="13652" xr:uid="{D367007D-3608-4BA8-8D23-FF1B0B849F5B}"/>
    <cellStyle name="Normal 2 5 68 3" xfId="13653" xr:uid="{048CD00D-0902-4428-9A17-82E5FE859353}"/>
    <cellStyle name="Normal 2 5 68 3 2" xfId="13654" xr:uid="{A6C547FC-1086-4E3B-BA6F-5C242D3CCF4A}"/>
    <cellStyle name="Normal 2 5 68 3 3" xfId="13655" xr:uid="{15FE1066-0912-4F0D-A06A-A892B234E42C}"/>
    <cellStyle name="Normal 2 5 68 4" xfId="13656" xr:uid="{1D07A30F-0BA9-4A49-8B68-A482FE789554}"/>
    <cellStyle name="Normal 2 5 68 5" xfId="13657" xr:uid="{5159EE83-E9C7-4D61-BDC0-79C5A01E2993}"/>
    <cellStyle name="Normal 2 5 69" xfId="13658" xr:uid="{2294E8AD-9C1E-46AB-9F37-65BC934A49A7}"/>
    <cellStyle name="Normal 2 5 69 2" xfId="13659" xr:uid="{CDC48174-D10C-455B-8D2A-1B01E0E6F390}"/>
    <cellStyle name="Normal 2 5 69 2 2" xfId="13660" xr:uid="{DE24E1CD-A1B1-4CEE-9CF0-ED106CB3B4EA}"/>
    <cellStyle name="Normal 2 5 69 2 3" xfId="13661" xr:uid="{74EE925E-D324-4040-BB14-3B082BA090A7}"/>
    <cellStyle name="Normal 2 5 69 3" xfId="13662" xr:uid="{330E0AA3-FB00-4A4D-87C4-598A7532B714}"/>
    <cellStyle name="Normal 2 5 69 3 2" xfId="13663" xr:uid="{29AB1282-A29A-4593-949F-5204872FC048}"/>
    <cellStyle name="Normal 2 5 69 3 3" xfId="13664" xr:uid="{6FAF24FB-D5DF-4FCC-86A6-2937B144D81C}"/>
    <cellStyle name="Normal 2 5 69 4" xfId="13665" xr:uid="{B1C13167-B71C-45D0-87B6-2278386D7228}"/>
    <cellStyle name="Normal 2 5 69 5" xfId="13666" xr:uid="{D8B64167-DC0A-4B2C-AEB2-B51D89E53171}"/>
    <cellStyle name="Normal 2 5 7" xfId="13667" xr:uid="{60EA314E-B3DC-4F92-9CFF-AE5B51F2CB9A}"/>
    <cellStyle name="Normal 2 5 7 2" xfId="13668" xr:uid="{763239AE-0369-4C62-BB68-3E99214CAD06}"/>
    <cellStyle name="Normal 2 5 7 2 2" xfId="13669" xr:uid="{2CB7EBA7-5164-46C9-B531-F86B5DB8E04F}"/>
    <cellStyle name="Normal 2 5 7 2 3" xfId="13670" xr:uid="{0783B5A8-CAB7-42B0-845D-11441AFC2241}"/>
    <cellStyle name="Normal 2 5 7 3" xfId="13671" xr:uid="{06F60DC4-045B-4315-9E44-BD3A924B42CF}"/>
    <cellStyle name="Normal 2 5 7 3 2" xfId="13672" xr:uid="{7B2DC33C-6F25-4117-8A0B-3A2668D9B1E6}"/>
    <cellStyle name="Normal 2 5 7 3 3" xfId="13673" xr:uid="{CD3AE1C9-DA38-4EC0-B609-24864C41510E}"/>
    <cellStyle name="Normal 2 5 7 4" xfId="13674" xr:uid="{1706E068-DA88-4361-B71C-E5CEC80CE7E3}"/>
    <cellStyle name="Normal 2 5 7 5" xfId="13675" xr:uid="{145B8418-5D2A-49E1-84AC-7C082A566E1E}"/>
    <cellStyle name="Normal 2 5 70" xfId="13676" xr:uid="{9487D3DF-F8BF-4582-B809-0D1D05F844D8}"/>
    <cellStyle name="Normal 2 5 70 2" xfId="13677" xr:uid="{E36EE8B4-3F0B-4239-A719-54509721F3ED}"/>
    <cellStyle name="Normal 2 5 70 2 2" xfId="13678" xr:uid="{61D26FE5-2EC3-4D1F-939B-E59FFE401E36}"/>
    <cellStyle name="Normal 2 5 70 2 3" xfId="13679" xr:uid="{D1909419-D3AB-42E3-BDC7-CBD47CB37518}"/>
    <cellStyle name="Normal 2 5 70 3" xfId="13680" xr:uid="{D97BA71A-F442-4FDE-B470-FA787360B393}"/>
    <cellStyle name="Normal 2 5 70 3 2" xfId="13681" xr:uid="{E7A5C6E9-BCBE-449F-BD14-D1E7397D6822}"/>
    <cellStyle name="Normal 2 5 70 3 3" xfId="13682" xr:uid="{90AA2B8F-B91A-4693-A12F-E6285A5DAB8A}"/>
    <cellStyle name="Normal 2 5 70 4" xfId="13683" xr:uid="{841AE36D-F95F-44E1-86C0-D3A18AFE1A1E}"/>
    <cellStyle name="Normal 2 5 70 5" xfId="13684" xr:uid="{8C4B3B1D-7768-4805-BEA9-08C17CB2F90D}"/>
    <cellStyle name="Normal 2 5 71" xfId="13685" xr:uid="{72C4F87C-F527-4D9F-9CC0-7FEA39FFFE6D}"/>
    <cellStyle name="Normal 2 5 71 2" xfId="13686" xr:uid="{6575072E-563B-4DF9-BC19-09AD2418FA63}"/>
    <cellStyle name="Normal 2 5 71 2 2" xfId="13687" xr:uid="{3B03CE61-0531-45D8-B687-B3FADEEDF1B4}"/>
    <cellStyle name="Normal 2 5 71 2 3" xfId="13688" xr:uid="{8B7D281F-1224-4C0B-A8E0-7E79FF16A59C}"/>
    <cellStyle name="Normal 2 5 71 3" xfId="13689" xr:uid="{3A26B6FD-9DB5-4BFB-BA83-36F844096B19}"/>
    <cellStyle name="Normal 2 5 71 3 2" xfId="13690" xr:uid="{AA2E71D8-64A3-4ABD-BE37-05B4E47889FF}"/>
    <cellStyle name="Normal 2 5 71 3 3" xfId="13691" xr:uid="{8C34F9CD-E8DE-474F-A034-E6612C853F40}"/>
    <cellStyle name="Normal 2 5 71 4" xfId="13692" xr:uid="{927179A5-7762-488C-A6FC-79BAD884686A}"/>
    <cellStyle name="Normal 2 5 71 5" xfId="13693" xr:uid="{F8120426-C525-48D6-BBB9-4409862F4642}"/>
    <cellStyle name="Normal 2 5 72" xfId="13694" xr:uid="{EE687251-3CB2-4CB0-911C-61DE988DE2C3}"/>
    <cellStyle name="Normal 2 5 72 2" xfId="13695" xr:uid="{9AD9FE48-F692-468D-BBC4-5A331EFA522B}"/>
    <cellStyle name="Normal 2 5 72 2 2" xfId="13696" xr:uid="{64062AEA-0508-4C1F-B228-5CA587B22841}"/>
    <cellStyle name="Normal 2 5 72 2 3" xfId="13697" xr:uid="{B4B633D8-A4A2-4AB1-9C46-19D8072E48FA}"/>
    <cellStyle name="Normal 2 5 72 3" xfId="13698" xr:uid="{051AA7BD-7503-4A94-BDFD-5FBE547DE232}"/>
    <cellStyle name="Normal 2 5 72 3 2" xfId="13699" xr:uid="{956B8EB2-D94D-4EF8-A83F-3E5BF47F9C93}"/>
    <cellStyle name="Normal 2 5 72 3 3" xfId="13700" xr:uid="{89405F02-6292-4294-8C7C-2A61F53D20A6}"/>
    <cellStyle name="Normal 2 5 72 4" xfId="13701" xr:uid="{7B95962A-7621-46BD-AED3-4109B0195ACB}"/>
    <cellStyle name="Normal 2 5 72 5" xfId="13702" xr:uid="{E30EDE41-FDEA-47B9-A121-FCE9EAB92265}"/>
    <cellStyle name="Normal 2 5 73" xfId="13703" xr:uid="{A8BC6B9F-B7EF-40CE-A22A-A712ACDD5BA8}"/>
    <cellStyle name="Normal 2 5 73 2" xfId="13704" xr:uid="{2BADA417-D344-4551-9236-CE24520E93A4}"/>
    <cellStyle name="Normal 2 5 73 2 2" xfId="13705" xr:uid="{352C3304-CFBE-4ABD-AFC9-0C1E1E8945CF}"/>
    <cellStyle name="Normal 2 5 73 2 3" xfId="13706" xr:uid="{B07237AE-B266-457F-BB4C-B19D623575F8}"/>
    <cellStyle name="Normal 2 5 73 3" xfId="13707" xr:uid="{3ADDC8F4-3965-4461-8E86-DB2CDFA17896}"/>
    <cellStyle name="Normal 2 5 73 3 2" xfId="13708" xr:uid="{FDEF802F-4E0A-4816-AAFA-50808ECA3CDC}"/>
    <cellStyle name="Normal 2 5 73 3 3" xfId="13709" xr:uid="{5066D66E-812E-407E-9AE8-469C63FCF4F5}"/>
    <cellStyle name="Normal 2 5 73 4" xfId="13710" xr:uid="{BDA92FD2-D401-479B-83A3-BA12A01FD105}"/>
    <cellStyle name="Normal 2 5 73 5" xfId="13711" xr:uid="{D9A3D52B-18A0-40BE-A8E6-A90A47544C4C}"/>
    <cellStyle name="Normal 2 5 74" xfId="13712" xr:uid="{90662931-09B0-42A9-83A1-BA1E28314C4E}"/>
    <cellStyle name="Normal 2 5 74 2" xfId="13713" xr:uid="{BAB2BD89-FF08-406E-BCAF-1E463FE74BF2}"/>
    <cellStyle name="Normal 2 5 74 2 2" xfId="13714" xr:uid="{1DF7CD33-7701-43B1-8BF0-4A2E0E977C2B}"/>
    <cellStyle name="Normal 2 5 74 2 3" xfId="13715" xr:uid="{41B00A55-E398-4A39-AC0A-E6C4119EB897}"/>
    <cellStyle name="Normal 2 5 74 3" xfId="13716" xr:uid="{ECAE6A81-EF3B-4BD0-9474-1D9B06599374}"/>
    <cellStyle name="Normal 2 5 74 3 2" xfId="13717" xr:uid="{A71CDB6F-C4A7-4A00-ACE4-337D4EFC2852}"/>
    <cellStyle name="Normal 2 5 74 3 3" xfId="13718" xr:uid="{7BCE7197-D0BF-47BC-B9FA-1DEFE9C7CE3E}"/>
    <cellStyle name="Normal 2 5 74 4" xfId="13719" xr:uid="{C19FC494-500B-40CA-BACE-72BC91149CBF}"/>
    <cellStyle name="Normal 2 5 74 5" xfId="13720" xr:uid="{CE7DF906-D37F-4D73-8C52-687467857928}"/>
    <cellStyle name="Normal 2 5 75" xfId="13721" xr:uid="{E21DB60B-B2C4-4F12-B774-AE7796DE5207}"/>
    <cellStyle name="Normal 2 5 75 2" xfId="13722" xr:uid="{641C8A5D-63C3-4F28-B974-27A0360096B5}"/>
    <cellStyle name="Normal 2 5 75 2 2" xfId="13723" xr:uid="{34B0803E-018C-4A6C-8DB9-F62B92398C2F}"/>
    <cellStyle name="Normal 2 5 75 2 3" xfId="13724" xr:uid="{416FFB43-2E58-4CBD-B307-21702E7CCF84}"/>
    <cellStyle name="Normal 2 5 75 3" xfId="13725" xr:uid="{D0E1C6ED-4A17-4E28-B8F2-3322F934F382}"/>
    <cellStyle name="Normal 2 5 75 3 2" xfId="13726" xr:uid="{59C12AB9-E2B4-45AE-873D-F8AAFD25C336}"/>
    <cellStyle name="Normal 2 5 75 3 3" xfId="13727" xr:uid="{18B6EF1E-43D3-412B-848F-38404BA6875E}"/>
    <cellStyle name="Normal 2 5 75 4" xfId="13728" xr:uid="{B62F6E15-E9E2-4395-8590-D138652F5001}"/>
    <cellStyle name="Normal 2 5 75 5" xfId="13729" xr:uid="{35833F16-8F4D-47CA-AF50-21D48D139243}"/>
    <cellStyle name="Normal 2 5 76" xfId="13730" xr:uid="{BDFCC876-CC47-455E-B74D-F47EA2D7BE58}"/>
    <cellStyle name="Normal 2 5 76 2" xfId="13731" xr:uid="{FFBA10A9-912B-4466-840D-0EE3FDF10E90}"/>
    <cellStyle name="Normal 2 5 76 2 2" xfId="13732" xr:uid="{1017AEC7-A57F-4CCD-B0A5-61DA073AF4E6}"/>
    <cellStyle name="Normal 2 5 76 2 3" xfId="13733" xr:uid="{FF98C608-FF36-4B65-B26B-583FDEADB5B0}"/>
    <cellStyle name="Normal 2 5 76 3" xfId="13734" xr:uid="{503F05FE-D780-4FBE-B1C2-F22281A6F673}"/>
    <cellStyle name="Normal 2 5 76 3 2" xfId="13735" xr:uid="{1173C623-A0F0-4637-8F0E-916E362917DE}"/>
    <cellStyle name="Normal 2 5 76 3 3" xfId="13736" xr:uid="{2E54DA74-4FD9-4D06-B36C-C9F37CC2D0DE}"/>
    <cellStyle name="Normal 2 5 76 4" xfId="13737" xr:uid="{9892C95D-76B2-46B4-840A-EEA1579A21CB}"/>
    <cellStyle name="Normal 2 5 76 5" xfId="13738" xr:uid="{23282264-CBBA-447E-B4E3-0DB6A45B98D2}"/>
    <cellStyle name="Normal 2 5 77" xfId="13739" xr:uid="{069631DD-14CE-4262-B8EC-5C5AE9A0A4D8}"/>
    <cellStyle name="Normal 2 5 77 2" xfId="13740" xr:uid="{AB6CECC6-82AA-4171-BD6B-0538F99F70AF}"/>
    <cellStyle name="Normal 2 5 77 2 2" xfId="13741" xr:uid="{8F1C7669-9319-492B-B1CD-858D4E2C557E}"/>
    <cellStyle name="Normal 2 5 77 2 3" xfId="13742" xr:uid="{46004BE3-4F0B-4D57-9EDA-890269308CE4}"/>
    <cellStyle name="Normal 2 5 77 3" xfId="13743" xr:uid="{62ADF618-CF30-4F29-AADC-634029F861CA}"/>
    <cellStyle name="Normal 2 5 77 3 2" xfId="13744" xr:uid="{BCAB0E40-DD9C-451D-90FB-94CD2F9E9C06}"/>
    <cellStyle name="Normal 2 5 77 3 3" xfId="13745" xr:uid="{689658D4-EA85-49D5-ABFF-7703318CF770}"/>
    <cellStyle name="Normal 2 5 77 4" xfId="13746" xr:uid="{957A94C5-01C4-4AF2-84CD-6DBF4B546DF5}"/>
    <cellStyle name="Normal 2 5 77 5" xfId="13747" xr:uid="{8A6855ED-0C03-4BF4-B9EC-063D710041A7}"/>
    <cellStyle name="Normal 2 5 78" xfId="13748" xr:uid="{02E9C82C-0582-453C-9F61-75710E3B017D}"/>
    <cellStyle name="Normal 2 5 78 2" xfId="13749" xr:uid="{1477A82D-9CD6-4C4B-BA99-C4C5D40847C4}"/>
    <cellStyle name="Normal 2 5 78 2 2" xfId="13750" xr:uid="{9F7FA019-2632-4F7E-8125-C950C661A63D}"/>
    <cellStyle name="Normal 2 5 78 2 3" xfId="13751" xr:uid="{6EEB1A2B-0111-4823-A60C-CC5CE6FBD669}"/>
    <cellStyle name="Normal 2 5 78 3" xfId="13752" xr:uid="{209B22F3-5357-4B9F-B35A-E781ABE9FE58}"/>
    <cellStyle name="Normal 2 5 78 3 2" xfId="13753" xr:uid="{CCFA9CD3-C23F-4B21-9F47-ABAF33A695DF}"/>
    <cellStyle name="Normal 2 5 78 3 3" xfId="13754" xr:uid="{4B605F3E-D9EA-46F7-A2FA-65B8CB842882}"/>
    <cellStyle name="Normal 2 5 78 4" xfId="13755" xr:uid="{D5ADB490-D788-48AC-B741-4482DCA93EF7}"/>
    <cellStyle name="Normal 2 5 78 5" xfId="13756" xr:uid="{77B5F3B6-4512-4432-9A2F-295A975D11DA}"/>
    <cellStyle name="Normal 2 5 79" xfId="13757" xr:uid="{D7720701-6343-4D34-AC0C-AF0E0FAA01E7}"/>
    <cellStyle name="Normal 2 5 79 2" xfId="13758" xr:uid="{42BCCD23-0D09-4F48-A113-046FB8E14359}"/>
    <cellStyle name="Normal 2 5 79 2 2" xfId="13759" xr:uid="{3D273456-925C-4EE3-AF20-6E41B1F1C03B}"/>
    <cellStyle name="Normal 2 5 79 2 3" xfId="13760" xr:uid="{A6238DE3-BB35-4ADC-9AB2-308EE003C604}"/>
    <cellStyle name="Normal 2 5 79 3" xfId="13761" xr:uid="{EFE3B7DE-ECAE-41C0-B327-AEC60F1B3AF7}"/>
    <cellStyle name="Normal 2 5 79 3 2" xfId="13762" xr:uid="{AEC64CD2-A4F8-426D-BB11-1FE837BA1D57}"/>
    <cellStyle name="Normal 2 5 79 3 3" xfId="13763" xr:uid="{51683EBF-09C6-453C-B14C-E09C26506CB7}"/>
    <cellStyle name="Normal 2 5 79 4" xfId="13764" xr:uid="{39129991-68CF-4642-8765-6CFC453991EA}"/>
    <cellStyle name="Normal 2 5 79 5" xfId="13765" xr:uid="{C64C3883-2B67-4196-9E48-64D6A64286D5}"/>
    <cellStyle name="Normal 2 5 8" xfId="13766" xr:uid="{FB30EAB9-821D-489D-932B-27919246F1AB}"/>
    <cellStyle name="Normal 2 5 8 2" xfId="13767" xr:uid="{8C93FEDE-9CEE-45BA-BACA-30159D9FBDA8}"/>
    <cellStyle name="Normal 2 5 8 2 2" xfId="13768" xr:uid="{823ED6D8-FFA4-48B1-8FDA-D286438F38A0}"/>
    <cellStyle name="Normal 2 5 8 2 3" xfId="13769" xr:uid="{A542646E-E043-4D5D-84E6-065A0476FC6A}"/>
    <cellStyle name="Normal 2 5 8 3" xfId="13770" xr:uid="{3C9F03CB-869E-4ED0-890B-B7D664FC7098}"/>
    <cellStyle name="Normal 2 5 8 3 2" xfId="13771" xr:uid="{46A492C1-BF6C-4BDA-91AF-5950B111EFDF}"/>
    <cellStyle name="Normal 2 5 8 3 3" xfId="13772" xr:uid="{415EC0F1-DE00-4C23-9C35-2EBB99A7FD5B}"/>
    <cellStyle name="Normal 2 5 8 4" xfId="13773" xr:uid="{CA26508D-74A7-430A-9F51-A6FB74EB8C1A}"/>
    <cellStyle name="Normal 2 5 8 5" xfId="13774" xr:uid="{2E97186A-D0AD-4D78-8588-1C6A84D9AD8F}"/>
    <cellStyle name="Normal 2 5 80" xfId="13775" xr:uid="{F24171C6-0447-49E9-94B3-93CF490C0D47}"/>
    <cellStyle name="Normal 2 5 80 2" xfId="13776" xr:uid="{65A539DB-9E8E-452E-A697-BE16F1387808}"/>
    <cellStyle name="Normal 2 5 80 2 2" xfId="13777" xr:uid="{C526336A-0932-4BCC-9238-D2D24C49ED21}"/>
    <cellStyle name="Normal 2 5 80 2 3" xfId="13778" xr:uid="{F2702904-5337-45CD-878A-333CB6006EC0}"/>
    <cellStyle name="Normal 2 5 80 3" xfId="13779" xr:uid="{B42C8DA2-F100-452E-BECA-467714B1BE3B}"/>
    <cellStyle name="Normal 2 5 80 3 2" xfId="13780" xr:uid="{6F696311-E807-421A-96DF-5288D84A68B3}"/>
    <cellStyle name="Normal 2 5 80 3 3" xfId="13781" xr:uid="{9748A96F-F2B7-4E21-BDE7-9FED9033097E}"/>
    <cellStyle name="Normal 2 5 80 4" xfId="13782" xr:uid="{CD6AEEC8-160A-40A1-99F3-DF52455788C4}"/>
    <cellStyle name="Normal 2 5 80 5" xfId="13783" xr:uid="{11BCDB06-7BF7-4518-A0A0-FACE53640B7F}"/>
    <cellStyle name="Normal 2 5 81" xfId="13784" xr:uid="{F5485463-71A4-423C-95B7-82AAC33824B0}"/>
    <cellStyle name="Normal 2 5 81 2" xfId="13785" xr:uid="{7F874B93-D70C-4FFB-9486-43777DF0C8A4}"/>
    <cellStyle name="Normal 2 5 81 2 2" xfId="13786" xr:uid="{1AA61468-06FC-47FB-B8AD-9C41D4BFAE04}"/>
    <cellStyle name="Normal 2 5 81 2 3" xfId="13787" xr:uid="{9AAD0BBE-CD40-4C2C-8AAD-9BA4619B828E}"/>
    <cellStyle name="Normal 2 5 81 3" xfId="13788" xr:uid="{8C4F0C83-D196-40FE-B634-79DC144DC8AA}"/>
    <cellStyle name="Normal 2 5 81 3 2" xfId="13789" xr:uid="{9493D827-6826-48B5-8340-C344460E1C80}"/>
    <cellStyle name="Normal 2 5 81 3 3" xfId="13790" xr:uid="{E9B0C9D0-01A9-43B9-94D5-29CD54EF7A96}"/>
    <cellStyle name="Normal 2 5 81 4" xfId="13791" xr:uid="{9FBA9514-A9BC-4970-9444-A1DC0371CB17}"/>
    <cellStyle name="Normal 2 5 81 5" xfId="13792" xr:uid="{250A26DA-0C46-42B7-A444-3EA0B0AE8D4D}"/>
    <cellStyle name="Normal 2 5 82" xfId="13793" xr:uid="{CFA7E65E-FD93-49F1-9B53-1F5BA14927FE}"/>
    <cellStyle name="Normal 2 5 82 2" xfId="13794" xr:uid="{078A43BB-DFF2-49A3-B0ED-5F3F65F9DF00}"/>
    <cellStyle name="Normal 2 5 82 2 2" xfId="13795" xr:uid="{825810C8-B006-4058-8CA5-D88ECE51612C}"/>
    <cellStyle name="Normal 2 5 82 2 3" xfId="13796" xr:uid="{65CCCD61-985B-4083-BD66-A1DFB462E5F9}"/>
    <cellStyle name="Normal 2 5 82 3" xfId="13797" xr:uid="{017C7844-57EA-4FA3-BA16-8084B4E834BC}"/>
    <cellStyle name="Normal 2 5 82 3 2" xfId="13798" xr:uid="{4D27592C-2B9C-4F12-946C-EFABA91BF11F}"/>
    <cellStyle name="Normal 2 5 82 3 3" xfId="13799" xr:uid="{57136284-DD8C-4E80-B722-DFC0200AB128}"/>
    <cellStyle name="Normal 2 5 82 4" xfId="13800" xr:uid="{E5F6F49C-B78C-4E9C-900D-811AF171DA2F}"/>
    <cellStyle name="Normal 2 5 82 5" xfId="13801" xr:uid="{7B3D24FA-5D10-431F-9E72-A76C23A93683}"/>
    <cellStyle name="Normal 2 5 83" xfId="13802" xr:uid="{D706573C-56C3-403A-8455-4B8D100780EA}"/>
    <cellStyle name="Normal 2 5 83 2" xfId="13803" xr:uid="{42E69EB4-928C-4752-ACFF-4F9950C4F5E4}"/>
    <cellStyle name="Normal 2 5 83 2 2" xfId="13804" xr:uid="{9967B141-3A23-4956-8E94-3126A7D9CDB8}"/>
    <cellStyle name="Normal 2 5 83 2 3" xfId="13805" xr:uid="{E1429495-3ACA-4107-97C9-84C8EE989032}"/>
    <cellStyle name="Normal 2 5 83 3" xfId="13806" xr:uid="{A587F0D5-23BA-4E3E-B12E-FDB4B5ACDF49}"/>
    <cellStyle name="Normal 2 5 83 3 2" xfId="13807" xr:uid="{EDAF23D4-75E2-4693-B6C9-59F39408FF8B}"/>
    <cellStyle name="Normal 2 5 83 3 3" xfId="13808" xr:uid="{94A2B614-DEA7-492D-ABEE-6B187D63B313}"/>
    <cellStyle name="Normal 2 5 83 4" xfId="13809" xr:uid="{DC480D6E-300A-4100-AD55-9BD2B864B278}"/>
    <cellStyle name="Normal 2 5 83 5" xfId="13810" xr:uid="{57C647FD-DC7D-4C42-8413-E5F3A596B8F9}"/>
    <cellStyle name="Normal 2 5 84" xfId="13811" xr:uid="{DB717071-928B-4B3E-A0F2-2CB4E8482CDF}"/>
    <cellStyle name="Normal 2 5 84 2" xfId="13812" xr:uid="{71B9425B-970D-49D0-BC64-BD9B8EA5473A}"/>
    <cellStyle name="Normal 2 5 84 2 2" xfId="13813" xr:uid="{7556EA74-9E54-41B6-A638-D2757F3B6A2E}"/>
    <cellStyle name="Normal 2 5 84 2 3" xfId="13814" xr:uid="{3E2DEC6D-EFD5-4C93-9DF3-C921ED55DE56}"/>
    <cellStyle name="Normal 2 5 84 3" xfId="13815" xr:uid="{8B1B5BA1-3E0A-4E5E-8206-D3CEB63E40D5}"/>
    <cellStyle name="Normal 2 5 84 3 2" xfId="13816" xr:uid="{BA60129E-DCD5-4803-A873-3000EAB9D413}"/>
    <cellStyle name="Normal 2 5 84 3 3" xfId="13817" xr:uid="{F570CAB7-0A08-42B3-986A-E2EBD1F4EC4B}"/>
    <cellStyle name="Normal 2 5 84 4" xfId="13818" xr:uid="{93FA6F3D-D8BD-4FB3-BF4F-CF13DF8706BC}"/>
    <cellStyle name="Normal 2 5 84 5" xfId="13819" xr:uid="{94527158-9AC6-4927-8B4A-D1FE06B4FAB5}"/>
    <cellStyle name="Normal 2 5 85" xfId="13820" xr:uid="{6BE5F5E3-3CA7-4526-90F6-0C5453751E0A}"/>
    <cellStyle name="Normal 2 5 85 2" xfId="13821" xr:uid="{BBD8A058-DC92-4999-B1F1-CE94A3DA8353}"/>
    <cellStyle name="Normal 2 5 85 2 2" xfId="13822" xr:uid="{AC2DA5F3-DA3D-4217-AC76-E0338A98A40D}"/>
    <cellStyle name="Normal 2 5 85 2 3" xfId="13823" xr:uid="{DA3C2417-1674-40EF-BE4C-8F0C574A38A4}"/>
    <cellStyle name="Normal 2 5 85 3" xfId="13824" xr:uid="{A2B4C761-C538-45AC-B309-4E4F670A1997}"/>
    <cellStyle name="Normal 2 5 85 3 2" xfId="13825" xr:uid="{9D95EBBC-5E8B-438C-A76F-E17A1F7FF96C}"/>
    <cellStyle name="Normal 2 5 85 3 3" xfId="13826" xr:uid="{96FE1CFC-B032-47EC-880C-4C9F54E10953}"/>
    <cellStyle name="Normal 2 5 85 4" xfId="13827" xr:uid="{56D3C048-92C8-4070-95DA-4A5DFA0BE238}"/>
    <cellStyle name="Normal 2 5 85 5" xfId="13828" xr:uid="{26B7BC1B-B54F-4796-A636-547989CC24C4}"/>
    <cellStyle name="Normal 2 5 86" xfId="13829" xr:uid="{89287C7B-6771-4ECA-8B9C-30DE1AD8D6C8}"/>
    <cellStyle name="Normal 2 5 86 2" xfId="13830" xr:uid="{70C38F61-57EE-45AF-8095-83D255AA14C0}"/>
    <cellStyle name="Normal 2 5 86 2 2" xfId="13831" xr:uid="{671C436B-BD02-4F19-90A9-6B68FD33E373}"/>
    <cellStyle name="Normal 2 5 86 2 3" xfId="13832" xr:uid="{EFBB28E5-7CB0-41E8-9262-B293BD2E9F7E}"/>
    <cellStyle name="Normal 2 5 86 3" xfId="13833" xr:uid="{2E548F32-85BE-4EBD-BC1E-F68A848525D7}"/>
    <cellStyle name="Normal 2 5 86 3 2" xfId="13834" xr:uid="{C7172788-4F8A-44C5-8DC3-5B2E3459CBA8}"/>
    <cellStyle name="Normal 2 5 86 3 3" xfId="13835" xr:uid="{902BA1C8-51AE-4277-A176-956F9E55E79C}"/>
    <cellStyle name="Normal 2 5 86 4" xfId="13836" xr:uid="{7B4F0A6B-869E-45FE-957A-9C1AC0613135}"/>
    <cellStyle name="Normal 2 5 86 5" xfId="13837" xr:uid="{6EDAD7E1-76CF-4BF9-A114-7037A037D9E3}"/>
    <cellStyle name="Normal 2 5 87" xfId="13838" xr:uid="{8EF35BC0-4B9E-4BFC-838A-774156AB07D2}"/>
    <cellStyle name="Normal 2 5 87 2" xfId="13839" xr:uid="{22EE3438-8007-4740-940E-6EF5EFB97B9D}"/>
    <cellStyle name="Normal 2 5 87 2 2" xfId="13840" xr:uid="{AA62DBEA-B382-4A9C-9DBF-E51A901C7EE1}"/>
    <cellStyle name="Normal 2 5 87 2 3" xfId="13841" xr:uid="{E3F8DD1F-EC51-4AAE-8F74-D4AF11620A70}"/>
    <cellStyle name="Normal 2 5 87 3" xfId="13842" xr:uid="{D3F26F9B-A267-487B-B0D6-80C2E2FEA021}"/>
    <cellStyle name="Normal 2 5 87 3 2" xfId="13843" xr:uid="{43D6E178-33BE-4FFB-B0BF-D5DB607C3921}"/>
    <cellStyle name="Normal 2 5 87 3 3" xfId="13844" xr:uid="{49B68099-83B4-4313-A21E-E6DB2A21E1D9}"/>
    <cellStyle name="Normal 2 5 87 4" xfId="13845" xr:uid="{3BD5B7BA-0E0F-40FF-8D9B-E1FBEA78A01E}"/>
    <cellStyle name="Normal 2 5 87 5" xfId="13846" xr:uid="{69B798ED-ACFA-416B-B3D3-55803B48A746}"/>
    <cellStyle name="Normal 2 5 88" xfId="13847" xr:uid="{5CBFF381-DD6F-40DE-BC86-6C47996E0C2C}"/>
    <cellStyle name="Normal 2 5 88 2" xfId="13848" xr:uid="{A98EE32E-B834-49CD-B758-4FCBC5583FA6}"/>
    <cellStyle name="Normal 2 5 88 3" xfId="13849" xr:uid="{6E9A544E-0724-4191-BC22-53DBF67CBCA8}"/>
    <cellStyle name="Normal 2 5 89" xfId="13850" xr:uid="{2900577E-450D-4B15-8626-71BCCF4E2BE5}"/>
    <cellStyle name="Normal 2 5 89 2" xfId="13851" xr:uid="{91E29D94-363E-4C79-AB2D-1D51DF4D45A2}"/>
    <cellStyle name="Normal 2 5 89 2 2" xfId="41796" xr:uid="{516446EF-744C-4670-A6A5-95778007F7CA}"/>
    <cellStyle name="Normal 2 5 89 3" xfId="13852" xr:uid="{01F993E8-9BEC-4D2B-815F-E2863826FC54}"/>
    <cellStyle name="Normal 2 5 9" xfId="13853" xr:uid="{40CA6B16-E90C-4936-95AB-E49E349C2A5F}"/>
    <cellStyle name="Normal 2 5 9 2" xfId="13854" xr:uid="{86749F33-533E-4E98-99E4-71744084F33A}"/>
    <cellStyle name="Normal 2 5 9 2 2" xfId="13855" xr:uid="{C9E8B219-F17B-4834-9D39-0323E77837C3}"/>
    <cellStyle name="Normal 2 5 9 2 3" xfId="13856" xr:uid="{9E74E992-2D5E-434E-AD01-31CE2D362DCB}"/>
    <cellStyle name="Normal 2 5 9 3" xfId="13857" xr:uid="{4A46A4B4-7661-479F-B675-39EE1C59E708}"/>
    <cellStyle name="Normal 2 5 9 3 2" xfId="13858" xr:uid="{19AC39FD-D5F0-4266-9F0D-975A56559E04}"/>
    <cellStyle name="Normal 2 5 9 3 3" xfId="13859" xr:uid="{B44DA9E7-5FDC-4E3B-B53D-790EAD8017C0}"/>
    <cellStyle name="Normal 2 5 9 4" xfId="13860" xr:uid="{D5EA98EB-3338-426E-8A92-6E6693967F99}"/>
    <cellStyle name="Normal 2 5 9 5" xfId="13861" xr:uid="{D8B42ACD-02FF-46DE-B19E-708FE45D50CF}"/>
    <cellStyle name="Normal 2 5 90" xfId="13862" xr:uid="{051D7347-3BC4-4FCC-8269-7DD6042EDFC5}"/>
    <cellStyle name="Normal 2 5 90 2" xfId="41797" xr:uid="{4CA610CC-4083-4F15-A9EA-248EF996FC98}"/>
    <cellStyle name="Normal 2 5 91" xfId="13863" xr:uid="{6C34E6FA-899B-43DA-9673-51C6787A141A}"/>
    <cellStyle name="Normal 2 5_DEER 032008 Cost Summary Delivery - Rev 4 (2)" xfId="13864" xr:uid="{39ED78CC-F47F-4E4F-855F-BA31ACE777DE}"/>
    <cellStyle name="Normal 2 50" xfId="13865" xr:uid="{F8F4A6D6-0EE2-42D7-86DF-0E35FFDBA98E}"/>
    <cellStyle name="Normal 2 50 2" xfId="13866" xr:uid="{19A1A4DD-C5BC-4C6C-97A4-9D4986E285F4}"/>
    <cellStyle name="Normal 2 50 2 2" xfId="13867" xr:uid="{135289FC-5C3E-42EE-898E-2747FFC408E1}"/>
    <cellStyle name="Normal 2 50 2 3" xfId="13868" xr:uid="{65139674-C8FF-485A-A69C-AA38545323D7}"/>
    <cellStyle name="Normal 2 50 3" xfId="13869" xr:uid="{FE5CA1A8-3D6D-44C7-87D4-CF44378338C6}"/>
    <cellStyle name="Normal 2 50 3 2" xfId="13870" xr:uid="{213F1BBA-B3CB-40D4-B377-2D8FE76538C5}"/>
    <cellStyle name="Normal 2 50 3 3" xfId="13871" xr:uid="{082D1308-9E83-4F6D-AE0D-2D40A80D980D}"/>
    <cellStyle name="Normal 2 50 4" xfId="13872" xr:uid="{B5DE3B4D-329D-45D7-97FE-F1506A67A4CA}"/>
    <cellStyle name="Normal 2 50 5" xfId="13873" xr:uid="{53FB145E-A500-4CA5-BF04-91351488DC56}"/>
    <cellStyle name="Normal 2 51" xfId="13874" xr:uid="{CFD933BB-A94A-4A9F-A5CB-7D9BB2537109}"/>
    <cellStyle name="Normal 2 51 2" xfId="13875" xr:uid="{684544F0-1DB3-4EE1-B792-C7720ACB44EA}"/>
    <cellStyle name="Normal 2 51 2 2" xfId="13876" xr:uid="{3CCB07A9-F37B-4A59-98D4-B9B92634AB45}"/>
    <cellStyle name="Normal 2 51 2 3" xfId="13877" xr:uid="{41B3752A-7C6C-4CE7-A7EF-229F7A03AAB6}"/>
    <cellStyle name="Normal 2 51 3" xfId="13878" xr:uid="{E7B417FE-2657-4134-9452-14E6E2ABF870}"/>
    <cellStyle name="Normal 2 51 3 2" xfId="13879" xr:uid="{7DA84D22-26AE-4F8F-AD59-6EF801EC9F22}"/>
    <cellStyle name="Normal 2 51 3 3" xfId="13880" xr:uid="{5DCC3072-6CC1-47E9-9311-FE1F605522D1}"/>
    <cellStyle name="Normal 2 51 4" xfId="13881" xr:uid="{8D7128C3-D666-4FBA-A512-C719D6336316}"/>
    <cellStyle name="Normal 2 51 5" xfId="13882" xr:uid="{C1BD4CF0-E780-4FFD-9ADF-AC2B14C7D354}"/>
    <cellStyle name="Normal 2 52" xfId="13883" xr:uid="{58500DFD-D33A-4B32-860C-3B27809EE464}"/>
    <cellStyle name="Normal 2 52 2" xfId="13884" xr:uid="{2CC64D55-F2A4-4920-8ADB-8D91E61944A0}"/>
    <cellStyle name="Normal 2 52 2 2" xfId="13885" xr:uid="{3966437A-1CAE-4A4B-8F64-337145E00060}"/>
    <cellStyle name="Normal 2 52 2 3" xfId="13886" xr:uid="{F2475A0C-7FD7-41F7-B8D2-3E88D402E664}"/>
    <cellStyle name="Normal 2 52 3" xfId="13887" xr:uid="{24723B19-4241-4C16-9461-D5CA1EAE7349}"/>
    <cellStyle name="Normal 2 52 3 2" xfId="13888" xr:uid="{2C599C39-D0DE-46FB-98FB-777D858AA98C}"/>
    <cellStyle name="Normal 2 52 3 3" xfId="13889" xr:uid="{32681399-33E2-4879-8BEF-8EBB194366FA}"/>
    <cellStyle name="Normal 2 52 4" xfId="13890" xr:uid="{42C0A7D1-5A90-40A1-A9B5-256E855E5622}"/>
    <cellStyle name="Normal 2 52 5" xfId="13891" xr:uid="{55EE2AEC-199C-45E0-A0B7-062AC8B7595B}"/>
    <cellStyle name="Normal 2 53" xfId="13892" xr:uid="{73ECB9E7-4D06-4DC5-A1BA-AAAC22C3C9DE}"/>
    <cellStyle name="Normal 2 53 2" xfId="13893" xr:uid="{59101E8F-4818-4478-AF6A-9F2B1959F433}"/>
    <cellStyle name="Normal 2 53 2 2" xfId="13894" xr:uid="{6E93E210-EE41-4EA4-B71A-1CE30111D5BF}"/>
    <cellStyle name="Normal 2 53 2 3" xfId="13895" xr:uid="{3CBCF591-D7B1-4B25-8E8E-26C230BA71D8}"/>
    <cellStyle name="Normal 2 53 3" xfId="13896" xr:uid="{9969905E-2BA4-4C9A-94EB-255F07E40130}"/>
    <cellStyle name="Normal 2 53 3 2" xfId="13897" xr:uid="{7148F38B-4026-4660-B109-3F2F17CBE994}"/>
    <cellStyle name="Normal 2 53 3 3" xfId="13898" xr:uid="{86E50CE2-57D7-457A-9BDD-8A909FEA14BD}"/>
    <cellStyle name="Normal 2 53 4" xfId="13899" xr:uid="{76F31149-52B8-4735-BA22-63C7CCF1195A}"/>
    <cellStyle name="Normal 2 53 5" xfId="13900" xr:uid="{77ECD780-E47A-4D2E-BBC0-9D5C06E484C5}"/>
    <cellStyle name="Normal 2 54" xfId="13901" xr:uid="{5D4C90C8-131D-442C-8E52-0D6BA3BC9F74}"/>
    <cellStyle name="Normal 2 54 2" xfId="13902" xr:uid="{C17091C7-F9B9-45E8-BCCC-0BFE0EDCA046}"/>
    <cellStyle name="Normal 2 54 2 2" xfId="13903" xr:uid="{8DA34D1B-A483-4663-A132-3E804452EAE8}"/>
    <cellStyle name="Normal 2 54 2 3" xfId="13904" xr:uid="{59EDE884-F905-401F-B58C-C47B2FBA7D0C}"/>
    <cellStyle name="Normal 2 54 3" xfId="13905" xr:uid="{3517D1C8-0BC3-4CF6-A12D-0773C427A12E}"/>
    <cellStyle name="Normal 2 54 3 2" xfId="13906" xr:uid="{B8522034-3ABF-4054-98E3-6BC0B360D494}"/>
    <cellStyle name="Normal 2 54 3 3" xfId="13907" xr:uid="{4D66CD86-6CA4-409F-A85C-1CDDCF8F0B02}"/>
    <cellStyle name="Normal 2 54 4" xfId="13908" xr:uid="{CC8704FF-5AA2-4E9B-B151-27D33199EB5D}"/>
    <cellStyle name="Normal 2 54 5" xfId="13909" xr:uid="{2DE5C179-5FC7-4794-946B-433AABC2C060}"/>
    <cellStyle name="Normal 2 55" xfId="13910" xr:uid="{A183C914-3F32-420C-8E2A-90DFC51ABC16}"/>
    <cellStyle name="Normal 2 55 2" xfId="13911" xr:uid="{3A94152F-7313-4B56-BDFC-2434B118C95D}"/>
    <cellStyle name="Normal 2 55 2 2" xfId="13912" xr:uid="{D592BAF3-F533-40A8-B24F-FDC825F46A39}"/>
    <cellStyle name="Normal 2 55 2 3" xfId="13913" xr:uid="{02870B79-1E6D-4C2E-88AA-35A6905EC3A6}"/>
    <cellStyle name="Normal 2 55 3" xfId="13914" xr:uid="{A0710B00-E058-4A1A-99BC-6FB2F20A6585}"/>
    <cellStyle name="Normal 2 55 3 2" xfId="13915" xr:uid="{02B2CCC4-0EAE-407F-B38F-3485B856F663}"/>
    <cellStyle name="Normal 2 55 3 3" xfId="13916" xr:uid="{E8EABB6F-3F6A-48F4-8FFA-8F3F2C41C9BE}"/>
    <cellStyle name="Normal 2 55 4" xfId="13917" xr:uid="{B8850F9A-5381-41FF-8020-8DEEDD518AB1}"/>
    <cellStyle name="Normal 2 55 5" xfId="13918" xr:uid="{538A037D-5D2D-4D0A-BB59-5ACBEA0029D1}"/>
    <cellStyle name="Normal 2 56" xfId="13919" xr:uid="{A1B10226-CA52-48B2-9695-332979C45D87}"/>
    <cellStyle name="Normal 2 56 2" xfId="13920" xr:uid="{F6860FDC-3C7E-4454-862F-21B90D4C213E}"/>
    <cellStyle name="Normal 2 56 2 2" xfId="13921" xr:uid="{06D5FA59-556A-4B77-A4E1-370373B80EB8}"/>
    <cellStyle name="Normal 2 56 2 3" xfId="13922" xr:uid="{83981B67-8153-438F-ADD9-01A5ACCF716E}"/>
    <cellStyle name="Normal 2 56 3" xfId="13923" xr:uid="{F09BD1DD-E286-4C1B-A51B-AA3CE32971C5}"/>
    <cellStyle name="Normal 2 56 3 2" xfId="13924" xr:uid="{C1A0EE57-63A9-4253-81EC-D7DEFAF26E19}"/>
    <cellStyle name="Normal 2 56 3 3" xfId="13925" xr:uid="{DC67C018-541E-41B6-A2BF-FF684D81254E}"/>
    <cellStyle name="Normal 2 56 4" xfId="13926" xr:uid="{CDBC82B5-3BFD-4B0D-91D9-1ECEBB64CD2A}"/>
    <cellStyle name="Normal 2 56 5" xfId="13927" xr:uid="{73CD0697-81FE-4708-93FA-E3B1186E0294}"/>
    <cellStyle name="Normal 2 57" xfId="13928" xr:uid="{9FF2070F-8B36-4196-AA44-491BED49F9CF}"/>
    <cellStyle name="Normal 2 57 2" xfId="13929" xr:uid="{F16FFEA7-4424-4CB6-9F9F-1456C0523514}"/>
    <cellStyle name="Normal 2 57 2 2" xfId="13930" xr:uid="{F6BE923F-39D1-4EB8-B503-88B805478FC3}"/>
    <cellStyle name="Normal 2 57 2 3" xfId="13931" xr:uid="{7CE08C4A-AFC6-4672-903D-14A983165D1F}"/>
    <cellStyle name="Normal 2 57 3" xfId="13932" xr:uid="{1CCA391E-2FDE-477B-92BC-03B599834062}"/>
    <cellStyle name="Normal 2 57 3 2" xfId="13933" xr:uid="{192B73F7-6039-4212-A977-A91EAD99A319}"/>
    <cellStyle name="Normal 2 57 3 3" xfId="13934" xr:uid="{9735DE22-51A2-426B-A233-DBA18300D49D}"/>
    <cellStyle name="Normal 2 57 4" xfId="13935" xr:uid="{58C69EE4-3F54-4B0B-981E-D5069E72AD8A}"/>
    <cellStyle name="Normal 2 57 5" xfId="13936" xr:uid="{56A7C8DC-3248-4A20-B430-80CC912D7EBB}"/>
    <cellStyle name="Normal 2 58" xfId="13937" xr:uid="{C0588964-9252-46DB-BED9-DB4B13637447}"/>
    <cellStyle name="Normal 2 58 2" xfId="13938" xr:uid="{0A4D9787-4194-4AD9-9D56-D08F2832BB49}"/>
    <cellStyle name="Normal 2 58 2 2" xfId="13939" xr:uid="{F2F1927A-7DAE-4F59-BFCB-D5884325A70D}"/>
    <cellStyle name="Normal 2 58 2 3" xfId="13940" xr:uid="{E7E8B5F7-B84F-48EB-B030-D67C2244E39B}"/>
    <cellStyle name="Normal 2 58 3" xfId="13941" xr:uid="{DCA1A6A2-4187-4052-B53B-9216FCEEFB7C}"/>
    <cellStyle name="Normal 2 58 3 2" xfId="13942" xr:uid="{82A10753-F5D4-4EDC-A07F-0CC37C45C7B7}"/>
    <cellStyle name="Normal 2 58 3 3" xfId="13943" xr:uid="{C341A37A-68F2-4787-AA49-322D9F41F414}"/>
    <cellStyle name="Normal 2 58 4" xfId="13944" xr:uid="{1B2B5A4F-6473-4550-A706-8407894DF5FA}"/>
    <cellStyle name="Normal 2 58 5" xfId="13945" xr:uid="{564ADCED-BD7C-4E53-8663-7AEBFB292882}"/>
    <cellStyle name="Normal 2 59" xfId="13946" xr:uid="{01080507-8EDE-4364-8FBE-94ABFB103AF6}"/>
    <cellStyle name="Normal 2 59 2" xfId="13947" xr:uid="{C1ECBAA2-D87A-4B0E-9DF9-18D81492A708}"/>
    <cellStyle name="Normal 2 59 2 2" xfId="13948" xr:uid="{5AF71571-DD4D-489D-B20D-70F83B2FB297}"/>
    <cellStyle name="Normal 2 59 2 3" xfId="13949" xr:uid="{A485FE28-486F-47AB-A292-231288CD022E}"/>
    <cellStyle name="Normal 2 59 3" xfId="13950" xr:uid="{70741A7B-D599-4D8E-A8FC-8BAF12FDFE38}"/>
    <cellStyle name="Normal 2 59 3 2" xfId="13951" xr:uid="{4D10DD77-C26F-445C-9E03-E1181A69EB06}"/>
    <cellStyle name="Normal 2 59 3 3" xfId="13952" xr:uid="{AB1FADFC-6370-4416-A5A6-6496AA2DA278}"/>
    <cellStyle name="Normal 2 59 4" xfId="13953" xr:uid="{5722B5E8-2B4A-4D6D-945E-DE1D632B6813}"/>
    <cellStyle name="Normal 2 59 5" xfId="13954" xr:uid="{CCE3F877-E039-46E3-BAA5-195A76428AE8}"/>
    <cellStyle name="Normal 2 6" xfId="13955" xr:uid="{B65DD8A8-1FAE-4361-A680-1FF81EE679C8}"/>
    <cellStyle name="Normal 2 6 2" xfId="13956" xr:uid="{A6E1BF2A-DED3-46D2-9DAD-EA982D2223D8}"/>
    <cellStyle name="Normal 2 6 2 2" xfId="13957" xr:uid="{6E7168F9-117B-49E4-A600-8448947E08E7}"/>
    <cellStyle name="Normal 2 6 2 3" xfId="13958" xr:uid="{3257F877-394F-4987-9F6B-E1D88B6FEDB1}"/>
    <cellStyle name="Normal 2 6 3" xfId="13959" xr:uid="{FC47083D-333A-4892-944E-07BDAF0B76B5}"/>
    <cellStyle name="Normal 2 6 3 2" xfId="13960" xr:uid="{4A31A2D3-D0AA-4EEE-B390-73C62F5F297B}"/>
    <cellStyle name="Normal 2 6 3 3" xfId="13961" xr:uid="{C818E621-E99C-49AA-B36A-AA8E10DFF68B}"/>
    <cellStyle name="Normal 2 6 4" xfId="13962" xr:uid="{F52C2E8E-1E08-42D1-8477-49F7DD258EA8}"/>
    <cellStyle name="Normal 2 6 5" xfId="13963" xr:uid="{5A4CE0D6-ECD6-4E73-92B9-85F1125C2BA8}"/>
    <cellStyle name="Normal 2 60" xfId="13964" xr:uid="{8F694415-3DA9-4415-8A57-13B947E32387}"/>
    <cellStyle name="Normal 2 60 2" xfId="13965" xr:uid="{D7B91566-95C6-4BFA-A0D2-725E67E9649E}"/>
    <cellStyle name="Normal 2 60 2 2" xfId="13966" xr:uid="{3CFB58F7-87B5-49D5-AA37-FA16FAC1C186}"/>
    <cellStyle name="Normal 2 60 2 3" xfId="13967" xr:uid="{FB81DD30-C026-4318-BE22-7D214334DD03}"/>
    <cellStyle name="Normal 2 60 3" xfId="13968" xr:uid="{A1A371C3-1597-4332-B234-3B0EBA9088BC}"/>
    <cellStyle name="Normal 2 60 3 2" xfId="13969" xr:uid="{A4DF0B02-EA05-4C6D-9EA3-35F4B68BC92D}"/>
    <cellStyle name="Normal 2 60 3 3" xfId="13970" xr:uid="{1CBB431D-95EE-4902-A332-C3F3A4EF5B67}"/>
    <cellStyle name="Normal 2 60 4" xfId="13971" xr:uid="{753D48FD-8BBB-489C-B6F6-FA2296B8421F}"/>
    <cellStyle name="Normal 2 60 5" xfId="13972" xr:uid="{35A72847-E60B-438C-A731-31C27D05CACF}"/>
    <cellStyle name="Normal 2 61" xfId="13973" xr:uid="{8957602F-75A9-4FC7-8E12-7086AEFC7422}"/>
    <cellStyle name="Normal 2 61 2" xfId="13974" xr:uid="{02C7122C-0F10-496C-879B-7CC987ABE15B}"/>
    <cellStyle name="Normal 2 61 2 2" xfId="13975" xr:uid="{0A090DDD-FD29-4CB4-8977-DDBE010AF42A}"/>
    <cellStyle name="Normal 2 61 2 3" xfId="13976" xr:uid="{E50B89F2-09B9-4AF0-8B33-95922B1CF26C}"/>
    <cellStyle name="Normal 2 61 3" xfId="13977" xr:uid="{3B7C25F9-D693-4CE8-BD7F-B15E5D3FC095}"/>
    <cellStyle name="Normal 2 61 3 2" xfId="13978" xr:uid="{D7F8CAF3-009A-48D1-B83A-D5BE2655BE32}"/>
    <cellStyle name="Normal 2 61 3 3" xfId="13979" xr:uid="{2A9494EB-838C-4A76-B888-EF3A4617C8D8}"/>
    <cellStyle name="Normal 2 61 4" xfId="13980" xr:uid="{6F4E925D-8728-40F9-BD84-EE7DDFFB8E6B}"/>
    <cellStyle name="Normal 2 61 5" xfId="13981" xr:uid="{93043834-9E24-44DD-B14C-4087A26EF42C}"/>
    <cellStyle name="Normal 2 62" xfId="13982" xr:uid="{8B27BC4E-2474-4AA8-A027-95C0EE057176}"/>
    <cellStyle name="Normal 2 62 2" xfId="13983" xr:uid="{A9383B03-A5CC-4985-84D1-EF06917DF8C4}"/>
    <cellStyle name="Normal 2 62 2 2" xfId="13984" xr:uid="{14DAECAF-ABC4-4443-B071-061F41AE706E}"/>
    <cellStyle name="Normal 2 62 2 3" xfId="13985" xr:uid="{45B261A2-C105-4EC3-BE62-4B09477C102E}"/>
    <cellStyle name="Normal 2 62 3" xfId="13986" xr:uid="{843EE028-6E7A-40B7-84FE-98EDA096AE61}"/>
    <cellStyle name="Normal 2 62 3 2" xfId="13987" xr:uid="{13388D1D-C0DC-4047-9032-81744D1AB9B2}"/>
    <cellStyle name="Normal 2 62 3 3" xfId="13988" xr:uid="{19FEE238-2849-48D9-A7C0-FBDB3552C567}"/>
    <cellStyle name="Normal 2 62 4" xfId="13989" xr:uid="{87BE5194-958A-49B1-82CC-F49979958447}"/>
    <cellStyle name="Normal 2 62 5" xfId="13990" xr:uid="{D81EF3A7-C6F7-4E79-9E55-26BBF85EAE38}"/>
    <cellStyle name="Normal 2 63" xfId="13991" xr:uid="{E71B46D0-23FE-45E9-9ACF-8FE6369FBFE3}"/>
    <cellStyle name="Normal 2 63 2" xfId="13992" xr:uid="{0DDC1100-9329-4C94-9253-6EAC5283AD62}"/>
    <cellStyle name="Normal 2 63 2 2" xfId="13993" xr:uid="{A0DF7182-ADC3-4CD2-87EB-0B72B4167A34}"/>
    <cellStyle name="Normal 2 63 2 3" xfId="13994" xr:uid="{45031218-F257-4F08-A175-182C869290E2}"/>
    <cellStyle name="Normal 2 63 3" xfId="13995" xr:uid="{7143BE32-450F-42FD-B5B1-C57702B72C2C}"/>
    <cellStyle name="Normal 2 63 3 2" xfId="13996" xr:uid="{5A473C61-2AE1-4D9A-B0CC-2912DDFD646E}"/>
    <cellStyle name="Normal 2 63 3 3" xfId="13997" xr:uid="{E57DBB5E-8C79-4AE4-A11D-3E9F08439D08}"/>
    <cellStyle name="Normal 2 63 4" xfId="13998" xr:uid="{921C8024-E273-4B58-A21F-6185088EFD88}"/>
    <cellStyle name="Normal 2 63 5" xfId="13999" xr:uid="{DD9851C0-17F4-43E3-8D16-5D91732D700F}"/>
    <cellStyle name="Normal 2 64" xfId="14000" xr:uid="{D40B37A3-3BBA-4D58-A2E9-F1DE6FC81271}"/>
    <cellStyle name="Normal 2 64 2" xfId="14001" xr:uid="{8755A702-C799-4C83-B5CB-FC794F37D45B}"/>
    <cellStyle name="Normal 2 64 2 2" xfId="14002" xr:uid="{87516BA6-1D1B-409E-9BDE-C86C7024534B}"/>
    <cellStyle name="Normal 2 64 2 3" xfId="14003" xr:uid="{4DA6717C-F60D-4A64-91B6-C19B4C4F62FC}"/>
    <cellStyle name="Normal 2 64 3" xfId="14004" xr:uid="{F5F379E1-08CB-4FC1-AAE1-36D16E9DC124}"/>
    <cellStyle name="Normal 2 64 3 2" xfId="14005" xr:uid="{E4DDAE09-15B1-4D24-817E-480DB1D50643}"/>
    <cellStyle name="Normal 2 64 3 3" xfId="14006" xr:uid="{31D97318-03E8-49F9-ACE5-E7A94016F654}"/>
    <cellStyle name="Normal 2 64 4" xfId="14007" xr:uid="{0DC9E900-92EA-4ABD-80EA-C093E0C1F477}"/>
    <cellStyle name="Normal 2 64 5" xfId="14008" xr:uid="{57EB031E-ECB3-47BD-BE4F-CC161356FEA0}"/>
    <cellStyle name="Normal 2 65" xfId="14009" xr:uid="{5A3A569D-E772-4BEC-8E24-93F8B6199D9F}"/>
    <cellStyle name="Normal 2 65 2" xfId="14010" xr:uid="{15D47220-125A-4052-AB41-47540250882E}"/>
    <cellStyle name="Normal 2 65 2 2" xfId="14011" xr:uid="{F4D18B0F-774D-4140-8107-CD11A945C53E}"/>
    <cellStyle name="Normal 2 65 2 3" xfId="14012" xr:uid="{83464B1C-84EE-49E8-B6CF-27C705FB39B0}"/>
    <cellStyle name="Normal 2 65 3" xfId="14013" xr:uid="{83A817B3-6B20-4847-AEBA-DFDC80A27EF8}"/>
    <cellStyle name="Normal 2 65 3 2" xfId="14014" xr:uid="{CBF91072-90BE-4D7F-8C34-E534BC96B234}"/>
    <cellStyle name="Normal 2 65 3 3" xfId="14015" xr:uid="{A3339EB7-4AAD-4C8C-AC5B-7CFA6F1F4BF7}"/>
    <cellStyle name="Normal 2 65 4" xfId="14016" xr:uid="{9E25BC29-3B07-4C82-97A6-1A03CA2F77EF}"/>
    <cellStyle name="Normal 2 65 5" xfId="14017" xr:uid="{725C575F-6B7D-43C8-9AF5-D124B951E3C7}"/>
    <cellStyle name="Normal 2 66" xfId="14018" xr:uid="{E8147A26-EEFF-41B3-B068-7A50623E9BCD}"/>
    <cellStyle name="Normal 2 66 2" xfId="14019" xr:uid="{8671FBBF-3ADA-4106-B57F-42EF765742FD}"/>
    <cellStyle name="Normal 2 66 2 2" xfId="14020" xr:uid="{A2A353BA-5C73-409C-BC86-096A1032C462}"/>
    <cellStyle name="Normal 2 66 2 3" xfId="14021" xr:uid="{D7BE2A20-8C86-4A9F-AE42-D0DD4EDC206A}"/>
    <cellStyle name="Normal 2 66 3" xfId="14022" xr:uid="{3B7F9560-92C3-4D2B-B5E6-7D9314699C9A}"/>
    <cellStyle name="Normal 2 66 3 2" xfId="14023" xr:uid="{81A35AAC-A586-42C7-B062-8CB8A96C41C8}"/>
    <cellStyle name="Normal 2 66 3 3" xfId="14024" xr:uid="{AEA4AB77-314E-4C6C-8A88-0E2BECD856B4}"/>
    <cellStyle name="Normal 2 66 4" xfId="14025" xr:uid="{51BEC13A-77BA-4003-9980-A1E304A7752C}"/>
    <cellStyle name="Normal 2 66 5" xfId="14026" xr:uid="{AC13C07F-420F-46CA-81CA-ACB4563EC226}"/>
    <cellStyle name="Normal 2 67" xfId="14027" xr:uid="{0D7CF886-18B9-4B8E-BBCF-691C8AF7B0D5}"/>
    <cellStyle name="Normal 2 67 2" xfId="14028" xr:uid="{E6F7C93E-C78F-414A-9916-87B4EEACEC7E}"/>
    <cellStyle name="Normal 2 67 2 2" xfId="14029" xr:uid="{9930CDF4-A876-4BEA-9DCF-7656B59D09DB}"/>
    <cellStyle name="Normal 2 67 2 3" xfId="14030" xr:uid="{ED540A20-AB77-4C95-8E70-2EB89C88388A}"/>
    <cellStyle name="Normal 2 67 3" xfId="14031" xr:uid="{1037A4D5-3EBB-46BC-8EF2-F6126909F991}"/>
    <cellStyle name="Normal 2 67 3 2" xfId="14032" xr:uid="{44EBCACE-F07F-4562-B67E-C454BF5A7263}"/>
    <cellStyle name="Normal 2 67 3 3" xfId="14033" xr:uid="{014AAF79-19EB-432A-995F-8FA1598DD10D}"/>
    <cellStyle name="Normal 2 67 4" xfId="14034" xr:uid="{8F27790C-3E65-4B2D-BCD2-A8983D6577ED}"/>
    <cellStyle name="Normal 2 67 5" xfId="14035" xr:uid="{43F4E5D0-9ECD-4B4B-8EF0-BEE011987CA3}"/>
    <cellStyle name="Normal 2 68" xfId="14036" xr:uid="{CA4ABE06-97F2-4BAF-B274-7941C412592E}"/>
    <cellStyle name="Normal 2 68 2" xfId="14037" xr:uid="{DE1DF79E-8D1A-45D5-9928-ED4036086947}"/>
    <cellStyle name="Normal 2 68 2 2" xfId="14038" xr:uid="{134EC4FA-780D-4500-B48B-2A6567C7BA2B}"/>
    <cellStyle name="Normal 2 68 2 3" xfId="14039" xr:uid="{005923A6-3AA7-4E9C-BDA5-C56DDA1AF187}"/>
    <cellStyle name="Normal 2 68 3" xfId="14040" xr:uid="{8F22D92A-6E8E-43F4-8F43-9E4D3A42D971}"/>
    <cellStyle name="Normal 2 68 3 2" xfId="14041" xr:uid="{28A391C8-39F5-4725-922B-EE7BA798CA2F}"/>
    <cellStyle name="Normal 2 68 3 3" xfId="14042" xr:uid="{45AF29D0-81CB-44DE-8430-0BC988DD6DA5}"/>
    <cellStyle name="Normal 2 68 4" xfId="14043" xr:uid="{2C40336C-6BF8-4D78-B846-77D09D65D306}"/>
    <cellStyle name="Normal 2 68 5" xfId="14044" xr:uid="{2EBBC2D2-7CB9-4F80-9B14-610E80166EE8}"/>
    <cellStyle name="Normal 2 69" xfId="14045" xr:uid="{77773916-38F9-4FE2-B1B7-430A64AAF6F9}"/>
    <cellStyle name="Normal 2 69 2" xfId="14046" xr:uid="{C8A9E96B-4AAF-42EC-9436-B1DC7373D72E}"/>
    <cellStyle name="Normal 2 69 2 2" xfId="14047" xr:uid="{EC700CCA-0460-4AC2-AA9B-C4B3A429A48C}"/>
    <cellStyle name="Normal 2 69 2 3" xfId="14048" xr:uid="{92940615-3E11-4796-B26D-7EAF70765661}"/>
    <cellStyle name="Normal 2 69 3" xfId="14049" xr:uid="{12EBE9A8-748D-4928-BFAA-7D43EDB100AA}"/>
    <cellStyle name="Normal 2 69 3 2" xfId="14050" xr:uid="{172C7743-3455-4E33-B450-C304474864AF}"/>
    <cellStyle name="Normal 2 69 3 3" xfId="14051" xr:uid="{6F488737-8B48-40DC-A3AB-6EDDC2337330}"/>
    <cellStyle name="Normal 2 69 4" xfId="14052" xr:uid="{0FF0CB86-6B93-4BC9-A6D1-8C10C0434E24}"/>
    <cellStyle name="Normal 2 69 5" xfId="14053" xr:uid="{A3D046F8-055D-4B82-B870-DEFE3F68EAE3}"/>
    <cellStyle name="Normal 2 7" xfId="14054" xr:uid="{CCF1E9B0-41D3-4F81-9EE2-8A8340143B58}"/>
    <cellStyle name="Normal 2 7 2" xfId="14055" xr:uid="{10B44B51-CBCC-4FF8-ACC8-9F8926007C3F}"/>
    <cellStyle name="Normal 2 7 2 2" xfId="14056" xr:uid="{C34C609F-38F5-46F7-81FF-76ADA23776F5}"/>
    <cellStyle name="Normal 2 7 2 3" xfId="14057" xr:uid="{F7EFFF9D-1439-43F0-B505-9D2903956E94}"/>
    <cellStyle name="Normal 2 7 3" xfId="14058" xr:uid="{0DF8ADAC-D117-40D2-A2E2-8A4D200ED04E}"/>
    <cellStyle name="Normal 2 7 3 2" xfId="14059" xr:uid="{A20A6F33-C754-45B3-BD72-91543671E567}"/>
    <cellStyle name="Normal 2 7 3 3" xfId="14060" xr:uid="{9587568B-E439-4745-A08C-53A69CB5B9EC}"/>
    <cellStyle name="Normal 2 7 4" xfId="14061" xr:uid="{CCBDB586-79E8-4978-8BBA-E5E09B79CE06}"/>
    <cellStyle name="Normal 2 7 5" xfId="14062" xr:uid="{C8FED46E-6117-4577-A13B-CB8293E5FC5C}"/>
    <cellStyle name="Normal 2 70" xfId="14063" xr:uid="{BFEF5FFE-3E86-4F2A-9332-53B70070CA1A}"/>
    <cellStyle name="Normal 2 70 2" xfId="14064" xr:uid="{D5504F9B-1253-495F-8EF3-0BD782F4C172}"/>
    <cellStyle name="Normal 2 70 2 2" xfId="14065" xr:uid="{33F94CB1-512D-49B2-AA2C-6812EC053895}"/>
    <cellStyle name="Normal 2 70 2 3" xfId="14066" xr:uid="{CDF4F913-0BCE-496A-9DD6-5E8B72977CBA}"/>
    <cellStyle name="Normal 2 70 3" xfId="14067" xr:uid="{0D28A912-31F4-4B45-8E80-9C870BE5CC00}"/>
    <cellStyle name="Normal 2 70 3 2" xfId="14068" xr:uid="{8CA01D3D-5780-4783-994A-8462632F11EB}"/>
    <cellStyle name="Normal 2 70 3 3" xfId="14069" xr:uid="{7653F7F7-392C-4831-8D92-71BB21A5FD35}"/>
    <cellStyle name="Normal 2 70 4" xfId="14070" xr:uid="{7173960D-5EE7-4F99-BF0D-91ACDCBC3A0D}"/>
    <cellStyle name="Normal 2 70 5" xfId="14071" xr:uid="{80BA28A5-04A5-4EC7-8AE3-6B00AA57A63F}"/>
    <cellStyle name="Normal 2 71" xfId="14072" xr:uid="{5F0F7D71-C31E-4A72-9A5E-D58A574DB010}"/>
    <cellStyle name="Normal 2 71 2" xfId="14073" xr:uid="{7780DEBB-C11D-4F5F-A1ED-88BDA6AA8826}"/>
    <cellStyle name="Normal 2 71 2 2" xfId="14074" xr:uid="{81CC4899-9EF5-414D-B76E-022C9ABC84F7}"/>
    <cellStyle name="Normal 2 71 2 3" xfId="14075" xr:uid="{067038FC-DF40-425F-B29F-7BBC272246DF}"/>
    <cellStyle name="Normal 2 71 3" xfId="14076" xr:uid="{2A8F0687-E798-4FC4-BF85-A82AE582812C}"/>
    <cellStyle name="Normal 2 71 3 2" xfId="14077" xr:uid="{0E8C7107-03C6-4731-818A-9E8A5667FED9}"/>
    <cellStyle name="Normal 2 71 3 3" xfId="14078" xr:uid="{9FE0BDC2-889B-42B7-8E2E-078E9AA93157}"/>
    <cellStyle name="Normal 2 71 4" xfId="14079" xr:uid="{E663CAC1-7F4C-4155-849F-6299A073EA28}"/>
    <cellStyle name="Normal 2 71 5" xfId="14080" xr:uid="{790931A4-31E3-40D3-8A3C-8D169F49DABB}"/>
    <cellStyle name="Normal 2 72" xfId="14081" xr:uid="{7D289DEA-BC6B-451D-9DAF-3C19059DD610}"/>
    <cellStyle name="Normal 2 72 2" xfId="14082" xr:uid="{C4169A75-15C0-451A-A1E8-D02502A47265}"/>
    <cellStyle name="Normal 2 72 2 2" xfId="14083" xr:uid="{40E19E48-7B9D-443C-B6AD-67A449F9620F}"/>
    <cellStyle name="Normal 2 72 2 3" xfId="14084" xr:uid="{C01CA1EC-397D-476F-89ED-47228808ABDF}"/>
    <cellStyle name="Normal 2 72 3" xfId="14085" xr:uid="{98402878-2F9C-49F9-9388-F175986588B2}"/>
    <cellStyle name="Normal 2 72 3 2" xfId="14086" xr:uid="{9D68CD3A-ABF0-43B6-A676-B20B9A8F076C}"/>
    <cellStyle name="Normal 2 72 3 3" xfId="14087" xr:uid="{C0942F9B-85A4-4E5C-9FB6-F6F722A0C161}"/>
    <cellStyle name="Normal 2 72 4" xfId="14088" xr:uid="{DD94B12F-532C-44AB-9AFC-B6DEE041D5DE}"/>
    <cellStyle name="Normal 2 72 5" xfId="14089" xr:uid="{249CC753-C8DD-4AF7-A1AF-CB47FF207139}"/>
    <cellStyle name="Normal 2 73" xfId="14090" xr:uid="{227C6395-0BD0-4F06-9E02-AE8077EC7EEE}"/>
    <cellStyle name="Normal 2 73 2" xfId="14091" xr:uid="{4512549D-019A-4C37-B06E-5B8EE3228243}"/>
    <cellStyle name="Normal 2 73 2 2" xfId="14092" xr:uid="{1C990D3A-CC83-4A55-AC82-D83B26C11409}"/>
    <cellStyle name="Normal 2 73 2 3" xfId="14093" xr:uid="{8ABD566C-1208-46E9-9A6F-67D44BAC5447}"/>
    <cellStyle name="Normal 2 73 3" xfId="14094" xr:uid="{04135AE4-97EA-4D9C-B035-4E70E4F77C2D}"/>
    <cellStyle name="Normal 2 73 3 2" xfId="14095" xr:uid="{354B1A0F-A933-40A7-9F85-03198B0B0AA1}"/>
    <cellStyle name="Normal 2 73 3 3" xfId="14096" xr:uid="{80FA859D-EC5E-41F6-B4A1-6B036468F942}"/>
    <cellStyle name="Normal 2 73 4" xfId="14097" xr:uid="{8E49BC4A-47F7-4B2E-9E0B-03B8C10CB2F0}"/>
    <cellStyle name="Normal 2 73 5" xfId="14098" xr:uid="{37EFB89D-3549-4124-8BE8-75D26D1B7436}"/>
    <cellStyle name="Normal 2 74" xfId="14099" xr:uid="{F6B145AD-B3C3-49D7-BC1F-3B0F4B54AE49}"/>
    <cellStyle name="Normal 2 74 2" xfId="14100" xr:uid="{81BB0F1C-0CF9-4A5A-843A-A65B83B5223A}"/>
    <cellStyle name="Normal 2 74 2 2" xfId="14101" xr:uid="{965E20DA-BE24-4E89-91F4-E491F93A078C}"/>
    <cellStyle name="Normal 2 74 2 3" xfId="14102" xr:uid="{43D09F3E-A3C5-45D2-849D-BCFBC6D4F8D9}"/>
    <cellStyle name="Normal 2 74 3" xfId="14103" xr:uid="{23F94996-9D91-49A8-BC73-A1A0EF0B9B28}"/>
    <cellStyle name="Normal 2 74 3 2" xfId="14104" xr:uid="{A8705D49-2832-459E-9C36-B756B88A21D2}"/>
    <cellStyle name="Normal 2 74 3 3" xfId="14105" xr:uid="{0F9BF4C0-9A71-4C53-9A22-CA5E0D7D60B9}"/>
    <cellStyle name="Normal 2 74 4" xfId="14106" xr:uid="{DD5B07FC-0426-4E2B-BDAC-699391A06065}"/>
    <cellStyle name="Normal 2 74 5" xfId="14107" xr:uid="{6314EF04-0521-4740-B8E3-852F0BA4776D}"/>
    <cellStyle name="Normal 2 75" xfId="14108" xr:uid="{3DA45652-C363-4562-BE9C-F83DA9EDDD27}"/>
    <cellStyle name="Normal 2 75 2" xfId="14109" xr:uid="{0E0EC878-F8DE-42EE-83F5-2BB218712CD0}"/>
    <cellStyle name="Normal 2 75 2 2" xfId="14110" xr:uid="{429C62CC-ACE2-41BF-81B2-00BB2976D822}"/>
    <cellStyle name="Normal 2 75 2 3" xfId="14111" xr:uid="{8C56CA6F-B491-4877-A662-54F892FAB6FE}"/>
    <cellStyle name="Normal 2 75 3" xfId="14112" xr:uid="{F14776A2-D714-422E-BD84-D9F595E3C26E}"/>
    <cellStyle name="Normal 2 75 3 2" xfId="14113" xr:uid="{0E16A6D4-1D40-4546-97AA-7C0ADA02808E}"/>
    <cellStyle name="Normal 2 75 3 3" xfId="14114" xr:uid="{EABE3ABF-BB16-46E0-987B-4FF689958E76}"/>
    <cellStyle name="Normal 2 75 4" xfId="14115" xr:uid="{30CD6C0C-21DB-4A28-B9F5-3B342A22A5DC}"/>
    <cellStyle name="Normal 2 75 5" xfId="14116" xr:uid="{C25C361C-E558-4284-AF62-37C42B26F662}"/>
    <cellStyle name="Normal 2 76" xfId="14117" xr:uid="{A3DFC82E-202E-4704-9CA5-459C8E69BD2F}"/>
    <cellStyle name="Normal 2 76 2" xfId="14118" xr:uid="{1367EF37-F9D6-422C-84A4-C2350C6EDC5F}"/>
    <cellStyle name="Normal 2 76 2 2" xfId="14119" xr:uid="{04BD89A8-F75E-4693-A17C-F0893962D06E}"/>
    <cellStyle name="Normal 2 76 2 3" xfId="14120" xr:uid="{42493E40-9645-4AA4-9F3D-E4DCFC65055B}"/>
    <cellStyle name="Normal 2 76 3" xfId="14121" xr:uid="{92DCD279-9876-4C58-9FD9-A724071CE38E}"/>
    <cellStyle name="Normal 2 76 3 2" xfId="14122" xr:uid="{9C351A80-BA86-41DF-9A81-CD2BFF0DB696}"/>
    <cellStyle name="Normal 2 76 3 3" xfId="14123" xr:uid="{54887A0A-884B-45F4-986F-ADBFDAACAFDF}"/>
    <cellStyle name="Normal 2 76 4" xfId="14124" xr:uid="{389914FC-741C-4763-94A0-D81747A304B6}"/>
    <cellStyle name="Normal 2 76 5" xfId="14125" xr:uid="{7003AE60-2830-4D7A-87FA-C59BBA9E928A}"/>
    <cellStyle name="Normal 2 77" xfId="14126" xr:uid="{76E3D3B6-4484-410E-A237-91A0DD6ABA9A}"/>
    <cellStyle name="Normal 2 77 2" xfId="14127" xr:uid="{35376E3E-A2D8-4617-AAED-92843EE2A62A}"/>
    <cellStyle name="Normal 2 77 2 2" xfId="14128" xr:uid="{929D8262-EAF7-4AC3-BD85-7A2556C73B20}"/>
    <cellStyle name="Normal 2 77 2 3" xfId="14129" xr:uid="{D0FDFD88-A5B0-473B-BA97-4351B6E3BDE5}"/>
    <cellStyle name="Normal 2 77 3" xfId="14130" xr:uid="{08480CCB-BCBE-4FED-B4F9-924F44B78A37}"/>
    <cellStyle name="Normal 2 77 3 2" xfId="14131" xr:uid="{AC9B085F-B03C-494F-BE3B-9C58ABDC8E68}"/>
    <cellStyle name="Normal 2 77 3 3" xfId="14132" xr:uid="{1BE4104E-9FD2-4DEE-BAD5-80DC81DB8974}"/>
    <cellStyle name="Normal 2 77 4" xfId="14133" xr:uid="{4151E5F6-C4E6-4AB8-A431-6955B69F1F24}"/>
    <cellStyle name="Normal 2 77 5" xfId="14134" xr:uid="{188E892F-8D2C-4DAD-A393-E554405FE9C3}"/>
    <cellStyle name="Normal 2 78" xfId="14135" xr:uid="{2D12B130-D899-4750-B8C3-46968EC0AB59}"/>
    <cellStyle name="Normal 2 78 2" xfId="14136" xr:uid="{DB8A3254-F9DB-47F6-99DF-0F66D00900C1}"/>
    <cellStyle name="Normal 2 78 2 2" xfId="14137" xr:uid="{827AF242-B46D-477B-BED8-BEFE3579DABA}"/>
    <cellStyle name="Normal 2 78 2 3" xfId="14138" xr:uid="{291CD0D1-3BB7-47C9-A2BF-1654965B4927}"/>
    <cellStyle name="Normal 2 78 3" xfId="14139" xr:uid="{5CE2FBF0-E6EC-48F0-8433-73F1CA719FE9}"/>
    <cellStyle name="Normal 2 78 3 2" xfId="14140" xr:uid="{5697491D-B25F-4517-ADFC-8DF263411BFE}"/>
    <cellStyle name="Normal 2 78 3 3" xfId="14141" xr:uid="{08F77E52-63C9-4E23-AD35-A4BC6056741F}"/>
    <cellStyle name="Normal 2 78 4" xfId="14142" xr:uid="{5A952FD1-6F94-4D77-9E70-637F15D64A36}"/>
    <cellStyle name="Normal 2 78 5" xfId="14143" xr:uid="{01FD7694-CD86-4ACA-A1F1-95EE1126472E}"/>
    <cellStyle name="Normal 2 79" xfId="14144" xr:uid="{B21E8E95-40C6-4159-A8A5-318631ADDD96}"/>
    <cellStyle name="Normal 2 79 2" xfId="14145" xr:uid="{6A0095F5-2935-4B3A-BE03-72CF6BAD25D6}"/>
    <cellStyle name="Normal 2 79 2 2" xfId="14146" xr:uid="{164D2AF2-98F6-4318-9BD6-E305D07F115B}"/>
    <cellStyle name="Normal 2 79 2 3" xfId="14147" xr:uid="{459F6E99-1851-4DEE-9989-8D1275521E36}"/>
    <cellStyle name="Normal 2 79 3" xfId="14148" xr:uid="{4A8F42E3-AE98-4231-9553-0266C980292B}"/>
    <cellStyle name="Normal 2 79 3 2" xfId="14149" xr:uid="{EA4AC7DA-1CE9-43CE-9F71-4BAA7DBEE80B}"/>
    <cellStyle name="Normal 2 79 3 3" xfId="14150" xr:uid="{EF0F5792-6372-403F-A4AB-E8D6FBD9D1E0}"/>
    <cellStyle name="Normal 2 79 4" xfId="14151" xr:uid="{2D736E70-1262-478C-A487-15B0A82F1876}"/>
    <cellStyle name="Normal 2 79 5" xfId="14152" xr:uid="{BACB73B1-C07A-4F23-823E-12A7501F8695}"/>
    <cellStyle name="Normal 2 8" xfId="14153" xr:uid="{2C7C1988-C143-4CD3-B471-F10CFCEF4546}"/>
    <cellStyle name="Normal 2 8 10" xfId="14154" xr:uid="{F93A851A-0F62-43EF-8E6C-1B8CD28550F6}"/>
    <cellStyle name="Normal 2 8 10 2" xfId="14155" xr:uid="{89CC8041-6D32-42FD-8649-AFEFBDBD6D8E}"/>
    <cellStyle name="Normal 2 8 10 2 2" xfId="14156" xr:uid="{1E0D997E-E535-4D0E-AE76-B567EEEFD54A}"/>
    <cellStyle name="Normal 2 8 10 2 3" xfId="14157" xr:uid="{FA4BABAD-3CB7-4B4F-B85C-DC7140B16482}"/>
    <cellStyle name="Normal 2 8 10 3" xfId="14158" xr:uid="{1E7A89B0-4443-4B19-A759-9E1A428475D8}"/>
    <cellStyle name="Normal 2 8 10 3 2" xfId="14159" xr:uid="{A57CF2D6-D72C-4DA4-B912-6F18EEE6A2AC}"/>
    <cellStyle name="Normal 2 8 10 3 3" xfId="14160" xr:uid="{88990B75-D942-4B9C-87C3-8DD2FA176539}"/>
    <cellStyle name="Normal 2 8 10 4" xfId="14161" xr:uid="{973B1F78-322E-4D28-BF70-DFF79AD41DCA}"/>
    <cellStyle name="Normal 2 8 10 5" xfId="14162" xr:uid="{93CAE442-9A58-40ED-8F72-90BE87A473A9}"/>
    <cellStyle name="Normal 2 8 11" xfId="14163" xr:uid="{6F43777D-3072-4001-B493-44F347706967}"/>
    <cellStyle name="Normal 2 8 11 2" xfId="14164" xr:uid="{02E311BF-9585-4C3E-A059-CEED69B90235}"/>
    <cellStyle name="Normal 2 8 11 2 2" xfId="14165" xr:uid="{7B22F0E5-B988-4284-942C-5DAF1FA938D6}"/>
    <cellStyle name="Normal 2 8 11 2 3" xfId="14166" xr:uid="{55047E94-DB45-4C2F-A56B-6578EEDC3FCE}"/>
    <cellStyle name="Normal 2 8 11 3" xfId="14167" xr:uid="{C0D953F4-04D1-4A32-B5A6-627C55D94A98}"/>
    <cellStyle name="Normal 2 8 11 3 2" xfId="14168" xr:uid="{518EC39D-8963-4D58-8A7F-F2073017AD8C}"/>
    <cellStyle name="Normal 2 8 11 3 3" xfId="14169" xr:uid="{3620C2A4-B7D6-4069-BD0D-1358D332EBA3}"/>
    <cellStyle name="Normal 2 8 11 4" xfId="14170" xr:uid="{937035EF-636A-442C-8040-AF77F8F4E823}"/>
    <cellStyle name="Normal 2 8 11 5" xfId="14171" xr:uid="{A3ECE6AA-94FD-4F91-B9B4-6D1FC9D979A3}"/>
    <cellStyle name="Normal 2 8 12" xfId="14172" xr:uid="{00D9779F-5290-4944-BE13-CEA44BDD737A}"/>
    <cellStyle name="Normal 2 8 12 2" xfId="14173" xr:uid="{B7F17CF3-6DE2-4CFF-8B5C-19A2FD3A500F}"/>
    <cellStyle name="Normal 2 8 12 2 2" xfId="14174" xr:uid="{040896B0-E794-46B6-9856-99C27C08BA77}"/>
    <cellStyle name="Normal 2 8 12 2 3" xfId="14175" xr:uid="{92691E7E-7951-4755-9BD3-64990333D837}"/>
    <cellStyle name="Normal 2 8 12 3" xfId="14176" xr:uid="{10882881-6520-4C88-99F5-75BCD47C87C7}"/>
    <cellStyle name="Normal 2 8 12 3 2" xfId="14177" xr:uid="{C25E1CC6-4759-4072-BE64-11CA15D538EB}"/>
    <cellStyle name="Normal 2 8 12 3 3" xfId="14178" xr:uid="{0C4B61EB-115A-4C5E-A298-E29A73F99E18}"/>
    <cellStyle name="Normal 2 8 12 4" xfId="14179" xr:uid="{AE64B588-EBE4-4B10-A139-54B2F0DA9DBB}"/>
    <cellStyle name="Normal 2 8 12 5" xfId="14180" xr:uid="{CC25BAD8-1F5B-4952-94E3-0BDDB8C10B68}"/>
    <cellStyle name="Normal 2 8 13" xfId="14181" xr:uid="{00EB0CE1-A4F2-48E9-830F-1E16A7921452}"/>
    <cellStyle name="Normal 2 8 13 2" xfId="14182" xr:uid="{583962CD-AE49-457D-807E-0050D5370C24}"/>
    <cellStyle name="Normal 2 8 13 2 2" xfId="14183" xr:uid="{A9244AFA-8185-44E5-8A53-388589A5E6AD}"/>
    <cellStyle name="Normal 2 8 13 2 3" xfId="14184" xr:uid="{5F5DCFAC-C3E3-4E65-9A23-10DB37A252F8}"/>
    <cellStyle name="Normal 2 8 13 3" xfId="14185" xr:uid="{C9D9784A-49D9-41F2-A994-5F36BCE3862F}"/>
    <cellStyle name="Normal 2 8 13 3 2" xfId="14186" xr:uid="{2770D53B-E27A-4AD0-9BF8-3989FB5B0A9D}"/>
    <cellStyle name="Normal 2 8 13 3 3" xfId="14187" xr:uid="{6E461758-421E-4B38-9F2B-1F31250B705B}"/>
    <cellStyle name="Normal 2 8 13 4" xfId="14188" xr:uid="{439FCC22-6D5C-497F-80CA-9025132244A9}"/>
    <cellStyle name="Normal 2 8 13 5" xfId="14189" xr:uid="{97A49252-AF96-46E7-9A0F-B5ECF35F6DDB}"/>
    <cellStyle name="Normal 2 8 14" xfId="14190" xr:uid="{7B98AEE0-C4D5-4F7D-B6E0-01721E1A71FC}"/>
    <cellStyle name="Normal 2 8 14 2" xfId="14191" xr:uid="{C343FF54-187C-4D48-B9B9-820C10A2544F}"/>
    <cellStyle name="Normal 2 8 14 2 2" xfId="14192" xr:uid="{350DE1A5-EC92-4F8E-A717-53A58E9FA7E2}"/>
    <cellStyle name="Normal 2 8 14 2 3" xfId="14193" xr:uid="{EE23A919-E234-4A63-B55C-5795E4A8C2B2}"/>
    <cellStyle name="Normal 2 8 14 3" xfId="14194" xr:uid="{7838DA54-35D4-49DF-89C6-1B9714C35FC8}"/>
    <cellStyle name="Normal 2 8 14 3 2" xfId="14195" xr:uid="{DB05DA04-BB05-436A-920E-1A4CBB4C5A26}"/>
    <cellStyle name="Normal 2 8 14 3 3" xfId="14196" xr:uid="{5EE60EC1-6AE3-4571-A168-82D61A35B3A4}"/>
    <cellStyle name="Normal 2 8 14 4" xfId="14197" xr:uid="{5E8EE06B-AD24-4788-831D-EDF31EA81B74}"/>
    <cellStyle name="Normal 2 8 14 5" xfId="14198" xr:uid="{09B251E7-1738-495D-A47D-C72D05743FEA}"/>
    <cellStyle name="Normal 2 8 15" xfId="14199" xr:uid="{C89DFE50-610D-44F9-82B4-8421BB053733}"/>
    <cellStyle name="Normal 2 8 15 2" xfId="14200" xr:uid="{54DFE795-7445-4484-B104-DE4B829FF7EF}"/>
    <cellStyle name="Normal 2 8 15 2 2" xfId="14201" xr:uid="{31005133-0EA0-4C71-B183-FF8E2A3AC1C3}"/>
    <cellStyle name="Normal 2 8 15 2 3" xfId="14202" xr:uid="{A7FA35A4-9123-459B-BFBC-B36C87F7A62C}"/>
    <cellStyle name="Normal 2 8 15 3" xfId="14203" xr:uid="{B45E92C5-ECE1-4DE2-A58E-D8079D0B931A}"/>
    <cellStyle name="Normal 2 8 15 3 2" xfId="14204" xr:uid="{05F151E9-477A-4222-A8A7-E41907C8C905}"/>
    <cellStyle name="Normal 2 8 15 3 3" xfId="14205" xr:uid="{4C65FD34-43E2-4AB3-A009-167E2C1E09D8}"/>
    <cellStyle name="Normal 2 8 15 4" xfId="14206" xr:uid="{9A2B42A7-758A-454F-82DD-74C95CF7BFBC}"/>
    <cellStyle name="Normal 2 8 15 5" xfId="14207" xr:uid="{FE7BE57A-927B-4C43-8940-F5EEB9DC1D0B}"/>
    <cellStyle name="Normal 2 8 16" xfId="14208" xr:uid="{1325FEBA-61F6-4864-840F-086701A8C2CF}"/>
    <cellStyle name="Normal 2 8 16 2" xfId="14209" xr:uid="{EBCD8301-0E34-4459-98B1-A178FF1D0C7A}"/>
    <cellStyle name="Normal 2 8 16 2 2" xfId="14210" xr:uid="{B56A712E-81C6-41F1-8253-2661A1DA49EF}"/>
    <cellStyle name="Normal 2 8 16 2 3" xfId="14211" xr:uid="{0DF02CE1-A9A2-46A7-8021-1A67AA2F7928}"/>
    <cellStyle name="Normal 2 8 16 3" xfId="14212" xr:uid="{914476A8-1588-472E-9CE3-111A12168624}"/>
    <cellStyle name="Normal 2 8 16 3 2" xfId="14213" xr:uid="{514C2025-6FC6-4581-96DE-BC5A1F06DEE5}"/>
    <cellStyle name="Normal 2 8 16 3 3" xfId="14214" xr:uid="{31091520-0CFC-4E47-8AD3-D0FE526EDB50}"/>
    <cellStyle name="Normal 2 8 16 4" xfId="14215" xr:uid="{B9ED429E-17A4-46FD-90C3-7879E040D35D}"/>
    <cellStyle name="Normal 2 8 16 5" xfId="14216" xr:uid="{B57DA58E-C171-477C-9E18-A9D961E497AB}"/>
    <cellStyle name="Normal 2 8 17" xfId="14217" xr:uid="{74C5E03F-E981-4D56-9325-04B17CA2A103}"/>
    <cellStyle name="Normal 2 8 17 2" xfId="14218" xr:uid="{2ECB3365-EE9C-4667-BCB3-4EE04080CDEF}"/>
    <cellStyle name="Normal 2 8 17 2 2" xfId="14219" xr:uid="{DF5BE5AC-1C53-4FAD-9F24-AC05342B25C3}"/>
    <cellStyle name="Normal 2 8 17 2 3" xfId="14220" xr:uid="{1EFC796E-9BC1-49E3-A2F7-C6CFBA60A238}"/>
    <cellStyle name="Normal 2 8 17 3" xfId="14221" xr:uid="{B3DF5EB9-1F77-4CC8-9BD7-15ACE54A3238}"/>
    <cellStyle name="Normal 2 8 17 3 2" xfId="14222" xr:uid="{F73419E6-DF53-4143-85D6-F71096830F27}"/>
    <cellStyle name="Normal 2 8 17 3 3" xfId="14223" xr:uid="{1F7C3105-7F6A-4B61-90F2-A54EB90B1E86}"/>
    <cellStyle name="Normal 2 8 17 4" xfId="14224" xr:uid="{D5E6E468-B490-47B2-B1F5-74C69B63C872}"/>
    <cellStyle name="Normal 2 8 17 5" xfId="14225" xr:uid="{9D8B2529-4A12-4F72-BAE1-4479FC031614}"/>
    <cellStyle name="Normal 2 8 18" xfId="14226" xr:uid="{B2306AFE-7E51-43E1-8D17-A82835FEA3BA}"/>
    <cellStyle name="Normal 2 8 18 2" xfId="14227" xr:uid="{E762A8E4-11DC-4DD0-9BDD-ED77E83C7E23}"/>
    <cellStyle name="Normal 2 8 18 2 2" xfId="14228" xr:uid="{7F61FF03-3BC2-4156-A633-A47F1F0BA16D}"/>
    <cellStyle name="Normal 2 8 18 2 3" xfId="14229" xr:uid="{313017D7-6672-452D-ABED-A5F28131C765}"/>
    <cellStyle name="Normal 2 8 18 3" xfId="14230" xr:uid="{E01B959A-4D61-41B8-9B14-4302D4D869EE}"/>
    <cellStyle name="Normal 2 8 18 3 2" xfId="14231" xr:uid="{E130DCB4-4A7F-4D04-83B5-8D9B393CB8AD}"/>
    <cellStyle name="Normal 2 8 18 3 3" xfId="14232" xr:uid="{1BD34851-BD2B-4D5F-8A58-6FE1A759BA6B}"/>
    <cellStyle name="Normal 2 8 18 4" xfId="14233" xr:uid="{EE08076E-3503-45EA-9151-EF79B84FA786}"/>
    <cellStyle name="Normal 2 8 18 5" xfId="14234" xr:uid="{3FA44572-FB95-4949-9F61-AD0EEBB8E76D}"/>
    <cellStyle name="Normal 2 8 19" xfId="14235" xr:uid="{98803424-4740-4806-AF2B-D15526A98ABA}"/>
    <cellStyle name="Normal 2 8 19 2" xfId="14236" xr:uid="{35898E43-B49A-46C2-A7EA-C157DA1C23A0}"/>
    <cellStyle name="Normal 2 8 19 2 2" xfId="14237" xr:uid="{D4714BD6-35FF-44F1-BCE5-698CD57E5F2D}"/>
    <cellStyle name="Normal 2 8 19 2 3" xfId="14238" xr:uid="{106BDBCA-112D-4D32-8245-6EEAF1B147C4}"/>
    <cellStyle name="Normal 2 8 19 3" xfId="14239" xr:uid="{DCDC9979-E26C-459F-8FAD-716A4C0D3BC0}"/>
    <cellStyle name="Normal 2 8 19 3 2" xfId="14240" xr:uid="{160AD6CD-64B9-464E-B77E-A984F670F46D}"/>
    <cellStyle name="Normal 2 8 19 3 3" xfId="14241" xr:uid="{875EC8E2-42D9-4817-9B03-F58BEB4C2A81}"/>
    <cellStyle name="Normal 2 8 19 4" xfId="14242" xr:uid="{78B20617-0AFF-42FB-BACD-08CB1642497C}"/>
    <cellStyle name="Normal 2 8 19 5" xfId="14243" xr:uid="{613E70B4-1A29-485D-9370-EB11EC3ECCB0}"/>
    <cellStyle name="Normal 2 8 2" xfId="14244" xr:uid="{C0447235-DF2D-421E-A36B-9A248EF9CE22}"/>
    <cellStyle name="Normal 2 8 2 2" xfId="14245" xr:uid="{08122A01-4563-41E0-85F8-4C3259B17CC1}"/>
    <cellStyle name="Normal 2 8 2 2 2" xfId="14246" xr:uid="{205B5FE1-4F69-46A6-97D1-ED97EFC9AC83}"/>
    <cellStyle name="Normal 2 8 2 2 3" xfId="14247" xr:uid="{735F1962-6CBA-4C90-8C7F-58E33728A81F}"/>
    <cellStyle name="Normal 2 8 2 3" xfId="14248" xr:uid="{0F03B33B-2F38-44DD-AC9C-1132088F632A}"/>
    <cellStyle name="Normal 2 8 2 3 2" xfId="14249" xr:uid="{4B5BE835-EE18-4A8F-BC56-279BBB7B3404}"/>
    <cellStyle name="Normal 2 8 2 3 3" xfId="14250" xr:uid="{0D3744F4-0CF4-45F7-89F4-BAF4D314B66F}"/>
    <cellStyle name="Normal 2 8 2 4" xfId="14251" xr:uid="{964D6A24-6680-481A-830F-6183F83372CB}"/>
    <cellStyle name="Normal 2 8 2 5" xfId="14252" xr:uid="{CF388E3A-8086-4654-8B65-4EF5B5119F15}"/>
    <cellStyle name="Normal 2 8 20" xfId="14253" xr:uid="{6E22F65C-3DD7-41A3-8E52-F9DD3D433551}"/>
    <cellStyle name="Normal 2 8 20 2" xfId="14254" xr:uid="{6B087BC3-4850-4D78-A594-33FACCDC9F07}"/>
    <cellStyle name="Normal 2 8 20 2 2" xfId="14255" xr:uid="{6A17B5FD-B494-48D5-BC84-DF47460CA584}"/>
    <cellStyle name="Normal 2 8 20 2 3" xfId="14256" xr:uid="{2F7F2A0A-690A-4284-A632-31285EFA28FB}"/>
    <cellStyle name="Normal 2 8 20 3" xfId="14257" xr:uid="{912B4141-5373-4A43-8912-1DDC46CA3B06}"/>
    <cellStyle name="Normal 2 8 20 3 2" xfId="14258" xr:uid="{4577133B-6A18-43EF-8903-2B10CC74A6F0}"/>
    <cellStyle name="Normal 2 8 20 3 3" xfId="14259" xr:uid="{399396AA-0DF9-4EFB-8D19-976E53DBB0BD}"/>
    <cellStyle name="Normal 2 8 20 4" xfId="14260" xr:uid="{2EAC3F65-8077-41D8-AC85-5052E069884F}"/>
    <cellStyle name="Normal 2 8 20 5" xfId="14261" xr:uid="{B9A70028-7521-439C-BD2E-21A62916DBB1}"/>
    <cellStyle name="Normal 2 8 21" xfId="14262" xr:uid="{AF1F5A6E-2C41-4199-94C3-E38B1F87AF2B}"/>
    <cellStyle name="Normal 2 8 21 2" xfId="14263" xr:uid="{09816869-F374-4FE0-A328-A6F3564CF2F1}"/>
    <cellStyle name="Normal 2 8 21 2 2" xfId="14264" xr:uid="{3DB4733C-B801-4836-8357-9599144D2A84}"/>
    <cellStyle name="Normal 2 8 21 2 3" xfId="14265" xr:uid="{2A84743C-FD1F-4057-8925-A5D863584613}"/>
    <cellStyle name="Normal 2 8 21 3" xfId="14266" xr:uid="{A918E627-ED9E-4176-A9B6-AE9EF64361C7}"/>
    <cellStyle name="Normal 2 8 21 3 2" xfId="14267" xr:uid="{D135B441-52D6-460F-ADBD-A43B88A49E40}"/>
    <cellStyle name="Normal 2 8 21 3 3" xfId="14268" xr:uid="{1A18D775-7B36-4164-9A58-1171C9EFE5BE}"/>
    <cellStyle name="Normal 2 8 21 4" xfId="14269" xr:uid="{EDCCD233-1E64-4F2E-8482-6BC5B10673E2}"/>
    <cellStyle name="Normal 2 8 21 5" xfId="14270" xr:uid="{C8B85922-01B7-4928-AC2D-21C4123FCA62}"/>
    <cellStyle name="Normal 2 8 22" xfId="14271" xr:uid="{A8BCB7C5-93B1-4F90-8896-05A89D498F53}"/>
    <cellStyle name="Normal 2 8 22 2" xfId="14272" xr:uid="{8B299C8A-A9FE-4019-A45C-A500F6381D20}"/>
    <cellStyle name="Normal 2 8 22 2 2" xfId="14273" xr:uid="{2DE7396C-F95A-45BC-AC9B-C26D364704A0}"/>
    <cellStyle name="Normal 2 8 22 2 3" xfId="14274" xr:uid="{BAE489B6-7FF6-4CE9-B71E-701E1EFDD40B}"/>
    <cellStyle name="Normal 2 8 22 3" xfId="14275" xr:uid="{A7D9E5E2-2085-422F-93D2-60708B25581D}"/>
    <cellStyle name="Normal 2 8 22 3 2" xfId="14276" xr:uid="{FAD1C53E-6D7A-4BFD-BD0C-7D78394CE53E}"/>
    <cellStyle name="Normal 2 8 22 3 3" xfId="14277" xr:uid="{BD99E7AD-3B82-481A-9FFF-DD33B8AB2A37}"/>
    <cellStyle name="Normal 2 8 22 4" xfId="14278" xr:uid="{1734711F-CDAD-4DBA-8174-7280DC99BFF0}"/>
    <cellStyle name="Normal 2 8 22 5" xfId="14279" xr:uid="{2E648385-E8FE-47A3-A301-28B2D3BF8689}"/>
    <cellStyle name="Normal 2 8 23" xfId="14280" xr:uid="{F61C2AC2-91D6-4F71-BD17-2DDFCA1D2AB0}"/>
    <cellStyle name="Normal 2 8 23 2" xfId="14281" xr:uid="{ADDCCC09-5AF8-49A3-9133-4EC5A71B7E21}"/>
    <cellStyle name="Normal 2 8 23 2 2" xfId="14282" xr:uid="{49D37E04-C9C5-4A33-A471-7DCD2EA6044E}"/>
    <cellStyle name="Normal 2 8 23 2 3" xfId="14283" xr:uid="{815D015B-B951-4CD7-98AB-E16E704AF1A5}"/>
    <cellStyle name="Normal 2 8 23 3" xfId="14284" xr:uid="{0CECE4DB-0553-42D4-A088-C78C215B34BE}"/>
    <cellStyle name="Normal 2 8 23 3 2" xfId="14285" xr:uid="{64D483D8-3883-4CFE-9B8D-B519E7DAFB17}"/>
    <cellStyle name="Normal 2 8 23 3 3" xfId="14286" xr:uid="{776E9D6A-21A6-42CE-B14E-940723DE3079}"/>
    <cellStyle name="Normal 2 8 23 4" xfId="14287" xr:uid="{73EBF8EA-9D69-420E-BF14-4340220B47E4}"/>
    <cellStyle name="Normal 2 8 23 5" xfId="14288" xr:uid="{ADC17D16-5CDD-4DCC-99B3-14BA8F0E9FD0}"/>
    <cellStyle name="Normal 2 8 24" xfId="14289" xr:uid="{07657181-793F-4956-9834-CFEE68C6B7B1}"/>
    <cellStyle name="Normal 2 8 24 2" xfId="14290" xr:uid="{09469F05-8C81-4207-AADE-BC005FD72437}"/>
    <cellStyle name="Normal 2 8 24 3" xfId="14291" xr:uid="{7782ABEA-3DA4-4CD0-9FA5-2B84D04B61A2}"/>
    <cellStyle name="Normal 2 8 25" xfId="14292" xr:uid="{07B6F9BA-64B6-4924-9F31-D57923CBA1BD}"/>
    <cellStyle name="Normal 2 8 25 2" xfId="14293" xr:uid="{D6181A6E-3D3F-4117-9CCE-95B8DD88BF93}"/>
    <cellStyle name="Normal 2 8 25 3" xfId="14294" xr:uid="{015DAB8A-3981-4817-A51C-77EAEC937919}"/>
    <cellStyle name="Normal 2 8 26" xfId="14295" xr:uid="{1E28AECA-12CA-488A-8D0B-EB016545D696}"/>
    <cellStyle name="Normal 2 8 27" xfId="14296" xr:uid="{0B215ADB-0D68-41FE-867A-65BEA53B0596}"/>
    <cellStyle name="Normal 2 8 3" xfId="14297" xr:uid="{C7D6DD49-2546-4EBA-A1F6-4F78E2CABC3E}"/>
    <cellStyle name="Normal 2 8 3 2" xfId="14298" xr:uid="{010ABC14-21A7-40E4-A262-78AE8128297E}"/>
    <cellStyle name="Normal 2 8 3 2 2" xfId="14299" xr:uid="{2DE265BA-1F93-4B3B-8C66-907732A0A8C8}"/>
    <cellStyle name="Normal 2 8 3 2 3" xfId="14300" xr:uid="{060DE0B2-8CB6-4289-80A0-AD9FB82FB8DC}"/>
    <cellStyle name="Normal 2 8 3 3" xfId="14301" xr:uid="{A699A2E3-67DB-419F-B760-DAE9C5544C68}"/>
    <cellStyle name="Normal 2 8 3 3 2" xfId="14302" xr:uid="{D76D1C19-ACC1-4194-A4BE-7651F0BCF247}"/>
    <cellStyle name="Normal 2 8 3 3 3" xfId="14303" xr:uid="{AA564382-4642-4CA1-84B2-682646AC848A}"/>
    <cellStyle name="Normal 2 8 3 4" xfId="14304" xr:uid="{8B7C855E-2D18-44ED-A4CF-C826E58C6124}"/>
    <cellStyle name="Normal 2 8 3 5" xfId="14305" xr:uid="{EE7C9D46-9986-4B8D-8143-A45A9D9626C1}"/>
    <cellStyle name="Normal 2 8 4" xfId="14306" xr:uid="{B0F641EA-57F7-4180-9A3C-2D8B1C63F031}"/>
    <cellStyle name="Normal 2 8 4 2" xfId="14307" xr:uid="{CEA42720-6074-4D36-9ECF-5C4863D9FAE3}"/>
    <cellStyle name="Normal 2 8 4 2 2" xfId="14308" xr:uid="{6CC02018-BC25-4D1C-897C-8693181E4700}"/>
    <cellStyle name="Normal 2 8 4 2 3" xfId="14309" xr:uid="{66910F6E-FF18-4128-AD76-A44AF86CF047}"/>
    <cellStyle name="Normal 2 8 4 3" xfId="14310" xr:uid="{A88B5683-584C-4138-9D44-A9450DFDA365}"/>
    <cellStyle name="Normal 2 8 4 3 2" xfId="14311" xr:uid="{B13F3087-0D10-45BE-B9D1-4640B4D6A3B7}"/>
    <cellStyle name="Normal 2 8 4 3 3" xfId="14312" xr:uid="{51EAD9D9-49F7-413B-B954-266687068CFD}"/>
    <cellStyle name="Normal 2 8 4 4" xfId="14313" xr:uid="{622837ED-6192-4028-A1C2-4F7B1BEDF028}"/>
    <cellStyle name="Normal 2 8 4 5" xfId="14314" xr:uid="{E3AD0E8E-3E71-4D75-85FD-FB44BBF4C93D}"/>
    <cellStyle name="Normal 2 8 5" xfId="14315" xr:uid="{73958E7B-CC22-4813-8A8C-59BBF55EE18B}"/>
    <cellStyle name="Normal 2 8 5 2" xfId="14316" xr:uid="{A0384982-834E-43C1-B340-88D63B8BE3DE}"/>
    <cellStyle name="Normal 2 8 5 2 2" xfId="14317" xr:uid="{6406C1F2-58C8-4340-9718-B9D3C1E7A5AB}"/>
    <cellStyle name="Normal 2 8 5 2 3" xfId="14318" xr:uid="{8D21898D-7B86-4ECC-B212-E77F760F4416}"/>
    <cellStyle name="Normal 2 8 5 3" xfId="14319" xr:uid="{D20CE2DA-9885-4AA7-BF6E-A8EA89A4FC70}"/>
    <cellStyle name="Normal 2 8 5 3 2" xfId="14320" xr:uid="{43C3404D-5888-43A5-9AD6-87611EAFE627}"/>
    <cellStyle name="Normal 2 8 5 3 3" xfId="14321" xr:uid="{58FAF3F2-2003-4E4D-9346-66A7FABCF020}"/>
    <cellStyle name="Normal 2 8 5 4" xfId="14322" xr:uid="{0C009F4C-D7D7-4B35-8BA5-A90211F418F7}"/>
    <cellStyle name="Normal 2 8 5 5" xfId="14323" xr:uid="{64C814E1-637C-427B-8632-26D7B9686A61}"/>
    <cellStyle name="Normal 2 8 6" xfId="14324" xr:uid="{912C0A5C-0F06-4B58-98D1-9A1318A99BEE}"/>
    <cellStyle name="Normal 2 8 6 2" xfId="14325" xr:uid="{B3F2339E-5312-43AE-8F2F-378ECC5235EA}"/>
    <cellStyle name="Normal 2 8 6 2 2" xfId="14326" xr:uid="{2DA0B08A-C738-4111-8556-C13C74CD5A96}"/>
    <cellStyle name="Normal 2 8 6 2 3" xfId="14327" xr:uid="{641E30E8-400D-46BC-BBC8-7F0F73209AB5}"/>
    <cellStyle name="Normal 2 8 6 3" xfId="14328" xr:uid="{CF31DFDE-E3CB-4288-9D40-58252A9A6691}"/>
    <cellStyle name="Normal 2 8 6 3 2" xfId="14329" xr:uid="{7CB79320-5457-468D-AC80-E3945037C8C4}"/>
    <cellStyle name="Normal 2 8 6 3 3" xfId="14330" xr:uid="{F3D0C1FC-F0FB-47A4-89D9-ED0BC0DEA54D}"/>
    <cellStyle name="Normal 2 8 6 4" xfId="14331" xr:uid="{38F619CE-867E-4E9B-A2C5-B064EF21396E}"/>
    <cellStyle name="Normal 2 8 6 5" xfId="14332" xr:uid="{9334A810-991D-4828-82B5-5AC7C0BDF4E1}"/>
    <cellStyle name="Normal 2 8 7" xfId="14333" xr:uid="{8DE0B310-0809-4A8E-804A-5EDC58728F6B}"/>
    <cellStyle name="Normal 2 8 7 2" xfId="14334" xr:uid="{BB677E07-0825-4068-A0C6-1D886094FE45}"/>
    <cellStyle name="Normal 2 8 7 2 2" xfId="14335" xr:uid="{6B778F83-EB03-46F6-99C2-11B3A6AD3469}"/>
    <cellStyle name="Normal 2 8 7 2 3" xfId="14336" xr:uid="{AA7EBB4C-3752-4C5F-9127-353B4153F12F}"/>
    <cellStyle name="Normal 2 8 7 3" xfId="14337" xr:uid="{30444A17-E5E4-468D-92BB-67A2CC05473C}"/>
    <cellStyle name="Normal 2 8 7 3 2" xfId="14338" xr:uid="{BA828476-EDD6-4F71-BDDC-8178F4DB9E46}"/>
    <cellStyle name="Normal 2 8 7 3 3" xfId="14339" xr:uid="{CA6BA80B-7C02-42FC-BDEF-FEE1E89ACE00}"/>
    <cellStyle name="Normal 2 8 7 4" xfId="14340" xr:uid="{588A4AE1-11E5-4CB4-90ED-8F8B363D796D}"/>
    <cellStyle name="Normal 2 8 7 5" xfId="14341" xr:uid="{45CF9E60-495A-4A1E-BDA3-155717EF9270}"/>
    <cellStyle name="Normal 2 8 8" xfId="14342" xr:uid="{73B32C5D-CBCA-4BC3-AABA-05134C6EB7E8}"/>
    <cellStyle name="Normal 2 8 8 2" xfId="14343" xr:uid="{974DED40-936D-4C06-B525-3B1FD058C59E}"/>
    <cellStyle name="Normal 2 8 8 2 2" xfId="14344" xr:uid="{8C450359-FE17-4967-A6BD-3A6DDAAC0F94}"/>
    <cellStyle name="Normal 2 8 8 2 3" xfId="14345" xr:uid="{849DD936-BD2C-46D3-A11A-892B4B537741}"/>
    <cellStyle name="Normal 2 8 8 3" xfId="14346" xr:uid="{2893B09E-F295-4462-99E6-5337A19F5B34}"/>
    <cellStyle name="Normal 2 8 8 3 2" xfId="14347" xr:uid="{7125B26E-4557-41FB-BE63-93AD526F1D5C}"/>
    <cellStyle name="Normal 2 8 8 3 3" xfId="14348" xr:uid="{9FAA0A62-D921-4890-8C5D-AC498E134247}"/>
    <cellStyle name="Normal 2 8 8 4" xfId="14349" xr:uid="{0AB59271-7101-4C8E-A4B5-43EEF0FEA2FD}"/>
    <cellStyle name="Normal 2 8 8 5" xfId="14350" xr:uid="{B62E231A-8927-4597-8F34-DA7152A17558}"/>
    <cellStyle name="Normal 2 8 9" xfId="14351" xr:uid="{CB44EE49-2C47-4D41-B7D2-0538D2C7B6B6}"/>
    <cellStyle name="Normal 2 8 9 2" xfId="14352" xr:uid="{06695DB8-7ABD-4FDF-9212-CBB09A3BA542}"/>
    <cellStyle name="Normal 2 8 9 2 2" xfId="14353" xr:uid="{2734E2EC-DC46-4AED-A66C-4F9DB6ED2DDF}"/>
    <cellStyle name="Normal 2 8 9 2 3" xfId="14354" xr:uid="{63EFC74D-3475-428C-803F-F6542C095233}"/>
    <cellStyle name="Normal 2 8 9 3" xfId="14355" xr:uid="{1ADFFAAD-754A-4BF5-B6F3-59DDBA3085CD}"/>
    <cellStyle name="Normal 2 8 9 3 2" xfId="14356" xr:uid="{0DAE5115-1AD7-48C8-9D44-CC5D72851EB0}"/>
    <cellStyle name="Normal 2 8 9 3 3" xfId="14357" xr:uid="{9F8E192A-14E2-4270-8395-447F3CEE5FDC}"/>
    <cellStyle name="Normal 2 8 9 4" xfId="14358" xr:uid="{1F1E4870-7692-431B-B2A6-24818400477B}"/>
    <cellStyle name="Normal 2 8 9 5" xfId="14359" xr:uid="{0DBFCF31-F241-46B8-8AAF-02D8A7434622}"/>
    <cellStyle name="Normal 2 80" xfId="14360" xr:uid="{77D103D6-E14C-41A9-B50F-C84DC36C09DA}"/>
    <cellStyle name="Normal 2 80 2" xfId="14361" xr:uid="{981B0C29-3796-44AF-B97C-832DD7BE131C}"/>
    <cellStyle name="Normal 2 80 2 2" xfId="14362" xr:uid="{709277ED-4D3D-4B55-B2D4-35B961796BB5}"/>
    <cellStyle name="Normal 2 80 2 3" xfId="14363" xr:uid="{AE4B24D2-4828-4535-A767-BC695353B77E}"/>
    <cellStyle name="Normal 2 80 3" xfId="14364" xr:uid="{74288D4C-0D47-47A6-A0E0-8B5DBE117184}"/>
    <cellStyle name="Normal 2 80 3 2" xfId="14365" xr:uid="{7DE8AD89-A6A4-4B1D-819B-B9DD2CAF647F}"/>
    <cellStyle name="Normal 2 80 3 3" xfId="14366" xr:uid="{19E80613-F231-4E57-8086-098F3820A31B}"/>
    <cellStyle name="Normal 2 80 4" xfId="14367" xr:uid="{F375F1A6-D62C-4F03-8FC8-5AE61FBC97A6}"/>
    <cellStyle name="Normal 2 80 5" xfId="14368" xr:uid="{69E99941-4D7B-4101-A2CF-467EDD82982E}"/>
    <cellStyle name="Normal 2 81" xfId="14369" xr:uid="{560EF225-9A7D-4C91-8CC1-3C8F2A34C089}"/>
    <cellStyle name="Normal 2 81 2" xfId="14370" xr:uid="{59790F52-3B50-483D-8C67-722328D54028}"/>
    <cellStyle name="Normal 2 81 2 2" xfId="14371" xr:uid="{B84790FF-106B-4356-90FA-E3FD000C904F}"/>
    <cellStyle name="Normal 2 81 2 3" xfId="14372" xr:uid="{E10EBF44-3663-426C-83AC-A26218BB79B2}"/>
    <cellStyle name="Normal 2 81 3" xfId="14373" xr:uid="{993D23FD-5BF2-4D52-91BF-9A6E83D2D904}"/>
    <cellStyle name="Normal 2 81 3 2" xfId="14374" xr:uid="{9A9C2997-9516-4172-A70C-FD66A01865AB}"/>
    <cellStyle name="Normal 2 81 3 3" xfId="14375" xr:uid="{12B93CF8-15BD-486C-BF2A-396B81F13C4A}"/>
    <cellStyle name="Normal 2 81 4" xfId="14376" xr:uid="{34CC0AE3-07CF-4246-A615-7DD2498BBEC7}"/>
    <cellStyle name="Normal 2 81 5" xfId="14377" xr:uid="{0EFEE216-254B-4242-B820-0960EB4A9F67}"/>
    <cellStyle name="Normal 2 82" xfId="14378" xr:uid="{7DC99C19-62C8-4409-AC3A-14886DD1BAAD}"/>
    <cellStyle name="Normal 2 82 2" xfId="14379" xr:uid="{A912D803-D6AA-4399-89B2-160F5C85B546}"/>
    <cellStyle name="Normal 2 82 2 2" xfId="14380" xr:uid="{9BE086EC-C7D3-4470-A2E6-F43639640B64}"/>
    <cellStyle name="Normal 2 82 2 3" xfId="14381" xr:uid="{6C304437-1896-4493-A6B8-39C2A925058F}"/>
    <cellStyle name="Normal 2 82 3" xfId="14382" xr:uid="{6905D84C-0577-4EF5-B6A5-957FBE0BAB63}"/>
    <cellStyle name="Normal 2 82 3 2" xfId="14383" xr:uid="{430A0049-8470-4FE4-A748-5A3F28C5AC92}"/>
    <cellStyle name="Normal 2 82 3 3" xfId="14384" xr:uid="{756D89F8-CFCA-476A-B643-9C28E2036E59}"/>
    <cellStyle name="Normal 2 82 4" xfId="14385" xr:uid="{60A095D1-C614-4905-8A3D-6DEC8593F973}"/>
    <cellStyle name="Normal 2 82 5" xfId="14386" xr:uid="{CD93A16E-4365-48FA-972A-7B5502CCE99C}"/>
    <cellStyle name="Normal 2 83" xfId="14387" xr:uid="{EF872F0C-F17E-47B6-B057-4A0BB4F6CFC7}"/>
    <cellStyle name="Normal 2 83 2" xfId="14388" xr:uid="{0D6EE636-AEF7-4FB2-BD8A-DD7610F7E4AE}"/>
    <cellStyle name="Normal 2 83 2 2" xfId="14389" xr:uid="{65ABBF40-B672-4FF5-874C-218464A1F942}"/>
    <cellStyle name="Normal 2 83 2 3" xfId="14390" xr:uid="{D3D4B28E-51FE-4D23-ADD2-E26C547027CA}"/>
    <cellStyle name="Normal 2 83 3" xfId="14391" xr:uid="{C76E84F2-415A-4D6D-8860-D0C82E1D4150}"/>
    <cellStyle name="Normal 2 83 3 2" xfId="14392" xr:uid="{3572F59B-C117-4A70-A317-BD6D6E7718CD}"/>
    <cellStyle name="Normal 2 83 3 3" xfId="14393" xr:uid="{8F8372B2-C4E1-4D64-B213-F411AD23C6AA}"/>
    <cellStyle name="Normal 2 83 4" xfId="14394" xr:uid="{7774BE0B-A6D8-4871-B0E1-0B9E6A628A6E}"/>
    <cellStyle name="Normal 2 83 5" xfId="14395" xr:uid="{FE01F6CE-CD0B-4D80-8E35-2DD21C26C241}"/>
    <cellStyle name="Normal 2 84" xfId="14396" xr:uid="{F1AD68EE-B112-45EE-ADEC-831276ADF304}"/>
    <cellStyle name="Normal 2 84 2" xfId="14397" xr:uid="{AE560B78-880A-4FAD-9B97-F359721A9891}"/>
    <cellStyle name="Normal 2 84 2 2" xfId="14398" xr:uid="{09887EFD-97F9-4DE5-8EC5-7ECEE36A0704}"/>
    <cellStyle name="Normal 2 84 2 3" xfId="14399" xr:uid="{488A9BB6-C6B3-4AFD-B357-B36D9A7378F6}"/>
    <cellStyle name="Normal 2 84 3" xfId="14400" xr:uid="{64BA73BE-4DA5-4EC1-B81A-DD2C05979A0E}"/>
    <cellStyle name="Normal 2 84 3 2" xfId="14401" xr:uid="{EF511C03-73E7-4F6A-8482-F93AB288C469}"/>
    <cellStyle name="Normal 2 84 3 3" xfId="14402" xr:uid="{EEE0AFA6-5AA7-4F80-8240-58FDA454C7B1}"/>
    <cellStyle name="Normal 2 84 4" xfId="14403" xr:uid="{223760EB-5879-434F-A5ED-5C61CB0A3E85}"/>
    <cellStyle name="Normal 2 84 5" xfId="14404" xr:uid="{73525917-6660-41B4-A41E-6E8E082BCE56}"/>
    <cellStyle name="Normal 2 85" xfId="14405" xr:uid="{DB949811-7BD4-4ECE-B1D5-96794788B35C}"/>
    <cellStyle name="Normal 2 85 2" xfId="14406" xr:uid="{BD8874A4-0857-43A9-9ACF-07626DE64EB6}"/>
    <cellStyle name="Normal 2 85 2 2" xfId="14407" xr:uid="{D888BC30-9365-4AD0-B9B5-45D55AF7F5B3}"/>
    <cellStyle name="Normal 2 85 2 3" xfId="14408" xr:uid="{E4B3E3AB-DF6A-4B59-9757-2F74AC6BCA92}"/>
    <cellStyle name="Normal 2 85 3" xfId="14409" xr:uid="{32292C94-F768-45F9-8BA2-58AA9A3746E0}"/>
    <cellStyle name="Normal 2 85 3 2" xfId="14410" xr:uid="{2AC96297-4660-41BC-AF27-15F8BC5437BD}"/>
    <cellStyle name="Normal 2 85 3 3" xfId="14411" xr:uid="{E9A5DE6C-E89A-4640-9B23-AA43AED10BE2}"/>
    <cellStyle name="Normal 2 85 4" xfId="14412" xr:uid="{FA7FD25A-AE8C-42CA-88B7-0C84BF7E544E}"/>
    <cellStyle name="Normal 2 85 5" xfId="14413" xr:uid="{74FB6D22-70FD-45F0-A3EF-B9E4ED4F88A7}"/>
    <cellStyle name="Normal 2 86" xfId="14414" xr:uid="{D49A2666-BD8C-4B32-897A-739EA67F9570}"/>
    <cellStyle name="Normal 2 86 2" xfId="14415" xr:uid="{B5AB2EE0-19C4-4BD3-9E27-A0AC8E13D579}"/>
    <cellStyle name="Normal 2 86 2 2" xfId="14416" xr:uid="{E8FDEF23-E87B-4A58-B1BC-000BFD6B67CB}"/>
    <cellStyle name="Normal 2 86 2 3" xfId="14417" xr:uid="{C348435C-2C36-427F-9C91-FD1DD20F4101}"/>
    <cellStyle name="Normal 2 86 3" xfId="14418" xr:uid="{2B2E6A88-A10A-4353-9794-BAD067800861}"/>
    <cellStyle name="Normal 2 86 3 2" xfId="14419" xr:uid="{21C2EC42-9F8A-4E5C-B87B-3C118FDDFF27}"/>
    <cellStyle name="Normal 2 86 3 3" xfId="14420" xr:uid="{9625BDE6-FF30-4796-BB30-3BCE2B16876E}"/>
    <cellStyle name="Normal 2 86 4" xfId="14421" xr:uid="{5A93EF56-F63E-4D4F-B61E-B58B200D5A73}"/>
    <cellStyle name="Normal 2 86 5" xfId="14422" xr:uid="{0FDA3080-5A79-4339-B8B7-95338AB6614B}"/>
    <cellStyle name="Normal 2 87" xfId="14423" xr:uid="{F142406F-BC7B-44A5-93FD-9B0089B8492C}"/>
    <cellStyle name="Normal 2 87 2" xfId="14424" xr:uid="{890ED8BE-D447-4CD6-B087-C37B511C0C4E}"/>
    <cellStyle name="Normal 2 87 2 2" xfId="14425" xr:uid="{5EEAABCC-5972-48E3-B6EE-3AF8D59CFC56}"/>
    <cellStyle name="Normal 2 87 2 3" xfId="14426" xr:uid="{DB1D5CF3-764F-478C-BBA1-775B53BC43EB}"/>
    <cellStyle name="Normal 2 87 3" xfId="14427" xr:uid="{854F3765-A4A2-44F1-9759-484C4B525900}"/>
    <cellStyle name="Normal 2 87 3 2" xfId="14428" xr:uid="{60F6C020-E6F1-467B-8FFD-E0B314850F97}"/>
    <cellStyle name="Normal 2 87 3 3" xfId="14429" xr:uid="{C7E1BBE8-6E10-499D-BE6C-D01CC0EDC4D1}"/>
    <cellStyle name="Normal 2 87 4" xfId="14430" xr:uid="{E5C6D57F-88FF-4D22-A991-94BFF444E83D}"/>
    <cellStyle name="Normal 2 87 5" xfId="14431" xr:uid="{4371FBD5-384A-4C9D-9B2A-746D6624B4D7}"/>
    <cellStyle name="Normal 2 88" xfId="14432" xr:uid="{7CBFE093-95F6-41B1-9A91-BAABA6C22605}"/>
    <cellStyle name="Normal 2 88 2" xfId="14433" xr:uid="{C0E9789F-0096-4E02-96AE-8A4599C42D04}"/>
    <cellStyle name="Normal 2 88 2 2" xfId="14434" xr:uid="{533C9129-BB9A-452F-9BCA-D1DF91AA8D5E}"/>
    <cellStyle name="Normal 2 88 2 3" xfId="14435" xr:uid="{2376B323-1E65-44C5-A643-2BB38641A7CE}"/>
    <cellStyle name="Normal 2 88 3" xfId="14436" xr:uid="{AFD66C18-6AB2-4239-99C3-A346ECFC4CDB}"/>
    <cellStyle name="Normal 2 88 3 2" xfId="14437" xr:uid="{04CE98D0-CD4D-457B-A46D-F962D5BA3E2D}"/>
    <cellStyle name="Normal 2 88 3 3" xfId="14438" xr:uid="{0825B4A8-F8AA-4C60-A537-48F3B53248E7}"/>
    <cellStyle name="Normal 2 88 4" xfId="14439" xr:uid="{DDCEC4A0-E46E-4E2F-9CC0-8EE572D25A93}"/>
    <cellStyle name="Normal 2 88 5" xfId="14440" xr:uid="{D44FB693-CE80-4276-9EF2-3290B1F61399}"/>
    <cellStyle name="Normal 2 89" xfId="14441" xr:uid="{A03B6D46-4924-479C-A699-D64CD7321D81}"/>
    <cellStyle name="Normal 2 89 2" xfId="14442" xr:uid="{FFA3CCE1-BE78-4A90-A93A-6C69CE1AC994}"/>
    <cellStyle name="Normal 2 89 2 2" xfId="14443" xr:uid="{D059A8CD-D166-442C-8BDB-901C054787F1}"/>
    <cellStyle name="Normal 2 89 2 3" xfId="14444" xr:uid="{7C4D2DD0-01C3-41A3-97F8-9403BDDD9804}"/>
    <cellStyle name="Normal 2 89 3" xfId="14445" xr:uid="{6128F8FE-D271-4861-BC5A-17B589A82E21}"/>
    <cellStyle name="Normal 2 89 3 2" xfId="14446" xr:uid="{D25FD889-E51D-4AD9-814F-F3B461ED8C13}"/>
    <cellStyle name="Normal 2 89 3 3" xfId="14447" xr:uid="{A5C96C84-0D59-41F7-85E5-6033CD0BC7F7}"/>
    <cellStyle name="Normal 2 89 4" xfId="14448" xr:uid="{B0F581F6-28F9-44D1-93C6-DEEA16D6AE7C}"/>
    <cellStyle name="Normal 2 89 5" xfId="14449" xr:uid="{0146C2E0-8232-42EB-AC64-953E428246EB}"/>
    <cellStyle name="Normal 2 9" xfId="14450" xr:uid="{A3A9BC0F-5047-4665-9882-E2D07F677170}"/>
    <cellStyle name="Normal 2 9 10" xfId="14451" xr:uid="{DFB5EFEB-62FA-435E-B36D-175AFCEF212C}"/>
    <cellStyle name="Normal 2 9 10 2" xfId="14452" xr:uid="{B23D4188-7724-48FA-AA58-BE5ED298D4A2}"/>
    <cellStyle name="Normal 2 9 10 2 2" xfId="14453" xr:uid="{4DD83523-AEF6-4DA1-AD40-C67B4A275582}"/>
    <cellStyle name="Normal 2 9 10 2 3" xfId="14454" xr:uid="{43F0B704-A1E1-4F11-9D7D-BDC3178B8D1D}"/>
    <cellStyle name="Normal 2 9 10 3" xfId="14455" xr:uid="{87549E74-75BB-477D-A22F-D3FC24ADF98E}"/>
    <cellStyle name="Normal 2 9 10 3 2" xfId="14456" xr:uid="{E6EF36D0-A273-43E9-AAD0-6D8FB310935D}"/>
    <cellStyle name="Normal 2 9 10 3 3" xfId="14457" xr:uid="{737A0E19-A70B-4D98-86FB-9A4D33B20A80}"/>
    <cellStyle name="Normal 2 9 10 4" xfId="14458" xr:uid="{35EE3FE5-1820-4686-93F1-A750DD78E36B}"/>
    <cellStyle name="Normal 2 9 10 5" xfId="14459" xr:uid="{5D4C6879-7AB7-4019-B813-72AB1B6898F8}"/>
    <cellStyle name="Normal 2 9 11" xfId="14460" xr:uid="{6E876200-D787-4953-AB0E-1571FE0FADBF}"/>
    <cellStyle name="Normal 2 9 11 2" xfId="14461" xr:uid="{57F27A35-60B0-423D-962A-71CDC6AC2BF9}"/>
    <cellStyle name="Normal 2 9 11 2 2" xfId="14462" xr:uid="{77F024EA-BCC8-497B-9C9A-4313ED7637C3}"/>
    <cellStyle name="Normal 2 9 11 2 3" xfId="14463" xr:uid="{E890A041-D489-443B-B397-F0D229C8103E}"/>
    <cellStyle name="Normal 2 9 11 3" xfId="14464" xr:uid="{6AED29D3-92E4-472C-A1FC-7597D58797F1}"/>
    <cellStyle name="Normal 2 9 11 3 2" xfId="14465" xr:uid="{1F9200BF-D24C-4911-B030-C20198255C9A}"/>
    <cellStyle name="Normal 2 9 11 3 3" xfId="14466" xr:uid="{61A0BB32-0D59-4452-B8CD-770C80D5CA87}"/>
    <cellStyle name="Normal 2 9 11 4" xfId="14467" xr:uid="{2FC293BD-7447-4D0A-A009-88DCB040DCA7}"/>
    <cellStyle name="Normal 2 9 11 5" xfId="14468" xr:uid="{F5BE3F3E-6B1F-4366-AA38-FBAC35DAE01A}"/>
    <cellStyle name="Normal 2 9 12" xfId="14469" xr:uid="{19D5B80F-30DE-4B4C-AFFB-0A426EF43396}"/>
    <cellStyle name="Normal 2 9 12 2" xfId="14470" xr:uid="{61030FA0-3F75-4DFA-987E-F5D140380CE0}"/>
    <cellStyle name="Normal 2 9 12 2 2" xfId="14471" xr:uid="{84C69813-6544-4ABE-9112-C02CADE668E7}"/>
    <cellStyle name="Normal 2 9 12 2 3" xfId="14472" xr:uid="{8052016E-920E-4555-8B80-C165C9352D81}"/>
    <cellStyle name="Normal 2 9 12 3" xfId="14473" xr:uid="{66E2A280-CF61-476F-9F63-EED8F7E49425}"/>
    <cellStyle name="Normal 2 9 12 3 2" xfId="14474" xr:uid="{9BE21EA9-E160-4760-A784-BBBB95B1258F}"/>
    <cellStyle name="Normal 2 9 12 3 3" xfId="14475" xr:uid="{789A2BA7-9471-40E3-B520-F08B49561C50}"/>
    <cellStyle name="Normal 2 9 12 4" xfId="14476" xr:uid="{9FAF49DA-0230-41DB-BA42-DA8678B4F635}"/>
    <cellStyle name="Normal 2 9 12 5" xfId="14477" xr:uid="{9933F5C5-AA5D-40AC-B145-9D831FEF3874}"/>
    <cellStyle name="Normal 2 9 13" xfId="14478" xr:uid="{7FD773B4-3697-483C-9F9C-3F76ECE30F6B}"/>
    <cellStyle name="Normal 2 9 13 2" xfId="14479" xr:uid="{5AC41BF3-91F5-49D7-8239-5040EFF6897D}"/>
    <cellStyle name="Normal 2 9 13 2 2" xfId="14480" xr:uid="{71C83CFE-ADDB-4CB2-A419-0574F5D3717F}"/>
    <cellStyle name="Normal 2 9 13 2 3" xfId="14481" xr:uid="{854FD3F4-92ED-4100-8941-574B52B3EE5A}"/>
    <cellStyle name="Normal 2 9 13 3" xfId="14482" xr:uid="{E25A257F-6B90-40D3-A2BC-4627ACB91ECC}"/>
    <cellStyle name="Normal 2 9 13 3 2" xfId="14483" xr:uid="{6E2B87A9-2073-4EE6-BE16-4BDF10C02139}"/>
    <cellStyle name="Normal 2 9 13 3 3" xfId="14484" xr:uid="{8541043F-E0B2-479D-9822-C36BC8DD86D1}"/>
    <cellStyle name="Normal 2 9 13 4" xfId="14485" xr:uid="{60DEB831-685F-4023-9656-A31B865FE2BC}"/>
    <cellStyle name="Normal 2 9 13 5" xfId="14486" xr:uid="{E8190837-EF13-441A-B62E-46A72C90D088}"/>
    <cellStyle name="Normal 2 9 14" xfId="14487" xr:uid="{932C16A5-0D82-4C85-B91E-CC327FBCD34E}"/>
    <cellStyle name="Normal 2 9 14 2" xfId="14488" xr:uid="{838EF923-8891-4EC0-BDE4-BEACD266248C}"/>
    <cellStyle name="Normal 2 9 14 2 2" xfId="14489" xr:uid="{C5C452BB-D610-4271-A6A5-BB78B98DA97F}"/>
    <cellStyle name="Normal 2 9 14 2 3" xfId="14490" xr:uid="{476AF088-6C0F-452C-9547-7283B288C615}"/>
    <cellStyle name="Normal 2 9 14 3" xfId="14491" xr:uid="{42835D38-1B4B-4647-BF2D-8353A568C18E}"/>
    <cellStyle name="Normal 2 9 14 3 2" xfId="14492" xr:uid="{E54D1509-D515-4AA8-852D-1D28C3B34A81}"/>
    <cellStyle name="Normal 2 9 14 3 3" xfId="14493" xr:uid="{22ACA51E-71D9-4BAA-9F6D-104A63183FC1}"/>
    <cellStyle name="Normal 2 9 14 4" xfId="14494" xr:uid="{E239A49D-4B30-445A-A296-0955CC06C441}"/>
    <cellStyle name="Normal 2 9 14 5" xfId="14495" xr:uid="{AB0755E1-596E-4D49-B34A-AF033D181A4C}"/>
    <cellStyle name="Normal 2 9 15" xfId="14496" xr:uid="{BDEC08DC-1E50-47AD-B828-211D38D6C50E}"/>
    <cellStyle name="Normal 2 9 15 2" xfId="14497" xr:uid="{EF335FD1-8805-43BD-B844-9AF922FA54EC}"/>
    <cellStyle name="Normal 2 9 15 2 2" xfId="14498" xr:uid="{684FDC7B-D834-4AE2-9D7E-4FB7E050548F}"/>
    <cellStyle name="Normal 2 9 15 2 3" xfId="14499" xr:uid="{89850BAD-3D0A-43A1-A13A-0783F446864A}"/>
    <cellStyle name="Normal 2 9 15 3" xfId="14500" xr:uid="{86688EE6-9AB7-4689-AE7E-C38AFFB1FC45}"/>
    <cellStyle name="Normal 2 9 15 3 2" xfId="14501" xr:uid="{D0D46BCE-F3FE-4143-AD64-C9756E748DA9}"/>
    <cellStyle name="Normal 2 9 15 3 3" xfId="14502" xr:uid="{384BE0B6-53BF-4C73-BE6B-4F6BE0583CF9}"/>
    <cellStyle name="Normal 2 9 15 4" xfId="14503" xr:uid="{C8798C61-E19E-4890-9034-920C0AADE9F3}"/>
    <cellStyle name="Normal 2 9 15 5" xfId="14504" xr:uid="{432CF275-6A1F-4304-8632-0D7F5D62CF0F}"/>
    <cellStyle name="Normal 2 9 16" xfId="14505" xr:uid="{34D9B717-7B85-43E1-A539-AAE50BA4EAF4}"/>
    <cellStyle name="Normal 2 9 16 2" xfId="14506" xr:uid="{F0022C6C-F1F1-4712-A873-016EC383DB4F}"/>
    <cellStyle name="Normal 2 9 16 2 2" xfId="14507" xr:uid="{2F4E19D3-42C1-4B7E-9EB5-2967F2FCA097}"/>
    <cellStyle name="Normal 2 9 16 2 3" xfId="14508" xr:uid="{FFB1F53F-7D82-488B-938D-153153C8B46C}"/>
    <cellStyle name="Normal 2 9 16 3" xfId="14509" xr:uid="{22C5FD57-3470-45EE-BAD7-28E4EC08A675}"/>
    <cellStyle name="Normal 2 9 16 3 2" xfId="14510" xr:uid="{9E20FD7A-4A4B-4850-B7A6-3D578B0F55A4}"/>
    <cellStyle name="Normal 2 9 16 3 3" xfId="14511" xr:uid="{FCF638B2-91CC-40F6-AC4B-DC43BDBD81CB}"/>
    <cellStyle name="Normal 2 9 16 4" xfId="14512" xr:uid="{F4FA91CF-CECB-4AEB-A75C-97B9DC26CF63}"/>
    <cellStyle name="Normal 2 9 16 5" xfId="14513" xr:uid="{60B12620-2A05-4E6C-AA3E-CD57B8297D55}"/>
    <cellStyle name="Normal 2 9 17" xfId="14514" xr:uid="{825AA720-7BBE-40F0-9F47-95766A4BECED}"/>
    <cellStyle name="Normal 2 9 17 2" xfId="14515" xr:uid="{723846BA-1123-4F76-9A4A-BEF30D8576FB}"/>
    <cellStyle name="Normal 2 9 17 2 2" xfId="14516" xr:uid="{65788548-E2B9-43F6-AE7E-D48A828E7F12}"/>
    <cellStyle name="Normal 2 9 17 2 3" xfId="14517" xr:uid="{C4378ACE-4FEC-44F3-83EB-E43DBEB655FE}"/>
    <cellStyle name="Normal 2 9 17 3" xfId="14518" xr:uid="{96E444C3-CF3D-431F-A925-6EAAC2210D00}"/>
    <cellStyle name="Normal 2 9 17 3 2" xfId="14519" xr:uid="{C5E4B291-43EB-4D50-8FB5-643D82F8420D}"/>
    <cellStyle name="Normal 2 9 17 3 3" xfId="14520" xr:uid="{9AB0FE68-8EA0-4BE5-AF24-7FCD7ECB574D}"/>
    <cellStyle name="Normal 2 9 17 4" xfId="14521" xr:uid="{AE2A1EF9-939A-44EC-B165-A76401057233}"/>
    <cellStyle name="Normal 2 9 17 5" xfId="14522" xr:uid="{74A22B83-E28F-4505-84A9-9DD57ACF8F88}"/>
    <cellStyle name="Normal 2 9 18" xfId="14523" xr:uid="{ABEBF6AE-CA13-491D-8C61-1E841689229B}"/>
    <cellStyle name="Normal 2 9 18 2" xfId="14524" xr:uid="{F15F4952-2553-4531-8D75-420860F588EF}"/>
    <cellStyle name="Normal 2 9 18 2 2" xfId="14525" xr:uid="{542CDF59-C5A3-4E9B-B43D-A40783862780}"/>
    <cellStyle name="Normal 2 9 18 2 3" xfId="14526" xr:uid="{A04993FA-3596-4E23-AE34-BDC69DE169CF}"/>
    <cellStyle name="Normal 2 9 18 3" xfId="14527" xr:uid="{9C934A70-16DD-43A4-B22D-6951EDCBFBB4}"/>
    <cellStyle name="Normal 2 9 18 3 2" xfId="14528" xr:uid="{2275915A-6B7D-4F77-8921-50DAF51AD220}"/>
    <cellStyle name="Normal 2 9 18 3 3" xfId="14529" xr:uid="{2BEB39F1-3B25-4657-AB33-306E395C989B}"/>
    <cellStyle name="Normal 2 9 18 4" xfId="14530" xr:uid="{9C0BE0F0-4B59-41B8-B4C5-7F9E5C66F46A}"/>
    <cellStyle name="Normal 2 9 18 5" xfId="14531" xr:uid="{7ECABB25-36DB-43D7-A17E-2BB3B5A50527}"/>
    <cellStyle name="Normal 2 9 19" xfId="14532" xr:uid="{D7813372-E4FA-4352-BB2B-596792113A38}"/>
    <cellStyle name="Normal 2 9 19 2" xfId="14533" xr:uid="{C1B977AF-4FE8-4BF9-A3B8-CA20B79D6A2C}"/>
    <cellStyle name="Normal 2 9 19 2 2" xfId="14534" xr:uid="{E3790EB6-2AB2-41B2-BFCC-DD706064B2AA}"/>
    <cellStyle name="Normal 2 9 19 2 3" xfId="14535" xr:uid="{3844D865-7C3A-43BC-9D2C-7E44FDBC3D02}"/>
    <cellStyle name="Normal 2 9 19 3" xfId="14536" xr:uid="{41BEBA62-0DE1-4A02-B409-BF10BC71224C}"/>
    <cellStyle name="Normal 2 9 19 3 2" xfId="14537" xr:uid="{6CE9E4E8-8E20-4DAB-90C9-F9E243F9AD29}"/>
    <cellStyle name="Normal 2 9 19 3 3" xfId="14538" xr:uid="{99582AD6-E4F5-4DA6-9183-ACD08EB67A2D}"/>
    <cellStyle name="Normal 2 9 19 4" xfId="14539" xr:uid="{1BDD86B2-0D2D-4247-B74A-4F910D046CB9}"/>
    <cellStyle name="Normal 2 9 19 5" xfId="14540" xr:uid="{70AAA96E-26F4-4450-AC6D-78F3ED5871EF}"/>
    <cellStyle name="Normal 2 9 2" xfId="14541" xr:uid="{4ED8DDB0-4C58-4D01-88DF-EC51F5A63992}"/>
    <cellStyle name="Normal 2 9 2 2" xfId="14542" xr:uid="{F344B240-1EE5-44A4-BF25-520871941A77}"/>
    <cellStyle name="Normal 2 9 2 2 2" xfId="14543" xr:uid="{EA332A5F-CA80-4224-950A-A2D582216A95}"/>
    <cellStyle name="Normal 2 9 2 2 3" xfId="14544" xr:uid="{8961774D-C760-471D-B16E-6D8030ABD7C2}"/>
    <cellStyle name="Normal 2 9 2 3" xfId="14545" xr:uid="{15472C87-2146-47C6-AEFE-6CA769CED328}"/>
    <cellStyle name="Normal 2 9 2 3 2" xfId="14546" xr:uid="{B9670FD6-6ACB-43D7-A266-7EA12D0C395B}"/>
    <cellStyle name="Normal 2 9 2 3 3" xfId="14547" xr:uid="{6A1A2CFE-55C9-4B5E-96CB-C29D3B06C2A2}"/>
    <cellStyle name="Normal 2 9 2 4" xfId="14548" xr:uid="{A59D7963-20E9-423B-BED9-0D170B91F8D9}"/>
    <cellStyle name="Normal 2 9 2 5" xfId="14549" xr:uid="{B239838B-4B05-4FF9-9572-7C28CC0C42BF}"/>
    <cellStyle name="Normal 2 9 20" xfId="14550" xr:uid="{064445D9-6FF3-4ECA-8A9F-83857B1D94B4}"/>
    <cellStyle name="Normal 2 9 20 2" xfId="14551" xr:uid="{253F3142-84A4-46E6-AFBA-AEADF8498671}"/>
    <cellStyle name="Normal 2 9 20 2 2" xfId="14552" xr:uid="{16A740EF-AA2C-4835-8DD8-51126FA06D36}"/>
    <cellStyle name="Normal 2 9 20 2 3" xfId="14553" xr:uid="{6908D057-B104-409F-A79A-1283E0DD6659}"/>
    <cellStyle name="Normal 2 9 20 3" xfId="14554" xr:uid="{1C9632E6-D966-4B7A-8F42-89E8832C1E0D}"/>
    <cellStyle name="Normal 2 9 20 3 2" xfId="14555" xr:uid="{5002290C-41C6-4063-B83C-F6DD2EED5A4B}"/>
    <cellStyle name="Normal 2 9 20 3 3" xfId="14556" xr:uid="{58C8C0B0-E1E8-4850-9148-84B8B274F4E7}"/>
    <cellStyle name="Normal 2 9 20 4" xfId="14557" xr:uid="{1B2BB5D1-6B29-4E92-B69D-55EB8CD3546D}"/>
    <cellStyle name="Normal 2 9 20 5" xfId="14558" xr:uid="{0BF9CB87-D0D1-4D8E-8DF4-15694A23DA62}"/>
    <cellStyle name="Normal 2 9 21" xfId="14559" xr:uid="{E5075BE0-CA8E-4430-ADCC-8B74B4AC28B7}"/>
    <cellStyle name="Normal 2 9 21 2" xfId="14560" xr:uid="{62D4B225-907A-4F94-AB11-43117CF65C06}"/>
    <cellStyle name="Normal 2 9 21 2 2" xfId="14561" xr:uid="{488C65BA-6051-4B99-BB75-DF93768EFD1A}"/>
    <cellStyle name="Normal 2 9 21 2 3" xfId="14562" xr:uid="{A65A0BBE-F339-4E4E-A47E-F13BAC5C260E}"/>
    <cellStyle name="Normal 2 9 21 3" xfId="14563" xr:uid="{92D1A3A4-2D0D-4051-B9A4-860BFBB6C670}"/>
    <cellStyle name="Normal 2 9 21 3 2" xfId="14564" xr:uid="{0685EBA5-8050-4F40-8BF8-75C38771B28B}"/>
    <cellStyle name="Normal 2 9 21 3 3" xfId="14565" xr:uid="{FBB994BC-9956-446E-A026-7DD52C6C99BE}"/>
    <cellStyle name="Normal 2 9 21 4" xfId="14566" xr:uid="{3A5B2C5E-4C90-4F93-9A2F-1EA63CC63312}"/>
    <cellStyle name="Normal 2 9 21 5" xfId="14567" xr:uid="{E3D50BF7-3010-4855-8B23-21C0C3AB925C}"/>
    <cellStyle name="Normal 2 9 22" xfId="14568" xr:uid="{798763E3-0608-4F54-96CA-7A6F838CFF25}"/>
    <cellStyle name="Normal 2 9 22 2" xfId="14569" xr:uid="{A74DE6DE-80B9-4785-A167-1A4254EA7DA4}"/>
    <cellStyle name="Normal 2 9 22 2 2" xfId="14570" xr:uid="{8B36B09D-026D-4ADE-A59B-08F834DF71C9}"/>
    <cellStyle name="Normal 2 9 22 2 3" xfId="14571" xr:uid="{5AFC5F17-1B77-4E57-B847-4F62F73AD7FC}"/>
    <cellStyle name="Normal 2 9 22 3" xfId="14572" xr:uid="{A10B7047-B981-4C37-9EA7-1352E3616521}"/>
    <cellStyle name="Normal 2 9 22 3 2" xfId="14573" xr:uid="{F52344D6-ADBB-4CCC-8066-D6D6827E70EB}"/>
    <cellStyle name="Normal 2 9 22 3 3" xfId="14574" xr:uid="{2DD9A785-78B2-4D69-93CE-18030518C948}"/>
    <cellStyle name="Normal 2 9 22 4" xfId="14575" xr:uid="{283FF35D-19F8-4202-8137-907AFF2F3923}"/>
    <cellStyle name="Normal 2 9 22 5" xfId="14576" xr:uid="{B45C85DF-B51B-4315-A394-54AC6EA246A4}"/>
    <cellStyle name="Normal 2 9 23" xfId="14577" xr:uid="{256EE507-81C3-4905-81CA-0609674E4B34}"/>
    <cellStyle name="Normal 2 9 23 2" xfId="14578" xr:uid="{DE4D6DE6-4711-412C-9CC3-3F9F48EE8D2D}"/>
    <cellStyle name="Normal 2 9 23 2 2" xfId="14579" xr:uid="{85DD6ECD-727E-4FB5-8478-89ABA8CECAEF}"/>
    <cellStyle name="Normal 2 9 23 2 3" xfId="14580" xr:uid="{5624CC8D-2283-4FC8-BAFB-586503917BCF}"/>
    <cellStyle name="Normal 2 9 23 3" xfId="14581" xr:uid="{69810307-2F2B-4A05-A3CC-66D185B598B8}"/>
    <cellStyle name="Normal 2 9 23 3 2" xfId="14582" xr:uid="{F4F45E4A-96E6-4913-B09E-E510525145EF}"/>
    <cellStyle name="Normal 2 9 23 3 3" xfId="14583" xr:uid="{2D06A7BC-CDE1-4CC5-A1D6-10C656E8AA7B}"/>
    <cellStyle name="Normal 2 9 23 4" xfId="14584" xr:uid="{B09A950C-4A28-42A8-9E46-6556A0CF326F}"/>
    <cellStyle name="Normal 2 9 23 5" xfId="14585" xr:uid="{FAEE00B5-9E2A-438E-804A-25AC545215F7}"/>
    <cellStyle name="Normal 2 9 24" xfId="14586" xr:uid="{6DEBF412-8AB2-4F96-BD94-B8764EF6E1AC}"/>
    <cellStyle name="Normal 2 9 24 2" xfId="14587" xr:uid="{71A14AA3-BE5C-417E-901F-022FD496F050}"/>
    <cellStyle name="Normal 2 9 24 3" xfId="14588" xr:uid="{4D5ACDCC-0CE8-4102-98F4-08CBB4D2429F}"/>
    <cellStyle name="Normal 2 9 25" xfId="14589" xr:uid="{1A1B49C1-D63F-4F61-B16F-ED167B3DBFB2}"/>
    <cellStyle name="Normal 2 9 25 2" xfId="14590" xr:uid="{E0233FDE-4F6A-4139-B8DF-B152FF074EF7}"/>
    <cellStyle name="Normal 2 9 25 3" xfId="14591" xr:uid="{AD11C041-74D4-4C29-9138-434E4A37003D}"/>
    <cellStyle name="Normal 2 9 26" xfId="14592" xr:uid="{B76B83D8-A206-4AC7-B816-743BBE53C6E2}"/>
    <cellStyle name="Normal 2 9 27" xfId="14593" xr:uid="{54ED618A-2D46-4BF7-BF38-F867B3F93F9F}"/>
    <cellStyle name="Normal 2 9 3" xfId="14594" xr:uid="{E72C73F3-221E-48D1-8B2D-75C2F7E6F022}"/>
    <cellStyle name="Normal 2 9 3 2" xfId="14595" xr:uid="{5DE3D6C7-CF86-4571-AB30-32E02CF1D719}"/>
    <cellStyle name="Normal 2 9 3 2 2" xfId="14596" xr:uid="{7884B8E7-3F7C-4C41-8172-15EADCBC3B9E}"/>
    <cellStyle name="Normal 2 9 3 2 3" xfId="14597" xr:uid="{7893ACA0-33F6-4C98-8715-CFEF3714171E}"/>
    <cellStyle name="Normal 2 9 3 3" xfId="14598" xr:uid="{5E738953-D8B0-42D5-99C2-0905F3CB001B}"/>
    <cellStyle name="Normal 2 9 3 3 2" xfId="14599" xr:uid="{C8F6E602-5114-4512-AB10-B5A57DB5EC3C}"/>
    <cellStyle name="Normal 2 9 3 3 3" xfId="14600" xr:uid="{CAC7E097-B780-4F8C-B0F7-C53C3CEB65C9}"/>
    <cellStyle name="Normal 2 9 3 4" xfId="14601" xr:uid="{B6968162-0B66-4F5D-B1C5-7BC2DDF55C9C}"/>
    <cellStyle name="Normal 2 9 3 5" xfId="14602" xr:uid="{81F58CDF-602F-4230-97AA-F35C6EFC02FC}"/>
    <cellStyle name="Normal 2 9 4" xfId="14603" xr:uid="{AD9A162D-B495-4993-987C-8FD08922EBFE}"/>
    <cellStyle name="Normal 2 9 4 2" xfId="14604" xr:uid="{0C83305E-019E-4CCE-87BF-23B43CF84E9F}"/>
    <cellStyle name="Normal 2 9 4 2 2" xfId="14605" xr:uid="{06303D24-6C62-4B7A-A103-29A2B89876D1}"/>
    <cellStyle name="Normal 2 9 4 2 3" xfId="14606" xr:uid="{534807A2-210B-4B2B-B4E0-9F9753F4F60F}"/>
    <cellStyle name="Normal 2 9 4 3" xfId="14607" xr:uid="{E0B80A05-D46D-47AE-AE30-0DEA32CDA08A}"/>
    <cellStyle name="Normal 2 9 4 3 2" xfId="14608" xr:uid="{93AA0263-4B82-4F4B-A46C-263391E9FF1B}"/>
    <cellStyle name="Normal 2 9 4 3 3" xfId="14609" xr:uid="{7053D04B-3632-4C85-A1BB-1CFF878C0A14}"/>
    <cellStyle name="Normal 2 9 4 4" xfId="14610" xr:uid="{09A31FE8-B998-451F-AEF2-1DAB3DEF6ED6}"/>
    <cellStyle name="Normal 2 9 4 5" xfId="14611" xr:uid="{D0CCEBF3-A29E-4CB5-B475-AE147BDFF2AE}"/>
    <cellStyle name="Normal 2 9 5" xfId="14612" xr:uid="{E871A476-AB6A-48CC-A96E-51DC586E7D40}"/>
    <cellStyle name="Normal 2 9 5 2" xfId="14613" xr:uid="{30A37DB9-A4E9-4B9A-B2F1-90A6452D42F0}"/>
    <cellStyle name="Normal 2 9 5 2 2" xfId="14614" xr:uid="{8E43CB8B-8417-452F-B73B-A3D11DDB4EA5}"/>
    <cellStyle name="Normal 2 9 5 2 3" xfId="14615" xr:uid="{84F12C01-97B5-4CBC-AFBA-710C84EF1131}"/>
    <cellStyle name="Normal 2 9 5 3" xfId="14616" xr:uid="{C24B03A3-67BF-4B65-911A-B9A46B377EC3}"/>
    <cellStyle name="Normal 2 9 5 3 2" xfId="14617" xr:uid="{3EF9FB82-03A0-471D-B724-492C86AF70B7}"/>
    <cellStyle name="Normal 2 9 5 3 3" xfId="14618" xr:uid="{4DED3AE1-43D9-4478-9E38-66BE1B720754}"/>
    <cellStyle name="Normal 2 9 5 4" xfId="14619" xr:uid="{28F630CB-1E74-4F95-BC4E-8278C4C411DD}"/>
    <cellStyle name="Normal 2 9 5 5" xfId="14620" xr:uid="{2EA1FC1A-A4AF-4FC7-B5C8-826D2CE15DE1}"/>
    <cellStyle name="Normal 2 9 6" xfId="14621" xr:uid="{56B54EDC-F01A-49D7-A618-E66FFD35FB53}"/>
    <cellStyle name="Normal 2 9 6 2" xfId="14622" xr:uid="{F9357590-1B34-4F18-94F4-AE12E06B1EE6}"/>
    <cellStyle name="Normal 2 9 6 2 2" xfId="14623" xr:uid="{57092494-A5D2-41D4-9C42-CC0332B1480B}"/>
    <cellStyle name="Normal 2 9 6 2 3" xfId="14624" xr:uid="{75CC614E-DAD8-4DE6-AE1C-DEAB9C36CCDC}"/>
    <cellStyle name="Normal 2 9 6 3" xfId="14625" xr:uid="{BFD0C848-5DFB-4655-A0AD-E9A241B54AAB}"/>
    <cellStyle name="Normal 2 9 6 3 2" xfId="14626" xr:uid="{6B225019-262B-4D5B-AE50-3901AE498333}"/>
    <cellStyle name="Normal 2 9 6 3 3" xfId="14627" xr:uid="{D99A8880-66B6-4978-93F6-73336775154D}"/>
    <cellStyle name="Normal 2 9 6 4" xfId="14628" xr:uid="{CFBB0FCF-9C76-41CE-8F8A-43085E3A8102}"/>
    <cellStyle name="Normal 2 9 6 5" xfId="14629" xr:uid="{287C26BA-FA10-4BBB-9EFC-5E4F4B7C524D}"/>
    <cellStyle name="Normal 2 9 7" xfId="14630" xr:uid="{A64E1A5F-AEEB-4BE2-9EFD-5FA9ECD332BD}"/>
    <cellStyle name="Normal 2 9 7 2" xfId="14631" xr:uid="{0C27F268-32B1-434D-8878-BA25606D1285}"/>
    <cellStyle name="Normal 2 9 7 2 2" xfId="14632" xr:uid="{77B4556C-5E65-403C-B20B-1305C0B121CF}"/>
    <cellStyle name="Normal 2 9 7 2 3" xfId="14633" xr:uid="{52D0EFBB-97A7-4E3E-8371-8C6857DE9773}"/>
    <cellStyle name="Normal 2 9 7 3" xfId="14634" xr:uid="{969F2064-8768-4C65-8841-D9CE4200D210}"/>
    <cellStyle name="Normal 2 9 7 3 2" xfId="14635" xr:uid="{BD1D9461-471E-4F05-BC46-32E2427B28B8}"/>
    <cellStyle name="Normal 2 9 7 3 3" xfId="14636" xr:uid="{3DBE5517-48C0-4705-A00F-3EDAF2EE90C1}"/>
    <cellStyle name="Normal 2 9 7 4" xfId="14637" xr:uid="{9A194805-53F0-4466-9A53-BC15CA7856D1}"/>
    <cellStyle name="Normal 2 9 7 5" xfId="14638" xr:uid="{F379F289-33A3-4D19-8777-A2BB9F93462D}"/>
    <cellStyle name="Normal 2 9 8" xfId="14639" xr:uid="{279B9619-FE58-42D8-B0CF-3EB23BF07978}"/>
    <cellStyle name="Normal 2 9 8 2" xfId="14640" xr:uid="{11809C7B-275D-4F9F-A55A-E31121961393}"/>
    <cellStyle name="Normal 2 9 8 2 2" xfId="14641" xr:uid="{484330B0-5C18-478A-B244-06A8CA8876BA}"/>
    <cellStyle name="Normal 2 9 8 2 3" xfId="14642" xr:uid="{42D59BBF-32A4-4562-BB30-C9F83594128F}"/>
    <cellStyle name="Normal 2 9 8 3" xfId="14643" xr:uid="{85C625C1-ED6E-47A2-8B12-DCC1876F8BEA}"/>
    <cellStyle name="Normal 2 9 8 3 2" xfId="14644" xr:uid="{5439544B-7793-4E75-8A4E-420755F97723}"/>
    <cellStyle name="Normal 2 9 8 3 3" xfId="14645" xr:uid="{28301CAB-DA65-43FA-B1E3-893E0BDF0FB6}"/>
    <cellStyle name="Normal 2 9 8 4" xfId="14646" xr:uid="{8ED9D919-A611-46E5-9409-CD624E20ED36}"/>
    <cellStyle name="Normal 2 9 8 5" xfId="14647" xr:uid="{CC8F0118-6BDE-4522-9444-E8F92677F6A6}"/>
    <cellStyle name="Normal 2 9 9" xfId="14648" xr:uid="{39F255D9-6E91-406F-AECB-F9FA02590C45}"/>
    <cellStyle name="Normal 2 9 9 2" xfId="14649" xr:uid="{2465C51A-1100-4741-A43E-3B4816F8D807}"/>
    <cellStyle name="Normal 2 9 9 2 2" xfId="14650" xr:uid="{077460B8-735D-48D9-A257-7889982D5801}"/>
    <cellStyle name="Normal 2 9 9 2 3" xfId="14651" xr:uid="{B8D3721F-0804-4C45-80A6-D3F8BD5AA918}"/>
    <cellStyle name="Normal 2 9 9 3" xfId="14652" xr:uid="{8D50CA8E-6C10-4BAE-8729-8E4E890573C6}"/>
    <cellStyle name="Normal 2 9 9 3 2" xfId="14653" xr:uid="{C76CF955-D2B0-4916-9B45-E8AE0F6D7744}"/>
    <cellStyle name="Normal 2 9 9 3 3" xfId="14654" xr:uid="{A5ECF37E-EE6A-4CE5-A85F-BE358CF4D4CD}"/>
    <cellStyle name="Normal 2 9 9 4" xfId="14655" xr:uid="{74403E89-E0F4-4FCD-81D6-131C8F0633E0}"/>
    <cellStyle name="Normal 2 9 9 5" xfId="14656" xr:uid="{BC498DF5-BA26-4235-8A7B-8DAAE4F72D13}"/>
    <cellStyle name="Normal 2 90" xfId="14657" xr:uid="{0B1E33D6-8323-4617-A3C6-B9E0716C3C70}"/>
    <cellStyle name="Normal 2 90 2" xfId="14658" xr:uid="{74E130F6-1564-43E2-9801-6953291E0668}"/>
    <cellStyle name="Normal 2 90 2 2" xfId="14659" xr:uid="{C617A85B-2B82-46F2-822F-ED277A01673A}"/>
    <cellStyle name="Normal 2 90 2 3" xfId="14660" xr:uid="{E5C6F55F-BB60-4DBC-8BBA-D2EFAAF48FE9}"/>
    <cellStyle name="Normal 2 90 3" xfId="14661" xr:uid="{DA9A83E1-F9E4-46BA-B51A-576B9DF11D7E}"/>
    <cellStyle name="Normal 2 90 3 2" xfId="14662" xr:uid="{60B9BE13-127F-41CB-B63C-918818B4CAE3}"/>
    <cellStyle name="Normal 2 90 3 3" xfId="14663" xr:uid="{8F326869-D71C-482D-9182-65FEC8F58D36}"/>
    <cellStyle name="Normal 2 90 4" xfId="14664" xr:uid="{BBA886A0-B80A-41C4-8CFA-E97D31D34E20}"/>
    <cellStyle name="Normal 2 90 5" xfId="14665" xr:uid="{F5505978-DD79-496A-AA3B-E0B9176CA2D6}"/>
    <cellStyle name="Normal 2 91" xfId="14666" xr:uid="{369C112E-40EF-4A24-AEF3-99C7F2246F48}"/>
    <cellStyle name="Normal 2 91 2" xfId="14667" xr:uid="{413CA678-385F-4BF1-A68C-8E95195425B4}"/>
    <cellStyle name="Normal 2 91 2 2" xfId="14668" xr:uid="{9865DE4A-BD65-4B2F-917A-81971422BB78}"/>
    <cellStyle name="Normal 2 91 2 3" xfId="14669" xr:uid="{452E52F6-3829-43D4-B759-71EEA4437B35}"/>
    <cellStyle name="Normal 2 91 3" xfId="14670" xr:uid="{83FB1214-9A0D-40CB-A8E1-7C611DD428A2}"/>
    <cellStyle name="Normal 2 91 3 2" xfId="14671" xr:uid="{FBB725C3-5D95-4DE0-B2E1-65E65A8D0CDE}"/>
    <cellStyle name="Normal 2 91 3 3" xfId="14672" xr:uid="{AFAE00CE-8672-4D55-B9FE-4F1E8773DD2D}"/>
    <cellStyle name="Normal 2 91 4" xfId="14673" xr:uid="{AB8AD990-F39B-442E-9C7E-35E80E22359F}"/>
    <cellStyle name="Normal 2 91 5" xfId="14674" xr:uid="{9AA36D4C-4094-4F60-B1EB-7F5D286428FC}"/>
    <cellStyle name="Normal 2 92" xfId="14675" xr:uid="{701B201F-A72C-4E34-9403-A01F37E475D4}"/>
    <cellStyle name="Normal 2 92 2" xfId="14676" xr:uid="{78F65040-8616-477C-AAEB-AE9FA0C56BCC}"/>
    <cellStyle name="Normal 2 92 2 2" xfId="14677" xr:uid="{BCEA59FB-8C19-4E3C-9454-3ADF7984DE09}"/>
    <cellStyle name="Normal 2 92 2 3" xfId="14678" xr:uid="{456F5FB0-DF15-4AED-B64E-203008CD0A3F}"/>
    <cellStyle name="Normal 2 92 3" xfId="14679" xr:uid="{ED7D393E-BC3B-4AEC-A500-3FD332578ABF}"/>
    <cellStyle name="Normal 2 92 3 2" xfId="14680" xr:uid="{EE5A2013-6C18-43B9-A4A1-340E62DAF5A8}"/>
    <cellStyle name="Normal 2 92 3 3" xfId="14681" xr:uid="{2C6B6494-1C62-4C0B-95AE-2A4F7EA55588}"/>
    <cellStyle name="Normal 2 92 4" xfId="14682" xr:uid="{80A5E2B2-48DF-4AAB-8B31-719FC629C016}"/>
    <cellStyle name="Normal 2 92 5" xfId="14683" xr:uid="{3DD37026-4284-450F-9AFA-63C4C5130A9B}"/>
    <cellStyle name="Normal 2 93" xfId="14684" xr:uid="{CC9CD1CD-514A-44E3-84CF-26B30EE0505D}"/>
    <cellStyle name="Normal 2 93 2" xfId="14685" xr:uid="{0A194E2D-8B3A-4DD6-B0A6-0BB7CFF4D19A}"/>
    <cellStyle name="Normal 2 93 2 2" xfId="14686" xr:uid="{12FADA98-2F2F-4CC0-A3B7-D25CA7C85A87}"/>
    <cellStyle name="Normal 2 93 2 3" xfId="14687" xr:uid="{7493D11C-54E4-483F-9495-9B61E4FFA80F}"/>
    <cellStyle name="Normal 2 93 3" xfId="14688" xr:uid="{C2E7691E-2A5C-4D61-891A-3E931A95930A}"/>
    <cellStyle name="Normal 2 93 3 2" xfId="14689" xr:uid="{2C2418B5-E33B-47F0-9271-FF07C90FDAF9}"/>
    <cellStyle name="Normal 2 93 3 3" xfId="14690" xr:uid="{ACD76412-A74C-4E1B-9FFA-3CECC7B76A3F}"/>
    <cellStyle name="Normal 2 93 4" xfId="14691" xr:uid="{5553FF2E-9AE2-4B76-8A9C-50C61796E82E}"/>
    <cellStyle name="Normal 2 93 5" xfId="14692" xr:uid="{9ED3F5AA-644A-4544-B8E8-7A1E96ACAA45}"/>
    <cellStyle name="Normal 2 94" xfId="14693" xr:uid="{E82A6741-31D0-476C-B797-03243A33687A}"/>
    <cellStyle name="Normal 2 94 2" xfId="14694" xr:uid="{E692C4A1-AEC7-4DC8-961A-1EB9C92F0C2D}"/>
    <cellStyle name="Normal 2 94 2 2" xfId="14695" xr:uid="{0B577D9F-DE98-4EF5-8385-D98E780761C7}"/>
    <cellStyle name="Normal 2 94 2 3" xfId="14696" xr:uid="{477FECAA-7093-495B-BC99-112D21312EB7}"/>
    <cellStyle name="Normal 2 94 3" xfId="14697" xr:uid="{65CBCE02-EF48-47C8-BE92-95993852F65D}"/>
    <cellStyle name="Normal 2 94 3 2" xfId="14698" xr:uid="{40A2EB26-4549-4068-B4A2-263FA3AE3A2E}"/>
    <cellStyle name="Normal 2 94 3 3" xfId="14699" xr:uid="{B68A97AF-B4AF-4B0E-BCF4-A718A199F58A}"/>
    <cellStyle name="Normal 2 94 4" xfId="14700" xr:uid="{F0BD90E2-E07E-4360-B4C1-DC7E7DF1CDED}"/>
    <cellStyle name="Normal 2 94 4 2" xfId="41798" xr:uid="{589900B0-18FB-4397-9CE5-D5AA51738584}"/>
    <cellStyle name="Normal 2 94 5" xfId="14701" xr:uid="{42B37B3D-E638-40E0-82D0-D9E2EF9E5AB6}"/>
    <cellStyle name="Normal 2 94 6" xfId="41554" xr:uid="{652CE7EB-EAC4-4AF9-A299-0B1628634CF9}"/>
    <cellStyle name="Normal 2 95" xfId="14702" xr:uid="{262876A6-7384-4C25-923F-3114D29BA3BE}"/>
    <cellStyle name="Normal 2 95 2" xfId="14703" xr:uid="{BDF8ECA6-137F-4696-90DA-EDB30AEE1520}"/>
    <cellStyle name="Normal 2 95 2 2" xfId="14704" xr:uid="{9587D02E-6140-45D9-BD80-5694A496A4A3}"/>
    <cellStyle name="Normal 2 95 2 3" xfId="14705" xr:uid="{95B0285B-5912-493A-A0D8-45BBF487DFC4}"/>
    <cellStyle name="Normal 2 95 3" xfId="14706" xr:uid="{D02CF444-1B7D-4E45-97B0-298DE9F36E6C}"/>
    <cellStyle name="Normal 2 95 3 2" xfId="14707" xr:uid="{B5CDE279-3D0F-4F4E-85F2-60160187E45A}"/>
    <cellStyle name="Normal 2 95 3 3" xfId="14708" xr:uid="{7EC8E9B6-91D2-4B65-B049-9655A228CA79}"/>
    <cellStyle name="Normal 2 95 4" xfId="14709" xr:uid="{E5840281-F30F-4B0C-BAB5-D7ED3EF44E55}"/>
    <cellStyle name="Normal 2 95 4 2" xfId="41592" xr:uid="{CA730006-FEF1-4490-BE49-BC4094BEDF79}"/>
    <cellStyle name="Normal 2 95 5" xfId="14710" xr:uid="{9050D04F-A428-47C7-8765-E74FD14A8DF4}"/>
    <cellStyle name="Normal 2 95 6" xfId="41466" xr:uid="{94E6259C-2C6F-4109-A858-9C9B1FEE0D54}"/>
    <cellStyle name="Normal 2 96" xfId="14711" xr:uid="{30BE0C14-0766-4FD1-B1E1-FCE67622CBE4}"/>
    <cellStyle name="Normal 2 96 2" xfId="14712" xr:uid="{CEFC658B-0AE4-4213-8CC3-C7E829C02D72}"/>
    <cellStyle name="Normal 2 96 2 2" xfId="14713" xr:uid="{2F61030B-DCA1-4B23-B132-4C346001D2B4}"/>
    <cellStyle name="Normal 2 96 2 3" xfId="14714" xr:uid="{63E3EBFE-E71B-4882-A221-A20294B5881D}"/>
    <cellStyle name="Normal 2 96 3" xfId="14715" xr:uid="{60ED43F0-F145-4200-8EF0-54534E9C7378}"/>
    <cellStyle name="Normal 2 96 3 2" xfId="14716" xr:uid="{DBCCAC79-50FC-4CD5-B876-617D872A6048}"/>
    <cellStyle name="Normal 2 96 3 3" xfId="14717" xr:uid="{AB8B42B8-4AF4-4EDE-8E87-8CF6257D562C}"/>
    <cellStyle name="Normal 2 96 4" xfId="14718" xr:uid="{085F50BB-2D3A-4312-A1F2-49ADF49A5ABF}"/>
    <cellStyle name="Normal 2 96 4 2" xfId="41799" xr:uid="{421D5DA9-4F93-410E-BAD7-BBBB6281D785}"/>
    <cellStyle name="Normal 2 96 5" xfId="14719" xr:uid="{71CD3336-2944-490D-83C6-FB5EB657FD34}"/>
    <cellStyle name="Normal 2 96 6" xfId="41467" xr:uid="{A9F28BEB-69A3-40D8-B947-1795ADBB2774}"/>
    <cellStyle name="Normal 2 97" xfId="14720" xr:uid="{628A28E7-2E4F-455A-8A7E-31D867869CAF}"/>
    <cellStyle name="Normal 2 97 2" xfId="14721" xr:uid="{9A0E9662-6BA2-4A12-A244-3C5B359EFAA5}"/>
    <cellStyle name="Normal 2 97 2 2" xfId="14722" xr:uid="{9DB9583E-DEF2-47A8-9EAD-D3F5AA6526B1}"/>
    <cellStyle name="Normal 2 97 2 3" xfId="14723" xr:uid="{9432A8D9-2BED-40C5-A254-8671628491D8}"/>
    <cellStyle name="Normal 2 97 3" xfId="14724" xr:uid="{C4CC7A2A-D9F4-4A48-AAB4-91D3D357AE9F}"/>
    <cellStyle name="Normal 2 97 3 2" xfId="14725" xr:uid="{161DAFFA-13DA-4C37-A50A-ED7B178C8D2C}"/>
    <cellStyle name="Normal 2 97 3 3" xfId="14726" xr:uid="{1FB534E4-406C-4EB8-986A-A18DED3658DA}"/>
    <cellStyle name="Normal 2 97 4" xfId="14727" xr:uid="{3AB30D85-CE69-42BB-B69B-0C1FBE5E905A}"/>
    <cellStyle name="Normal 2 97 4 2" xfId="41800" xr:uid="{DA3819E6-81FE-4EEF-8994-BD503E6C9E26}"/>
    <cellStyle name="Normal 2 97 5" xfId="14728" xr:uid="{140F96BC-B9B3-4273-844F-8C21ADBD084D}"/>
    <cellStyle name="Normal 2 97 6" xfId="41469" xr:uid="{1228899F-B10E-462A-9659-49DF004AD796}"/>
    <cellStyle name="Normal 2 98" xfId="14729" xr:uid="{F6C45360-1172-404D-8374-DA213A6FF338}"/>
    <cellStyle name="Normal 2 98 2" xfId="14730" xr:uid="{7F602DE4-89BC-4E58-89F1-5A5F5BDF7D8E}"/>
    <cellStyle name="Normal 2 98 2 2" xfId="14731" xr:uid="{A6C765B6-9988-4A06-BEB1-B98CA3184035}"/>
    <cellStyle name="Normal 2 98 2 3" xfId="14732" xr:uid="{D7E07D26-AE35-4279-859D-14FF3D85F7C2}"/>
    <cellStyle name="Normal 2 98 3" xfId="14733" xr:uid="{27FB088E-CE8D-492A-A488-C79A5577489D}"/>
    <cellStyle name="Normal 2 98 3 2" xfId="14734" xr:uid="{E679AB80-735C-4FEF-A416-56AA3F6ECCB3}"/>
    <cellStyle name="Normal 2 98 3 3" xfId="14735" xr:uid="{DB1C1031-8A6B-4CBE-BB4F-A54E1F57F98D}"/>
    <cellStyle name="Normal 2 98 4" xfId="14736" xr:uid="{E3F7CDC0-E385-4250-A16E-F7E059927890}"/>
    <cellStyle name="Normal 2 98 5" xfId="14737" xr:uid="{D7600AC5-D2E3-4E3C-84CE-7D83321F5016}"/>
    <cellStyle name="Normal 2 98 6" xfId="41472" xr:uid="{7D8636A4-9D64-4C72-9A44-B3B1F8613BB9}"/>
    <cellStyle name="Normal 2 99" xfId="14738" xr:uid="{8BE92133-80A8-4587-A814-850F9180D426}"/>
    <cellStyle name="Normal 2 99 2" xfId="14739" xr:uid="{78C47FAA-0EC6-4DAB-B87A-37FB5DAD196C}"/>
    <cellStyle name="Normal 2 99 2 2" xfId="14740" xr:uid="{3CE196EA-67A0-4D85-BC7A-8CDF0B1B9E07}"/>
    <cellStyle name="Normal 2 99 2 3" xfId="14741" xr:uid="{52B29CFD-CA99-4981-B0F9-B22A20D8B9E4}"/>
    <cellStyle name="Normal 2 99 3" xfId="14742" xr:uid="{EAFEEE1C-E129-41D0-967D-5E9AC0CCAA01}"/>
    <cellStyle name="Normal 2 99 3 2" xfId="14743" xr:uid="{97E7AC72-70A2-4AD9-8773-5DF021B60D18}"/>
    <cellStyle name="Normal 2 99 3 3" xfId="14744" xr:uid="{6C1EC9EB-C700-4D1A-8620-4C2E99DE33E4}"/>
    <cellStyle name="Normal 2 99 4" xfId="14745" xr:uid="{9F939073-3CEF-40C0-A5BB-9A13A330B705}"/>
    <cellStyle name="Normal 2 99 5" xfId="14746" xr:uid="{36CB8955-B006-4542-AFA9-28E1E90E911B}"/>
    <cellStyle name="Normal 2 99 6" xfId="41474" xr:uid="{A210BAD3-A353-40B8-92ED-3DF61AD8AE8D}"/>
    <cellStyle name="Normal 2_CostBenefitAnalysis" xfId="41555" xr:uid="{3C026C77-F0F9-4A80-B01F-5463E8060214}"/>
    <cellStyle name="Normal 20" xfId="14747" xr:uid="{738E3127-FF34-49D9-901E-6BAF57BEA0F0}"/>
    <cellStyle name="Normal 20 2" xfId="14748" xr:uid="{909C9E37-DCE3-4ACB-BA19-A32EE8491BC8}"/>
    <cellStyle name="Normal 20 2 2" xfId="14749" xr:uid="{AEC54FE1-0953-4691-94B8-A60A90346A39}"/>
    <cellStyle name="Normal 20 2 2 2" xfId="41801" xr:uid="{CBACB231-4BE5-4465-B2E3-6DA0F9BEAF73}"/>
    <cellStyle name="Normal 20 2 3" xfId="14750" xr:uid="{973FF04D-9783-43C7-8D94-0ACC33352E67}"/>
    <cellStyle name="Normal 20 3" xfId="14751" xr:uid="{1059883E-7B62-416C-A42B-23C71DBDEAB5}"/>
    <cellStyle name="Normal 20 3 2" xfId="14752" xr:uid="{001E06F8-3175-4716-8ED6-AF9C91FEF614}"/>
    <cellStyle name="Normal 20 3 3" xfId="14753" xr:uid="{8076DB3A-2578-42FB-980C-EBC1B00BF6F5}"/>
    <cellStyle name="Normal 20 4" xfId="14754" xr:uid="{856EAA90-25EA-40F1-AACB-6F5E10BE117D}"/>
    <cellStyle name="Normal 20 4 2" xfId="41802" xr:uid="{DFF15094-FE25-485D-9BE9-81D5994578F0}"/>
    <cellStyle name="Normal 20 5" xfId="14755" xr:uid="{340AFF76-C5D8-4463-B680-B328AB972A0F}"/>
    <cellStyle name="Normal 21" xfId="14756" xr:uid="{CDD88145-ACDC-46EA-AF59-F30AB8B616FD}"/>
    <cellStyle name="Normal 21 2" xfId="14757" xr:uid="{8B41D795-4E0F-40A6-828B-85CBE7F8518D}"/>
    <cellStyle name="Normal 21 2 2" xfId="14758" xr:uid="{C574F483-2504-4789-81C4-8E1E7A4F120D}"/>
    <cellStyle name="Normal 21 2 2 2" xfId="41803" xr:uid="{5AA7C29E-A7CD-4486-BE4C-DBC21EE9C47C}"/>
    <cellStyle name="Normal 21 2 3" xfId="14759" xr:uid="{B46D1DB6-E772-41B1-9D6E-7944EC082062}"/>
    <cellStyle name="Normal 21 3" xfId="14760" xr:uid="{FFFC869D-F551-4A2A-B59F-72B94DF26010}"/>
    <cellStyle name="Normal 21 3 2" xfId="14761" xr:uid="{FF225E26-387A-4FBD-95B1-A0E2AB096114}"/>
    <cellStyle name="Normal 21 3 3" xfId="14762" xr:uid="{3926416E-452D-470E-81A6-0BC75CB18546}"/>
    <cellStyle name="Normal 21 4" xfId="14763" xr:uid="{62714592-5A35-4762-983B-9A187E1B7DC0}"/>
    <cellStyle name="Normal 21 4 2" xfId="41804" xr:uid="{E3A6900E-EA19-4561-AD1C-90355DB267B0}"/>
    <cellStyle name="Normal 21 5" xfId="14764" xr:uid="{6820CA86-C4CC-441A-9368-C2EB27DF6E37}"/>
    <cellStyle name="Normal 22" xfId="14765" xr:uid="{FB059344-370B-475D-B181-836784251A78}"/>
    <cellStyle name="Normal 22 2" xfId="41805" xr:uid="{8A6739BC-8F76-4C67-9FFF-65DC3B2464F5}"/>
    <cellStyle name="Normal 22 3" xfId="41806" xr:uid="{6EA9138F-7EE0-41CB-B8DA-6AD976FB4F6E}"/>
    <cellStyle name="Normal 23" xfId="14766" xr:uid="{CF372DCA-6BDD-4472-8FA7-D8DECD373C6A}"/>
    <cellStyle name="Normal 23 2" xfId="41807" xr:uid="{E7448E1E-2DE3-41B1-A14D-EA4AC74A6A7F}"/>
    <cellStyle name="Normal 23 3" xfId="41808" xr:uid="{425256B8-5075-4998-9969-137D3216ED79}"/>
    <cellStyle name="Normal 24" xfId="46" xr:uid="{C41DB843-B918-4CA3-812A-76AA933DED60}"/>
    <cellStyle name="Normal 24 2" xfId="14767" xr:uid="{B865A0E3-6CB0-4CDC-8388-4C77E93D648E}"/>
    <cellStyle name="Normal 24 2 2" xfId="41809" xr:uid="{2E55AE9C-4326-46FC-8E02-AEE850205DA1}"/>
    <cellStyle name="Normal 24 3" xfId="14768" xr:uid="{5988346E-AABA-4F5E-AB15-136AAACFF4B7}"/>
    <cellStyle name="Normal 24 4" xfId="42165" xr:uid="{34674E84-3D0F-4D9A-9A2B-78B063F82B28}"/>
    <cellStyle name="Normal 25" xfId="14769" xr:uid="{049C7D03-87FA-4BC8-83A2-2E924EF00EC8}"/>
    <cellStyle name="Normal 25 2" xfId="41810" xr:uid="{30BCAB77-7B58-4369-B91D-A1CC61246DD8}"/>
    <cellStyle name="Normal 25 3" xfId="41494" xr:uid="{206DD287-D52A-44B3-BF8B-24390C2B4701}"/>
    <cellStyle name="Normal 26" xfId="14770" xr:uid="{CD287515-EE3F-40A4-837B-2CAA8CDAB8A7}"/>
    <cellStyle name="Normal 26 2" xfId="41811" xr:uid="{B8D86A16-2362-4D47-A06F-5D23CA7C4DB5}"/>
    <cellStyle name="Normal 26 3" xfId="41812" xr:uid="{CF29A978-6B2A-49A1-AB0B-60AC02DF442C}"/>
    <cellStyle name="Normal 27" xfId="14771" xr:uid="{4AD40599-59C5-4FEA-9070-665DB7C0A0E9}"/>
    <cellStyle name="Normal 27 2" xfId="41814" xr:uid="{9C1D3B2A-CF5E-4162-B08A-1354A92E759A}"/>
    <cellStyle name="Normal 27 3" xfId="41813" xr:uid="{2510BBD2-2011-4495-89A1-CB056C25E9EC}"/>
    <cellStyle name="Normal 28" xfId="14772" xr:uid="{39C9BB25-B016-4160-A798-2D866F15B109}"/>
    <cellStyle name="Normal 28 2" xfId="41816" xr:uid="{B97A1A2B-08B3-46A3-ABA4-1C02EF4217F1}"/>
    <cellStyle name="Normal 28 3" xfId="41815" xr:uid="{BF960B44-E153-49AD-9F21-8D28A6D47944}"/>
    <cellStyle name="Normal 29" xfId="14773" xr:uid="{3867B3FC-E9BF-4127-BC35-318AE685E3B9}"/>
    <cellStyle name="Normal 29 2" xfId="14774" xr:uid="{AD7FF5AA-0951-4E18-A163-D1DBB2980852}"/>
    <cellStyle name="Normal 29 3" xfId="41818" xr:uid="{8417E23E-233A-4D7B-AC6E-EC845F9A2FDA}"/>
    <cellStyle name="Normal 29 4" xfId="41817" xr:uid="{E01A1A56-5E8B-4ED1-ADE2-9AC2698CA98A}"/>
    <cellStyle name="Normal 3" xfId="14775" xr:uid="{672CB6B6-1513-46B8-9269-43E3730BE62E}"/>
    <cellStyle name="Normal 3 10" xfId="14776" xr:uid="{171A581C-9191-4781-9838-AE9959DB7AF8}"/>
    <cellStyle name="Normal 3 10 10" xfId="14777" xr:uid="{021A4D88-E7D2-4B6A-9091-51CFD8BE85B3}"/>
    <cellStyle name="Normal 3 10 10 2" xfId="14778" xr:uid="{D750AFDB-7987-4C3B-90D0-9B7514128A70}"/>
    <cellStyle name="Normal 3 10 10 2 2" xfId="14779" xr:uid="{6EA8D21F-3D34-495F-9A73-7814456B1DD8}"/>
    <cellStyle name="Normal 3 10 10 2 3" xfId="14780" xr:uid="{A5BC0C64-C1D0-4078-936F-682BB8F2DF0F}"/>
    <cellStyle name="Normal 3 10 10 3" xfId="14781" xr:uid="{C559A29F-A815-4A94-8493-36C5339EA90A}"/>
    <cellStyle name="Normal 3 10 10 3 2" xfId="14782" xr:uid="{5D68B7B2-699F-46A9-92A4-E1B54E29273C}"/>
    <cellStyle name="Normal 3 10 10 3 3" xfId="14783" xr:uid="{D5E0D8AE-2FCA-4630-9573-DD1B6BA25FF2}"/>
    <cellStyle name="Normal 3 10 10 4" xfId="14784" xr:uid="{AF58E48B-110E-48C0-A346-4E0FE4F607C2}"/>
    <cellStyle name="Normal 3 10 10 5" xfId="14785" xr:uid="{1F544D1D-8CC4-4E3C-AAF4-AE05642978EB}"/>
    <cellStyle name="Normal 3 10 11" xfId="14786" xr:uid="{565FC2B6-950E-44BD-9C09-03D8CF040907}"/>
    <cellStyle name="Normal 3 10 11 2" xfId="14787" xr:uid="{805391D4-7097-460D-B47E-64B832A76447}"/>
    <cellStyle name="Normal 3 10 11 2 2" xfId="14788" xr:uid="{CEC5ABBE-CC68-4170-9EB6-06B3DCC153EF}"/>
    <cellStyle name="Normal 3 10 11 2 3" xfId="14789" xr:uid="{64DF0A08-8164-4869-B473-FC63F48262EF}"/>
    <cellStyle name="Normal 3 10 11 3" xfId="14790" xr:uid="{8AA0E9EB-B85C-4D06-BF16-AFEE427B3150}"/>
    <cellStyle name="Normal 3 10 11 3 2" xfId="14791" xr:uid="{541485CF-69AA-4BDC-9EB1-4A83B5C6DA03}"/>
    <cellStyle name="Normal 3 10 11 3 3" xfId="14792" xr:uid="{B106EF0C-2A7F-4E1F-9A5A-778C1EDA2A82}"/>
    <cellStyle name="Normal 3 10 11 4" xfId="14793" xr:uid="{8CDCB0C5-5E55-4710-9367-F69856351E03}"/>
    <cellStyle name="Normal 3 10 11 5" xfId="14794" xr:uid="{35D98198-B656-4B13-B912-7BDE01DD7F98}"/>
    <cellStyle name="Normal 3 10 12" xfId="14795" xr:uid="{0586D1BF-8BCF-4E30-B13E-07A0DAC174F3}"/>
    <cellStyle name="Normal 3 10 12 2" xfId="14796" xr:uid="{809D3417-1EAC-4806-9AA4-92B8DB7B435F}"/>
    <cellStyle name="Normal 3 10 12 2 2" xfId="14797" xr:uid="{C89A21D9-4856-4002-BD47-FCFEBDE17B46}"/>
    <cellStyle name="Normal 3 10 12 2 3" xfId="14798" xr:uid="{A746FF40-E886-4A5A-B8E0-D332B58A27EA}"/>
    <cellStyle name="Normal 3 10 12 3" xfId="14799" xr:uid="{274E840B-0251-45F4-B4D4-1E9C906A66AC}"/>
    <cellStyle name="Normal 3 10 12 3 2" xfId="14800" xr:uid="{4D4436A3-490F-4105-8A2F-59E92E5E769D}"/>
    <cellStyle name="Normal 3 10 12 3 3" xfId="14801" xr:uid="{FAFE1FB1-8439-4A67-BCA5-3C3B95A06229}"/>
    <cellStyle name="Normal 3 10 12 4" xfId="14802" xr:uid="{015C0FBD-E46C-46B0-A1EC-4B6C5B5A3190}"/>
    <cellStyle name="Normal 3 10 12 5" xfId="14803" xr:uid="{B5BB87AE-EC46-43C7-8995-893FD1F91865}"/>
    <cellStyle name="Normal 3 10 13" xfId="14804" xr:uid="{73A9B2B8-AFC9-4AF2-B942-599111B0916B}"/>
    <cellStyle name="Normal 3 10 13 2" xfId="14805" xr:uid="{45C3BD2F-02E7-4FCD-A960-4743F31DD367}"/>
    <cellStyle name="Normal 3 10 13 2 2" xfId="14806" xr:uid="{85A8A721-045C-491A-98B2-7473D0190AB7}"/>
    <cellStyle name="Normal 3 10 13 2 3" xfId="14807" xr:uid="{82A17315-B737-46A6-B593-1C5EED1E2B58}"/>
    <cellStyle name="Normal 3 10 13 3" xfId="14808" xr:uid="{C97BAEC9-8036-46A6-B0B6-BAA5C10FD512}"/>
    <cellStyle name="Normal 3 10 13 3 2" xfId="14809" xr:uid="{346C7212-3040-4520-9014-D50044D8334E}"/>
    <cellStyle name="Normal 3 10 13 3 3" xfId="14810" xr:uid="{DE937074-E89C-4317-ACFF-6A01CD106084}"/>
    <cellStyle name="Normal 3 10 13 4" xfId="14811" xr:uid="{E84D5E0E-9207-4E8D-B471-C39798361822}"/>
    <cellStyle name="Normal 3 10 13 5" xfId="14812" xr:uid="{FE98230F-2ACE-49BA-BF49-6F4929164DDB}"/>
    <cellStyle name="Normal 3 10 14" xfId="14813" xr:uid="{18FF6B5F-3D3F-49EA-A778-B2DCC049B52B}"/>
    <cellStyle name="Normal 3 10 14 2" xfId="14814" xr:uid="{28A90DB6-6613-489F-B139-AC74C62EA1F5}"/>
    <cellStyle name="Normal 3 10 14 2 2" xfId="14815" xr:uid="{3175CD13-0E93-43F3-A739-814E45BBA00C}"/>
    <cellStyle name="Normal 3 10 14 2 3" xfId="14816" xr:uid="{B27CC4A8-D145-483A-81DB-8FE717E769D9}"/>
    <cellStyle name="Normal 3 10 14 3" xfId="14817" xr:uid="{282B2871-01E1-4F8A-9219-BB916F1ABBDC}"/>
    <cellStyle name="Normal 3 10 14 3 2" xfId="14818" xr:uid="{0EACE754-086B-4ED3-84AB-3CA8036E228D}"/>
    <cellStyle name="Normal 3 10 14 3 3" xfId="14819" xr:uid="{92696664-1343-48C3-AB41-AE0ED3FB7599}"/>
    <cellStyle name="Normal 3 10 14 4" xfId="14820" xr:uid="{39EAE300-A8F7-4F84-9361-30338C08F007}"/>
    <cellStyle name="Normal 3 10 14 5" xfId="14821" xr:uid="{DBEB78DD-B9EA-4B3C-A438-CE0E7C75F4C9}"/>
    <cellStyle name="Normal 3 10 15" xfId="14822" xr:uid="{CD89891A-ADE0-4177-8FE0-8185A60F3D71}"/>
    <cellStyle name="Normal 3 10 15 2" xfId="14823" xr:uid="{F799909E-EA6D-4CCC-8BCD-71D9350D3C00}"/>
    <cellStyle name="Normal 3 10 15 2 2" xfId="14824" xr:uid="{A65F3E1F-8310-4244-899B-A24A1F182611}"/>
    <cellStyle name="Normal 3 10 15 2 3" xfId="14825" xr:uid="{8E27ACE4-EDEA-404F-87F0-1D1DC20A6CA5}"/>
    <cellStyle name="Normal 3 10 15 3" xfId="14826" xr:uid="{53CDAD80-A748-4A3F-8033-9F76E05FAE84}"/>
    <cellStyle name="Normal 3 10 15 3 2" xfId="14827" xr:uid="{F6B2F3BB-05AD-4597-AD0F-650F9B067503}"/>
    <cellStyle name="Normal 3 10 15 3 3" xfId="14828" xr:uid="{1387F03C-17D8-4805-90D4-81887C3F3B0D}"/>
    <cellStyle name="Normal 3 10 15 4" xfId="14829" xr:uid="{B0A25CA2-13B5-4A38-98F0-BB1E90539B61}"/>
    <cellStyle name="Normal 3 10 15 5" xfId="14830" xr:uid="{B715B07A-8C0D-4A62-8CEC-BD0C23E23584}"/>
    <cellStyle name="Normal 3 10 16" xfId="14831" xr:uid="{FD591F24-C22D-48E2-A1C8-AC2F7FE6D107}"/>
    <cellStyle name="Normal 3 10 16 2" xfId="14832" xr:uid="{AF96CA3F-C8B7-4DD3-8CBE-A727E20E8C02}"/>
    <cellStyle name="Normal 3 10 16 2 2" xfId="14833" xr:uid="{F662BADA-10DD-4CDF-9FFA-710DFA850331}"/>
    <cellStyle name="Normal 3 10 16 2 3" xfId="14834" xr:uid="{FA22D2F1-5BFD-42F7-9075-88F9BDE5541F}"/>
    <cellStyle name="Normal 3 10 16 3" xfId="14835" xr:uid="{9C3A1C31-46B2-441E-9D49-07FDEA7A0518}"/>
    <cellStyle name="Normal 3 10 16 3 2" xfId="14836" xr:uid="{9F7BEDD1-0761-48C3-BE22-C18033EB4930}"/>
    <cellStyle name="Normal 3 10 16 3 3" xfId="14837" xr:uid="{7773544E-5662-4AD1-B8D8-B15AB8458B24}"/>
    <cellStyle name="Normal 3 10 16 4" xfId="14838" xr:uid="{2E88FA34-E63D-43FD-A89E-E456E264F836}"/>
    <cellStyle name="Normal 3 10 16 5" xfId="14839" xr:uid="{C26606A3-F8C3-4071-A46D-2586569C6879}"/>
    <cellStyle name="Normal 3 10 17" xfId="14840" xr:uid="{B7893877-F4FA-46D0-BA4F-BC0ADF89104F}"/>
    <cellStyle name="Normal 3 10 17 2" xfId="14841" xr:uid="{8A651F98-DF92-4D7A-B34A-E3C198D2936C}"/>
    <cellStyle name="Normal 3 10 17 2 2" xfId="14842" xr:uid="{EC1FABB0-32AE-4C1D-9779-54592BC5D6BC}"/>
    <cellStyle name="Normal 3 10 17 2 3" xfId="14843" xr:uid="{28BD8B1D-1E08-4655-BE7F-49BEC2A2651A}"/>
    <cellStyle name="Normal 3 10 17 3" xfId="14844" xr:uid="{1C591DF3-55A5-4B51-AE9B-EA66BFBB108A}"/>
    <cellStyle name="Normal 3 10 17 3 2" xfId="14845" xr:uid="{C7FD4034-4DCB-453A-A20D-5103B3267EF9}"/>
    <cellStyle name="Normal 3 10 17 3 3" xfId="14846" xr:uid="{40517A08-8215-49C9-A4AE-42DEE11958A5}"/>
    <cellStyle name="Normal 3 10 17 4" xfId="14847" xr:uid="{2F04CF90-EABC-4292-BA33-296984ABCF5C}"/>
    <cellStyle name="Normal 3 10 17 5" xfId="14848" xr:uid="{00B5BA60-0234-45DD-A18F-DB16D5BF0EEC}"/>
    <cellStyle name="Normal 3 10 18" xfId="14849" xr:uid="{627A2A2B-4827-4B86-A969-EF4FD67FE21E}"/>
    <cellStyle name="Normal 3 10 18 2" xfId="14850" xr:uid="{3CC2AA96-73AC-4DC9-8C8C-8C91DB31A081}"/>
    <cellStyle name="Normal 3 10 18 2 2" xfId="14851" xr:uid="{EC007118-59A7-4A0C-A50A-C07E4E98C10F}"/>
    <cellStyle name="Normal 3 10 18 2 3" xfId="14852" xr:uid="{6346AE56-191E-490C-BEA1-2DAEB19C3871}"/>
    <cellStyle name="Normal 3 10 18 3" xfId="14853" xr:uid="{85508EFA-EE79-4C6F-997A-A51FB42D8A4E}"/>
    <cellStyle name="Normal 3 10 18 3 2" xfId="14854" xr:uid="{630C10AC-2428-4201-A5BF-B69ACA75D1A6}"/>
    <cellStyle name="Normal 3 10 18 3 3" xfId="14855" xr:uid="{7B4FBBEE-863D-4546-8168-144F23FD5EE7}"/>
    <cellStyle name="Normal 3 10 18 4" xfId="14856" xr:uid="{F7EB8908-7A0D-46D9-AB6C-375FEDF970FA}"/>
    <cellStyle name="Normal 3 10 18 5" xfId="14857" xr:uid="{57CF3389-58C3-4D7F-B0F4-598534ABB5B6}"/>
    <cellStyle name="Normal 3 10 19" xfId="14858" xr:uid="{5055C121-72BA-4B1D-8FE1-AACCE1EA0729}"/>
    <cellStyle name="Normal 3 10 19 2" xfId="14859" xr:uid="{4BFC1512-6519-4373-A12B-2F60CF62F871}"/>
    <cellStyle name="Normal 3 10 19 2 2" xfId="14860" xr:uid="{264057D0-C92A-4E0A-8DFA-444319BA5A90}"/>
    <cellStyle name="Normal 3 10 19 2 3" xfId="14861" xr:uid="{FC2FB3DE-C488-4730-BF0F-A24B80E20435}"/>
    <cellStyle name="Normal 3 10 19 3" xfId="14862" xr:uid="{F312A819-1ECD-40C8-9C3B-6791E9B62932}"/>
    <cellStyle name="Normal 3 10 19 3 2" xfId="14863" xr:uid="{0C7BB9B4-18A8-4BF4-A3BE-07736D8A86B6}"/>
    <cellStyle name="Normal 3 10 19 3 3" xfId="14864" xr:uid="{BA7E2749-5A59-454C-91A8-E819FB14CBAE}"/>
    <cellStyle name="Normal 3 10 19 4" xfId="14865" xr:uid="{51D10501-953A-4CB6-B5C6-DD9846B40875}"/>
    <cellStyle name="Normal 3 10 19 5" xfId="14866" xr:uid="{38DCAB04-A05F-469F-A164-C9DAAB870B1C}"/>
    <cellStyle name="Normal 3 10 2" xfId="14867" xr:uid="{F0D036C4-BE18-48A3-A8BB-19B31A88199D}"/>
    <cellStyle name="Normal 3 10 2 2" xfId="14868" xr:uid="{9C537FB6-5E77-4C4F-B480-46F5FD021291}"/>
    <cellStyle name="Normal 3 10 2 2 2" xfId="14869" xr:uid="{BBCE5899-B660-4353-8ADE-FACD7F41B0FD}"/>
    <cellStyle name="Normal 3 10 2 2 3" xfId="14870" xr:uid="{3577D45B-B67A-48C4-A54B-BE4A740A229D}"/>
    <cellStyle name="Normal 3 10 2 3" xfId="14871" xr:uid="{B01EF5C1-05DC-42A2-B6C5-DC63C4F01204}"/>
    <cellStyle name="Normal 3 10 2 3 2" xfId="14872" xr:uid="{2D713B1F-B624-4FF1-BA11-A4CAE99FDC26}"/>
    <cellStyle name="Normal 3 10 2 3 3" xfId="14873" xr:uid="{03C0C0F9-F2A0-483C-907F-BD84A5878C39}"/>
    <cellStyle name="Normal 3 10 2 4" xfId="14874" xr:uid="{222C9B2E-ACA1-4FC4-9A0E-4E9F6B5CA9DC}"/>
    <cellStyle name="Normal 3 10 2 5" xfId="14875" xr:uid="{7479DE13-D6FB-41B2-B79F-6BFAD56770EC}"/>
    <cellStyle name="Normal 3 10 20" xfId="14876" xr:uid="{56FC0E36-F7D6-4A69-B51C-7B4AFDC993F9}"/>
    <cellStyle name="Normal 3 10 20 2" xfId="14877" xr:uid="{97E91070-58DB-4376-906C-FD15D0900D5D}"/>
    <cellStyle name="Normal 3 10 20 2 2" xfId="14878" xr:uid="{03CDF25B-073D-4444-95DB-3559C06FA0BE}"/>
    <cellStyle name="Normal 3 10 20 2 3" xfId="14879" xr:uid="{426648CA-2608-49E5-ADAE-75B769CEFB4E}"/>
    <cellStyle name="Normal 3 10 20 3" xfId="14880" xr:uid="{25DC4D94-53C9-4B88-979F-13238EE66414}"/>
    <cellStyle name="Normal 3 10 20 3 2" xfId="14881" xr:uid="{13F9DE09-DBBF-44FD-9BB1-C058A113FD9C}"/>
    <cellStyle name="Normal 3 10 20 3 3" xfId="14882" xr:uid="{B339A1CF-EFD4-4C52-B0CA-86BD5A383E11}"/>
    <cellStyle name="Normal 3 10 20 4" xfId="14883" xr:uid="{709A1296-2166-423F-AFAD-7C47B788944F}"/>
    <cellStyle name="Normal 3 10 20 5" xfId="14884" xr:uid="{093A3595-2B85-4DB2-82A1-BDD7569E4E25}"/>
    <cellStyle name="Normal 3 10 21" xfId="14885" xr:uid="{F55D9E62-BD95-49FC-8819-AFC8E2FD8E47}"/>
    <cellStyle name="Normal 3 10 21 2" xfId="14886" xr:uid="{6C5ABBD4-4791-471A-8562-8ACD2D06F22B}"/>
    <cellStyle name="Normal 3 10 21 2 2" xfId="14887" xr:uid="{F7DD6868-495F-47FA-BE66-547BD10C436D}"/>
    <cellStyle name="Normal 3 10 21 2 3" xfId="14888" xr:uid="{39757636-CAA3-4867-BCBD-EEC8DD92B9DE}"/>
    <cellStyle name="Normal 3 10 21 3" xfId="14889" xr:uid="{909C8DA9-BE2A-40DA-9357-77B76FBF8F34}"/>
    <cellStyle name="Normal 3 10 21 3 2" xfId="14890" xr:uid="{8017BA2A-ED41-4FA8-B276-D3E1E86795B9}"/>
    <cellStyle name="Normal 3 10 21 3 3" xfId="14891" xr:uid="{BED0C1FB-F721-482A-896C-C789B33A498A}"/>
    <cellStyle name="Normal 3 10 21 4" xfId="14892" xr:uid="{0BA67C56-E4BA-4474-8963-D4CDEE53D25D}"/>
    <cellStyle name="Normal 3 10 21 5" xfId="14893" xr:uid="{2CE30870-6386-4D31-8C22-C9696C9C9374}"/>
    <cellStyle name="Normal 3 10 22" xfId="14894" xr:uid="{208D09D6-F786-451B-83CB-4EBA903DC28F}"/>
    <cellStyle name="Normal 3 10 22 2" xfId="14895" xr:uid="{BF904010-2349-4F24-8BE2-E634FF5E0B0E}"/>
    <cellStyle name="Normal 3 10 22 2 2" xfId="14896" xr:uid="{EB135274-87D1-49A1-AA57-BD9BA2997B09}"/>
    <cellStyle name="Normal 3 10 22 2 3" xfId="14897" xr:uid="{2B1773A7-8990-4472-B395-28F30988C548}"/>
    <cellStyle name="Normal 3 10 22 3" xfId="14898" xr:uid="{13A85B68-9583-4998-AC2D-5194DB0751B0}"/>
    <cellStyle name="Normal 3 10 22 3 2" xfId="14899" xr:uid="{7360F5A4-2218-4D1E-9A3D-AA3D2D6F7059}"/>
    <cellStyle name="Normal 3 10 22 3 3" xfId="14900" xr:uid="{EC98E42D-0609-480D-8B97-218DD53A3C87}"/>
    <cellStyle name="Normal 3 10 22 4" xfId="14901" xr:uid="{DB0714B4-E181-4531-8E57-54E688A09EA4}"/>
    <cellStyle name="Normal 3 10 22 5" xfId="14902" xr:uid="{8700B924-ABCE-43D4-A069-08A42298B704}"/>
    <cellStyle name="Normal 3 10 23" xfId="14903" xr:uid="{F9E5A531-409B-4F91-AB9A-4B7F67F8C568}"/>
    <cellStyle name="Normal 3 10 23 2" xfId="14904" xr:uid="{FD89ABFE-D230-48CA-A172-FE5790B2313B}"/>
    <cellStyle name="Normal 3 10 23 2 2" xfId="14905" xr:uid="{E2F367DC-C17F-4382-941C-952D4006A3D1}"/>
    <cellStyle name="Normal 3 10 23 2 3" xfId="14906" xr:uid="{8DBC12DC-95D6-4C49-9313-02C9DBA14FFE}"/>
    <cellStyle name="Normal 3 10 23 3" xfId="14907" xr:uid="{871AB1DE-7679-472D-B713-9424843F7868}"/>
    <cellStyle name="Normal 3 10 23 3 2" xfId="14908" xr:uid="{DE4D00B7-C9BF-4916-9A3B-A2BB04BF9C92}"/>
    <cellStyle name="Normal 3 10 23 3 3" xfId="14909" xr:uid="{D571739A-A785-4D0A-9D55-6DC588D18736}"/>
    <cellStyle name="Normal 3 10 23 4" xfId="14910" xr:uid="{2F78C05D-99F1-4899-B990-1BD9F3A02051}"/>
    <cellStyle name="Normal 3 10 23 5" xfId="14911" xr:uid="{A5E21DAD-947F-4C34-8636-39CB9A3E0B7D}"/>
    <cellStyle name="Normal 3 10 24" xfId="14912" xr:uid="{BB69CC44-CC09-47C6-A620-90910D763A78}"/>
    <cellStyle name="Normal 3 10 24 10" xfId="14913" xr:uid="{950D1B51-6418-4EEF-B98E-8509E6DFA584}"/>
    <cellStyle name="Normal 3 10 24 11" xfId="14914" xr:uid="{5CEB5495-FEF9-4295-83B5-AF804FEF1EEF}"/>
    <cellStyle name="Normal 3 10 24 11 2" xfId="14915" xr:uid="{7C3E0736-2317-46AC-A809-A356B0132FB7}"/>
    <cellStyle name="Normal 3 10 24 11 2 2" xfId="14916" xr:uid="{819F585C-B0EA-44F9-8D11-CE3819A4DD31}"/>
    <cellStyle name="Normal 3 10 24 11 2 2 2" xfId="14917" xr:uid="{0FA51BE9-BF0D-4D5A-BE4A-7B043CF7396F}"/>
    <cellStyle name="Normal 3 10 24 11 2 3" xfId="14918" xr:uid="{91052B6B-B4F7-40EE-98FE-EB26AE14C025}"/>
    <cellStyle name="Normal 3 10 24 11 2 4" xfId="14919" xr:uid="{5FD4B906-D571-4577-B690-D0414CB9721D}"/>
    <cellStyle name="Normal 3 10 24 11 2 5" xfId="14920" xr:uid="{6BE4ADD9-AAD9-4F59-98A4-00B62EE7BB73}"/>
    <cellStyle name="Normal 3 10 24 11 3" xfId="14921" xr:uid="{DD7188E9-EB13-4787-AF90-AF1A1C354838}"/>
    <cellStyle name="Normal 3 10 24 11 3 2" xfId="14922" xr:uid="{D8F392A5-7599-42AF-A6D5-65C9EB4E99A9}"/>
    <cellStyle name="Normal 3 10 24 11 4" xfId="14923" xr:uid="{9327B657-2F75-40E2-977B-B877C7F8ADF8}"/>
    <cellStyle name="Normal 3 10 24 11 5" xfId="14924" xr:uid="{E2826D58-B0F9-4EFA-84E4-E5F8F5DF7482}"/>
    <cellStyle name="Normal 3 10 24 12" xfId="14925" xr:uid="{58279210-3D44-4A0E-9B9A-382742009735}"/>
    <cellStyle name="Normal 3 10 24 13" xfId="14926" xr:uid="{EC7D5161-BB30-49C8-8B77-7A2A8CD6B11E}"/>
    <cellStyle name="Normal 3 10 24 14" xfId="14927" xr:uid="{BED3C094-7457-4E4F-99EE-50A4ABD477E5}"/>
    <cellStyle name="Normal 3 10 24 15" xfId="14928" xr:uid="{5F2D9196-3250-4705-B4E5-16CE70B6DDF3}"/>
    <cellStyle name="Normal 3 10 24 15 2" xfId="14929" xr:uid="{B8F4A129-52E6-4B80-AB94-9B07FD15803A}"/>
    <cellStyle name="Normal 3 10 24 16" xfId="14930" xr:uid="{3C752459-4D7C-415C-A72C-E82E61257A21}"/>
    <cellStyle name="Normal 3 10 24 17" xfId="14931" xr:uid="{210A1727-61B7-4D0D-B226-3C804CD844B2}"/>
    <cellStyle name="Normal 3 10 24 18" xfId="14932" xr:uid="{1A57B657-3D42-4E00-8A05-F87D4C9339B6}"/>
    <cellStyle name="Normal 3 10 24 2" xfId="14933" xr:uid="{796DB88D-499A-467E-9251-F00AA5748489}"/>
    <cellStyle name="Normal 3 10 24 2 10" xfId="14934" xr:uid="{83D131F1-D3BD-401D-9731-8F9E7EACB05F}"/>
    <cellStyle name="Normal 3 10 24 2 11" xfId="14935" xr:uid="{AA4AB201-CD01-4E59-97AE-1263A2841409}"/>
    <cellStyle name="Normal 3 10 24 2 12" xfId="14936" xr:uid="{ACE40A47-33DE-4B00-B173-8F954767CB4A}"/>
    <cellStyle name="Normal 3 10 24 2 13" xfId="14937" xr:uid="{1D2F0FB2-6AC9-46D2-A40F-06E1722CD3D6}"/>
    <cellStyle name="Normal 3 10 24 2 13 2" xfId="14938" xr:uid="{B1E6AB4A-9DAF-45A9-BAF7-47684FAC5685}"/>
    <cellStyle name="Normal 3 10 24 2 14" xfId="14939" xr:uid="{1E03D5D3-BDB9-4453-8A5B-502876DBB68E}"/>
    <cellStyle name="Normal 3 10 24 2 15" xfId="14940" xr:uid="{355FBDEA-9220-469D-BC30-41F59BA1AC97}"/>
    <cellStyle name="Normal 3 10 24 2 16" xfId="14941" xr:uid="{CB373B23-265D-43CD-A206-D83C7E9D84EB}"/>
    <cellStyle name="Normal 3 10 24 2 2" xfId="14942" xr:uid="{66CD6B81-7438-4C9B-84A7-C40E454896C7}"/>
    <cellStyle name="Normal 3 10 24 2 2 10" xfId="14943" xr:uid="{75BF2133-CD5B-4325-A564-014C2D08E04D}"/>
    <cellStyle name="Normal 3 10 24 2 2 11" xfId="14944" xr:uid="{80843048-38D2-4CA5-AE76-95CF3E36CCB1}"/>
    <cellStyle name="Normal 3 10 24 2 2 12" xfId="14945" xr:uid="{305F8BE7-3D73-4179-825F-7263585BF624}"/>
    <cellStyle name="Normal 3 10 24 2 2 13" xfId="14946" xr:uid="{E53074B7-89FB-4721-BEAD-88F39A6E6D75}"/>
    <cellStyle name="Normal 3 10 24 2 2 13 2" xfId="14947" xr:uid="{A344796D-E8BE-475B-99D4-7C6EE5830330}"/>
    <cellStyle name="Normal 3 10 24 2 2 14" xfId="14948" xr:uid="{91D4F19B-B196-4204-973B-68AFBFAC0C71}"/>
    <cellStyle name="Normal 3 10 24 2 2 15" xfId="14949" xr:uid="{0D7F515B-246F-409E-8BAF-D0C02B88622B}"/>
    <cellStyle name="Normal 3 10 24 2 2 16" xfId="14950" xr:uid="{93E3F0EE-E786-494E-9F75-BB115A7D34C0}"/>
    <cellStyle name="Normal 3 10 24 2 2 2" xfId="14951" xr:uid="{2F9525D2-5902-4F35-B0E6-07A08C5F9905}"/>
    <cellStyle name="Normal 3 10 24 2 2 2 10" xfId="14952" xr:uid="{9924A4FD-A0A1-42AD-B455-40F47E33129D}"/>
    <cellStyle name="Normal 3 10 24 2 2 2 11" xfId="14953" xr:uid="{BA4A1739-B57E-4220-A879-9397738CFBF5}"/>
    <cellStyle name="Normal 3 10 24 2 2 2 12" xfId="14954" xr:uid="{AC414713-187D-4A17-94D8-DCD348E8CC0D}"/>
    <cellStyle name="Normal 3 10 24 2 2 2 12 2" xfId="14955" xr:uid="{3BF75571-DD4E-4BC8-9359-BEE440DB7C38}"/>
    <cellStyle name="Normal 3 10 24 2 2 2 13" xfId="14956" xr:uid="{86BB7CCF-F5A3-4FEC-ACB2-A9B0D2AA4EBA}"/>
    <cellStyle name="Normal 3 10 24 2 2 2 14" xfId="14957" xr:uid="{AEF888BA-6180-4EBA-B6DB-7D5A1BB5D615}"/>
    <cellStyle name="Normal 3 10 24 2 2 2 15" xfId="14958" xr:uid="{C0E873A2-E328-4E11-872C-F4F84C7D0659}"/>
    <cellStyle name="Normal 3 10 24 2 2 2 2" xfId="14959" xr:uid="{116D5C5F-DF6C-4670-AA47-07666A47C4AC}"/>
    <cellStyle name="Normal 3 10 24 2 2 2 2 2" xfId="14960" xr:uid="{4DD5B7DB-CA03-419E-A511-63691985F0E9}"/>
    <cellStyle name="Normal 3 10 24 2 2 2 2 2 2" xfId="14961" xr:uid="{0A4B90DC-3D0F-4B60-8F57-55EC715E8BDF}"/>
    <cellStyle name="Normal 3 10 24 2 2 2 2 2 2 2" xfId="14962" xr:uid="{1E650FF0-00E7-4E22-AB22-E53414283C41}"/>
    <cellStyle name="Normal 3 10 24 2 2 2 2 2 2 2 2" xfId="14963" xr:uid="{2211FCAA-05C4-4D52-A3D7-F2F7461D7472}"/>
    <cellStyle name="Normal 3 10 24 2 2 2 2 2 2 2 2 2" xfId="14964" xr:uid="{CD132744-0C00-4E32-8ED2-3C3AFEF51374}"/>
    <cellStyle name="Normal 3 10 24 2 2 2 2 2 2 2 3" xfId="14965" xr:uid="{4D81E823-A466-4271-A321-0EAF5BF543D3}"/>
    <cellStyle name="Normal 3 10 24 2 2 2 2 2 2 2 4" xfId="14966" xr:uid="{FB7D6199-8E10-454C-94C7-FA742A218CAE}"/>
    <cellStyle name="Normal 3 10 24 2 2 2 2 2 2 2 5" xfId="14967" xr:uid="{85B7C47A-E2A2-4CA8-92A7-6F815C7898C7}"/>
    <cellStyle name="Normal 3 10 24 2 2 2 2 2 2 3" xfId="14968" xr:uid="{B68FA47B-E3BA-48CA-AB00-A72993A436D3}"/>
    <cellStyle name="Normal 3 10 24 2 2 2 2 2 2 3 2" xfId="14969" xr:uid="{A19FD65A-3484-488D-9821-1554E8A35F9B}"/>
    <cellStyle name="Normal 3 10 24 2 2 2 2 2 2 4" xfId="14970" xr:uid="{8B1F7795-5AF2-4C6B-8F54-66EE0706DBB0}"/>
    <cellStyle name="Normal 3 10 24 2 2 2 2 2 2 5" xfId="14971" xr:uid="{2D91B94F-41B0-4BD1-BE77-4E61CA53D9DF}"/>
    <cellStyle name="Normal 3 10 24 2 2 2 2 2 3" xfId="14972" xr:uid="{598ED87C-DB78-47DB-ABF8-2D91FEA90516}"/>
    <cellStyle name="Normal 3 10 24 2 2 2 2 2 4" xfId="14973" xr:uid="{462EBE42-FBAB-4784-BBEA-1592A416329E}"/>
    <cellStyle name="Normal 3 10 24 2 2 2 2 2 5" xfId="14974" xr:uid="{3717086A-D851-4C19-B6C9-E4FE9EEE2B5A}"/>
    <cellStyle name="Normal 3 10 24 2 2 2 2 2 6" xfId="14975" xr:uid="{7A50FF6E-4273-4057-BFC3-C029FFCBEBCD}"/>
    <cellStyle name="Normal 3 10 24 2 2 2 2 2 6 2" xfId="14976" xr:uid="{D5F81C0E-ECE6-44AB-811E-CDEA6F62B3C2}"/>
    <cellStyle name="Normal 3 10 24 2 2 2 2 2 7" xfId="14977" xr:uid="{0FA711B9-B1F0-4B8D-BF55-579078454960}"/>
    <cellStyle name="Normal 3 10 24 2 2 2 2 2 8" xfId="14978" xr:uid="{56197945-1AD0-4DF1-BB9F-527E086323B2}"/>
    <cellStyle name="Normal 3 10 24 2 2 2 2 2 9" xfId="14979" xr:uid="{FF50B290-2FA9-4E36-9086-EBFEED33A66E}"/>
    <cellStyle name="Normal 3 10 24 2 2 2 2 3" xfId="14980" xr:uid="{3475B930-93A9-473A-94FF-0C071D9BD5B1}"/>
    <cellStyle name="Normal 3 10 24 2 2 2 2 3 2" xfId="14981" xr:uid="{E818E8B2-5D6F-46A6-9647-85D22A8A536A}"/>
    <cellStyle name="Normal 3 10 24 2 2 2 2 3 2 2" xfId="14982" xr:uid="{9C7DFEEB-82DB-4E6A-AAE3-121BB6F139D3}"/>
    <cellStyle name="Normal 3 10 24 2 2 2 2 3 2 2 2" xfId="14983" xr:uid="{E29C8F13-FD6B-4CCA-804F-A12460B8B299}"/>
    <cellStyle name="Normal 3 10 24 2 2 2 2 3 2 3" xfId="14984" xr:uid="{2F599476-6259-45FD-90A1-E1646071FB1B}"/>
    <cellStyle name="Normal 3 10 24 2 2 2 2 3 2 4" xfId="14985" xr:uid="{5E42AE2D-40A9-4D22-AAE7-BF0662133517}"/>
    <cellStyle name="Normal 3 10 24 2 2 2 2 3 2 5" xfId="14986" xr:uid="{6294EDAD-2D09-4924-8C5F-2F309B6DA630}"/>
    <cellStyle name="Normal 3 10 24 2 2 2 2 3 3" xfId="14987" xr:uid="{AA89A3A5-3492-45FA-B39B-71406B95FB17}"/>
    <cellStyle name="Normal 3 10 24 2 2 2 2 3 3 2" xfId="14988" xr:uid="{C8CD58DB-CDE6-4AC5-8A01-B192104EC211}"/>
    <cellStyle name="Normal 3 10 24 2 2 2 2 3 4" xfId="14989" xr:uid="{3ABC7B37-476C-422D-B479-A80F5FA918EC}"/>
    <cellStyle name="Normal 3 10 24 2 2 2 2 3 5" xfId="14990" xr:uid="{78F2E69A-494C-4CB7-B0D7-1375099FFAC0}"/>
    <cellStyle name="Normal 3 10 24 2 2 2 2 4" xfId="14991" xr:uid="{48075B69-3272-4EB4-BFE5-B217FBA53534}"/>
    <cellStyle name="Normal 3 10 24 2 2 2 2 5" xfId="14992" xr:uid="{351F9BB7-BB5D-45B0-BB53-AB8B94FF7442}"/>
    <cellStyle name="Normal 3 10 24 2 2 2 2 6" xfId="14993" xr:uid="{190D4B30-6ADB-4D34-82E4-5AB8DA19E82D}"/>
    <cellStyle name="Normal 3 10 24 2 2 2 2 6 2" xfId="14994" xr:uid="{548192E3-5946-49FA-86E8-C0DB7736E481}"/>
    <cellStyle name="Normal 3 10 24 2 2 2 2 7" xfId="14995" xr:uid="{B689AC2C-9039-49D3-88D8-6FFE35FBBA20}"/>
    <cellStyle name="Normal 3 10 24 2 2 2 2 8" xfId="14996" xr:uid="{9573C6A9-E2BE-48FE-BA52-4F044877BE1E}"/>
    <cellStyle name="Normal 3 10 24 2 2 2 2 9" xfId="14997" xr:uid="{B865F50B-E63D-435F-BFD9-7762239102B2}"/>
    <cellStyle name="Normal 3 10 24 2 2 2 3" xfId="14998" xr:uid="{FB1C16C3-CF9B-43A7-A3CB-7C0405615890}"/>
    <cellStyle name="Normal 3 10 24 2 2 2 3 2" xfId="14999" xr:uid="{A4126B96-E879-4907-9D91-759D619A65E5}"/>
    <cellStyle name="Normal 3 10 24 2 2 2 3 3" xfId="15000" xr:uid="{4330B974-5674-40EE-9215-15628B94DB81}"/>
    <cellStyle name="Normal 3 10 24 2 2 2 4" xfId="15001" xr:uid="{1E90036D-EAD1-4799-94E7-77CBCFEC7FF6}"/>
    <cellStyle name="Normal 3 10 24 2 2 2 4 2" xfId="15002" xr:uid="{35841AC7-4BC7-41F3-877F-F4F59DC0ED7C}"/>
    <cellStyle name="Normal 3 10 24 2 2 2 4 3" xfId="15003" xr:uid="{B5130890-1759-4B15-9762-E26AAD69B7C0}"/>
    <cellStyle name="Normal 3 10 24 2 2 2 5" xfId="15004" xr:uid="{38008F95-D38E-4D82-89DF-6584C65E4C78}"/>
    <cellStyle name="Normal 3 10 24 2 2 2 5 2" xfId="15005" xr:uid="{A0361177-AFDE-4033-BA57-2920BBD185E7}"/>
    <cellStyle name="Normal 3 10 24 2 2 2 5 3" xfId="15006" xr:uid="{79B3CB7A-577C-4C69-AC9F-4D4F8B00BADB}"/>
    <cellStyle name="Normal 3 10 24 2 2 2 6" xfId="15007" xr:uid="{7EEE2945-1E84-4B3F-8950-7C32D30540BB}"/>
    <cellStyle name="Normal 3 10 24 2 2 2 6 2" xfId="15008" xr:uid="{C5FC3DF2-0588-47F4-BFFE-4D534C9CB74D}"/>
    <cellStyle name="Normal 3 10 24 2 2 2 6 3" xfId="15009" xr:uid="{9B7FB636-4570-4A5B-B86C-564D1B24F0B1}"/>
    <cellStyle name="Normal 3 10 24 2 2 2 7" xfId="15010" xr:uid="{221F36A3-F336-4126-B53B-D7443E06B9BC}"/>
    <cellStyle name="Normal 3 10 24 2 2 2 7 2" xfId="15011" xr:uid="{BD18CE23-635A-43EA-97C6-2A791F37580A}"/>
    <cellStyle name="Normal 3 10 24 2 2 2 7 3" xfId="15012" xr:uid="{C39527BF-FD75-414B-BEB7-2EF9E9C187EB}"/>
    <cellStyle name="Normal 3 10 24 2 2 2 8" xfId="15013" xr:uid="{3018C48B-F77D-4A91-BF84-F79979518A42}"/>
    <cellStyle name="Normal 3 10 24 2 2 2 8 2" xfId="15014" xr:uid="{35654982-074F-455C-8F45-01A0618CEF28}"/>
    <cellStyle name="Normal 3 10 24 2 2 2 8 2 2" xfId="15015" xr:uid="{8236922D-B445-4C77-AFF8-4F849BBF6906}"/>
    <cellStyle name="Normal 3 10 24 2 2 2 8 2 2 2" xfId="15016" xr:uid="{A2624629-C7B5-4190-8420-E50F29885553}"/>
    <cellStyle name="Normal 3 10 24 2 2 2 8 2 3" xfId="15017" xr:uid="{93049976-253C-42C7-90C2-18A8CAC332AA}"/>
    <cellStyle name="Normal 3 10 24 2 2 2 8 2 4" xfId="15018" xr:uid="{B206D103-2343-44B9-B845-11859DFDFD85}"/>
    <cellStyle name="Normal 3 10 24 2 2 2 8 2 5" xfId="15019" xr:uid="{61388AD7-ECE8-4475-8EF1-ECD70FC2CB7A}"/>
    <cellStyle name="Normal 3 10 24 2 2 2 8 3" xfId="15020" xr:uid="{F1C1168F-4A6C-4267-A6A7-2E471AF6085C}"/>
    <cellStyle name="Normal 3 10 24 2 2 2 8 3 2" xfId="15021" xr:uid="{DB0B7863-1B98-4FD1-AEC1-055CBF7FC388}"/>
    <cellStyle name="Normal 3 10 24 2 2 2 8 4" xfId="15022" xr:uid="{F9D64351-9D46-4BE3-A368-AE8C065AD4C9}"/>
    <cellStyle name="Normal 3 10 24 2 2 2 8 5" xfId="15023" xr:uid="{191FA0EE-5243-4CA5-862E-715C21390652}"/>
    <cellStyle name="Normal 3 10 24 2 2 2 9" xfId="15024" xr:uid="{060F1595-F64B-44B2-9F1B-0C296757BFEE}"/>
    <cellStyle name="Normal 3 10 24 2 2 3" xfId="15025" xr:uid="{CFD46169-41DA-4991-95A5-E7E21A70570B}"/>
    <cellStyle name="Normal 3 10 24 2 2 3 2" xfId="15026" xr:uid="{A79AD897-C0D6-410E-AD1E-3854142A64FF}"/>
    <cellStyle name="Normal 3 10 24 2 2 3 3" xfId="15027" xr:uid="{307E403E-5045-47B2-8D70-5EDD8E92B5D6}"/>
    <cellStyle name="Normal 3 10 24 2 2 4" xfId="15028" xr:uid="{77F17CA8-75FB-40DE-9949-FEEA2C10A560}"/>
    <cellStyle name="Normal 3 10 24 2 2 4 2" xfId="15029" xr:uid="{7D9499AE-45EB-4711-A433-17F300DA0802}"/>
    <cellStyle name="Normal 3 10 24 2 2 4 2 2" xfId="15030" xr:uid="{B019B032-0350-46E8-A49E-C4E75CA53BC8}"/>
    <cellStyle name="Normal 3 10 24 2 2 4 2 2 2" xfId="15031" xr:uid="{03AB9D3C-A7D6-486F-98FE-DC724FE447F0}"/>
    <cellStyle name="Normal 3 10 24 2 2 4 2 2 2 2" xfId="15032" xr:uid="{401E2ACB-8C36-4F8C-927E-D4BAF7FAF079}"/>
    <cellStyle name="Normal 3 10 24 2 2 4 2 2 2 2 2" xfId="15033" xr:uid="{80DE68CF-B717-47E5-85FF-F4944EB0320B}"/>
    <cellStyle name="Normal 3 10 24 2 2 4 2 2 2 3" xfId="15034" xr:uid="{CBEF4E83-389B-471C-BBD5-AA84A3787150}"/>
    <cellStyle name="Normal 3 10 24 2 2 4 2 2 2 4" xfId="15035" xr:uid="{1C70DFE0-D1CF-47CE-AFCD-2EB2E0435116}"/>
    <cellStyle name="Normal 3 10 24 2 2 4 2 2 2 5" xfId="15036" xr:uid="{93375466-6A38-47BC-BA1C-A0CAC78C6FD8}"/>
    <cellStyle name="Normal 3 10 24 2 2 4 2 2 3" xfId="15037" xr:uid="{F66EDD59-9596-478F-8075-C9A29F3C8533}"/>
    <cellStyle name="Normal 3 10 24 2 2 4 2 2 3 2" xfId="15038" xr:uid="{37BEFE87-1814-4C01-9C3E-ACC8E5406577}"/>
    <cellStyle name="Normal 3 10 24 2 2 4 2 2 4" xfId="15039" xr:uid="{F91DFB93-DC9B-4470-927A-B02A776C1C76}"/>
    <cellStyle name="Normal 3 10 24 2 2 4 2 2 5" xfId="15040" xr:uid="{89E0FF28-09D9-4B71-B8AE-C7A1981D9759}"/>
    <cellStyle name="Normal 3 10 24 2 2 4 2 3" xfId="15041" xr:uid="{6773384D-F5B3-448C-ABD1-E7DD404E92BA}"/>
    <cellStyle name="Normal 3 10 24 2 2 4 2 4" xfId="15042" xr:uid="{49ED49DD-826A-4488-BFE9-4B9804204CE4}"/>
    <cellStyle name="Normal 3 10 24 2 2 4 2 5" xfId="15043" xr:uid="{0E21DF55-1908-413E-A000-DF5126947748}"/>
    <cellStyle name="Normal 3 10 24 2 2 4 2 6" xfId="15044" xr:uid="{B2BC10CE-215C-4052-B846-D48DA9A14959}"/>
    <cellStyle name="Normal 3 10 24 2 2 4 2 6 2" xfId="15045" xr:uid="{D1D9E6B0-48B9-4794-8C51-052447397B8A}"/>
    <cellStyle name="Normal 3 10 24 2 2 4 2 7" xfId="15046" xr:uid="{8045DA48-AAB3-4A0D-8284-47AFEA32AD9C}"/>
    <cellStyle name="Normal 3 10 24 2 2 4 2 8" xfId="15047" xr:uid="{142D06A9-67FC-4D58-94D4-DA590312ADFD}"/>
    <cellStyle name="Normal 3 10 24 2 2 4 2 9" xfId="15048" xr:uid="{53E2AB91-403F-401C-8D61-B0144507AD66}"/>
    <cellStyle name="Normal 3 10 24 2 2 4 3" xfId="15049" xr:uid="{2BFDE0DF-4B82-4102-A003-C12BBB886590}"/>
    <cellStyle name="Normal 3 10 24 2 2 4 3 2" xfId="15050" xr:uid="{3A73B8EA-C920-44D4-A911-3FEB2E333838}"/>
    <cellStyle name="Normal 3 10 24 2 2 4 3 2 2" xfId="15051" xr:uid="{095BD30E-75F1-49AB-9247-61B0F9D74205}"/>
    <cellStyle name="Normal 3 10 24 2 2 4 3 2 2 2" xfId="15052" xr:uid="{3C294A56-F912-4B39-8BF7-088C4F96C4B3}"/>
    <cellStyle name="Normal 3 10 24 2 2 4 3 2 3" xfId="15053" xr:uid="{9E1E1BA4-F71A-4E54-B47B-1CD45A208F8C}"/>
    <cellStyle name="Normal 3 10 24 2 2 4 3 2 4" xfId="15054" xr:uid="{A402C087-4786-413D-ACF3-B3E4E7033466}"/>
    <cellStyle name="Normal 3 10 24 2 2 4 3 2 5" xfId="15055" xr:uid="{E43965B2-41F5-4E51-B40C-515369AB71BC}"/>
    <cellStyle name="Normal 3 10 24 2 2 4 3 3" xfId="15056" xr:uid="{E1107D76-581D-4758-8352-A0343D555B9B}"/>
    <cellStyle name="Normal 3 10 24 2 2 4 3 3 2" xfId="15057" xr:uid="{37AA9372-9B41-4EB2-A99F-437BAC1674F7}"/>
    <cellStyle name="Normal 3 10 24 2 2 4 3 4" xfId="15058" xr:uid="{93F22F09-60A4-4A6D-844B-383AEEC4AFEF}"/>
    <cellStyle name="Normal 3 10 24 2 2 4 3 5" xfId="15059" xr:uid="{019932DF-91B5-420E-8BBC-DBC27E7A9119}"/>
    <cellStyle name="Normal 3 10 24 2 2 4 4" xfId="15060" xr:uid="{11E65393-8166-4852-97FB-56CF4CCE971C}"/>
    <cellStyle name="Normal 3 10 24 2 2 4 5" xfId="15061" xr:uid="{294408CC-0A31-44BE-879E-4A5403CFA87B}"/>
    <cellStyle name="Normal 3 10 24 2 2 4 6" xfId="15062" xr:uid="{F64B7688-6479-465F-B406-63ADEDE51415}"/>
    <cellStyle name="Normal 3 10 24 2 2 4 6 2" xfId="15063" xr:uid="{26CA441A-8685-4AC8-86FA-E9E919C00CFB}"/>
    <cellStyle name="Normal 3 10 24 2 2 4 7" xfId="15064" xr:uid="{ABFB82E0-3B8B-4D4C-964B-84850C77D509}"/>
    <cellStyle name="Normal 3 10 24 2 2 4 8" xfId="15065" xr:uid="{A853E712-353D-4B61-9405-C3086242B342}"/>
    <cellStyle name="Normal 3 10 24 2 2 4 9" xfId="15066" xr:uid="{09A8C43C-F0C8-4277-BD56-B9106BF851FD}"/>
    <cellStyle name="Normal 3 10 24 2 2 5" xfId="15067" xr:uid="{713BF30C-FAD1-4B73-9FFE-9E2E621B8802}"/>
    <cellStyle name="Normal 3 10 24 2 2 6" xfId="15068" xr:uid="{9FF8FBBE-C250-4637-9E00-2B48644647E1}"/>
    <cellStyle name="Normal 3 10 24 2 2 7" xfId="15069" xr:uid="{FE4C91F9-491A-45C7-989C-D71A5D1293C9}"/>
    <cellStyle name="Normal 3 10 24 2 2 8" xfId="15070" xr:uid="{60A33AE1-2609-4008-82C3-B8FBEEFC98D3}"/>
    <cellStyle name="Normal 3 10 24 2 2 9" xfId="15071" xr:uid="{156968B1-A691-43CE-97E7-C0E3301BA61A}"/>
    <cellStyle name="Normal 3 10 24 2 2 9 2" xfId="15072" xr:uid="{70F784BC-5897-4AEA-A13A-2F53A85FD87C}"/>
    <cellStyle name="Normal 3 10 24 2 2 9 2 2" xfId="15073" xr:uid="{1EF1BD0C-5174-4981-A7A4-F82CAE6F2C9B}"/>
    <cellStyle name="Normal 3 10 24 2 2 9 2 2 2" xfId="15074" xr:uid="{B068D1AF-BE8E-4E44-8CB3-AD4132027AA3}"/>
    <cellStyle name="Normal 3 10 24 2 2 9 2 3" xfId="15075" xr:uid="{6419ADE9-471C-4E3B-9466-C55645898AEC}"/>
    <cellStyle name="Normal 3 10 24 2 2 9 2 4" xfId="15076" xr:uid="{192FF4C6-B5D7-46CA-88E8-AA5A8D804B04}"/>
    <cellStyle name="Normal 3 10 24 2 2 9 2 5" xfId="15077" xr:uid="{A8876661-DF93-48C5-83E8-42C6531ACB8C}"/>
    <cellStyle name="Normal 3 10 24 2 2 9 3" xfId="15078" xr:uid="{95FEEF3F-3564-4891-8545-0DC2B746989C}"/>
    <cellStyle name="Normal 3 10 24 2 2 9 3 2" xfId="15079" xr:uid="{6D92EDE7-22FF-4202-8A39-395C1DA3509F}"/>
    <cellStyle name="Normal 3 10 24 2 2 9 4" xfId="15080" xr:uid="{5C528A4E-2302-4517-A2AC-F18911DE9D67}"/>
    <cellStyle name="Normal 3 10 24 2 2 9 5" xfId="15081" xr:uid="{18B3EB47-B28D-4EDB-861E-F812698C9449}"/>
    <cellStyle name="Normal 3 10 24 2 3" xfId="15082" xr:uid="{177B1FD1-A854-4417-BCEA-10457B6AB4B6}"/>
    <cellStyle name="Normal 3 10 24 2 3 10" xfId="15083" xr:uid="{299B1D5E-C7B2-46F7-897B-E47E0A51A232}"/>
    <cellStyle name="Normal 3 10 24 2 3 11" xfId="15084" xr:uid="{9D9043F0-84A1-4A16-B672-B969F09D4E31}"/>
    <cellStyle name="Normal 3 10 24 2 3 12" xfId="15085" xr:uid="{9ADD1509-1D67-4B2C-9B73-C51327612AEA}"/>
    <cellStyle name="Normal 3 10 24 2 3 12 2" xfId="15086" xr:uid="{1D0ECF54-A842-459A-A74E-44D607D9999A}"/>
    <cellStyle name="Normal 3 10 24 2 3 13" xfId="15087" xr:uid="{77A5F2E7-2387-4946-AC53-9A2E1F24BCA2}"/>
    <cellStyle name="Normal 3 10 24 2 3 14" xfId="15088" xr:uid="{3BADE1EE-3495-45C7-809F-D2315B07D8A6}"/>
    <cellStyle name="Normal 3 10 24 2 3 15" xfId="15089" xr:uid="{9458F826-504D-452E-9261-F31E39E90B6B}"/>
    <cellStyle name="Normal 3 10 24 2 3 2" xfId="15090" xr:uid="{1E2A6F8A-65B7-4515-813E-2A7F952E3073}"/>
    <cellStyle name="Normal 3 10 24 2 3 2 2" xfId="15091" xr:uid="{791E343E-00DA-41AA-993E-E09140ECEFC1}"/>
    <cellStyle name="Normal 3 10 24 2 3 2 2 2" xfId="15092" xr:uid="{C1637C84-E68E-491F-B77B-54DFD890AA42}"/>
    <cellStyle name="Normal 3 10 24 2 3 2 2 2 2" xfId="15093" xr:uid="{233F65C8-FFF4-4E67-B6BA-DC4C635D5530}"/>
    <cellStyle name="Normal 3 10 24 2 3 2 2 2 2 2" xfId="15094" xr:uid="{C5B0DA23-D181-4672-8A5C-123CDA0CD8AD}"/>
    <cellStyle name="Normal 3 10 24 2 3 2 2 2 2 2 2" xfId="15095" xr:uid="{03B475ED-CDA2-44C4-92AF-BDF4DC2B9CCA}"/>
    <cellStyle name="Normal 3 10 24 2 3 2 2 2 2 3" xfId="15096" xr:uid="{1F52BE0A-FDAC-4B03-AF6C-8A8EF124B0C4}"/>
    <cellStyle name="Normal 3 10 24 2 3 2 2 2 2 4" xfId="15097" xr:uid="{C04B2431-CC5E-45AD-BC07-646EC092D6D6}"/>
    <cellStyle name="Normal 3 10 24 2 3 2 2 2 2 5" xfId="15098" xr:uid="{13012194-20A5-4426-AC02-758F7256374D}"/>
    <cellStyle name="Normal 3 10 24 2 3 2 2 2 3" xfId="15099" xr:uid="{87ED6F8A-B798-4E8F-BF15-DB3A6D123B64}"/>
    <cellStyle name="Normal 3 10 24 2 3 2 2 2 3 2" xfId="15100" xr:uid="{85FF87F6-FDF7-4A1D-93AE-00365A5EC77A}"/>
    <cellStyle name="Normal 3 10 24 2 3 2 2 2 4" xfId="15101" xr:uid="{574FC9EA-8077-40E7-955D-A7128689A2E0}"/>
    <cellStyle name="Normal 3 10 24 2 3 2 2 2 5" xfId="15102" xr:uid="{FBB2E4B4-C5A9-4B83-A3E5-857265B05783}"/>
    <cellStyle name="Normal 3 10 24 2 3 2 2 3" xfId="15103" xr:uid="{6BE81EC1-F390-4C15-A76A-51B7A25789FA}"/>
    <cellStyle name="Normal 3 10 24 2 3 2 2 4" xfId="15104" xr:uid="{C8792E17-DAF1-414D-A469-264D6996B1C4}"/>
    <cellStyle name="Normal 3 10 24 2 3 2 2 5" xfId="15105" xr:uid="{80B1B751-1B6C-414B-B53C-E0791F581013}"/>
    <cellStyle name="Normal 3 10 24 2 3 2 2 6" xfId="15106" xr:uid="{2D29CE22-0738-4402-91F0-549E746443B2}"/>
    <cellStyle name="Normal 3 10 24 2 3 2 2 6 2" xfId="15107" xr:uid="{ED7C0EBC-5B4C-414E-A83A-E9A950DF9926}"/>
    <cellStyle name="Normal 3 10 24 2 3 2 2 7" xfId="15108" xr:uid="{4499B875-0998-4B23-9C45-16027DF924EE}"/>
    <cellStyle name="Normal 3 10 24 2 3 2 2 8" xfId="15109" xr:uid="{18108716-D8F2-4263-AE7D-10010F4AFA3B}"/>
    <cellStyle name="Normal 3 10 24 2 3 2 2 9" xfId="15110" xr:uid="{CEE71AA5-5797-4102-B125-58023E8B5A72}"/>
    <cellStyle name="Normal 3 10 24 2 3 2 3" xfId="15111" xr:uid="{BAA38977-47DB-4DD3-9D9B-200281127E28}"/>
    <cellStyle name="Normal 3 10 24 2 3 2 3 2" xfId="15112" xr:uid="{21F684D0-674B-496C-92A5-1FDE33E91AFB}"/>
    <cellStyle name="Normal 3 10 24 2 3 2 3 2 2" xfId="15113" xr:uid="{01DD4055-53E4-4FD0-8AD9-C703AE3E2ED9}"/>
    <cellStyle name="Normal 3 10 24 2 3 2 3 2 2 2" xfId="15114" xr:uid="{4B6259E2-5213-4E1A-A42D-4A0FF74DD998}"/>
    <cellStyle name="Normal 3 10 24 2 3 2 3 2 3" xfId="15115" xr:uid="{6F9E6A6B-34B9-4A9A-BDEA-8561F3EF3D42}"/>
    <cellStyle name="Normal 3 10 24 2 3 2 3 2 4" xfId="15116" xr:uid="{4698B78F-2F5F-4DEE-9041-8336620158A1}"/>
    <cellStyle name="Normal 3 10 24 2 3 2 3 2 5" xfId="15117" xr:uid="{9399AFA6-5F9A-427A-8DED-0B119F810FBB}"/>
    <cellStyle name="Normal 3 10 24 2 3 2 3 3" xfId="15118" xr:uid="{CF76B326-D376-4ED9-A504-AF3945C3E16B}"/>
    <cellStyle name="Normal 3 10 24 2 3 2 3 3 2" xfId="15119" xr:uid="{836C7A02-2136-4DEE-913D-0E2E21BBAE53}"/>
    <cellStyle name="Normal 3 10 24 2 3 2 3 4" xfId="15120" xr:uid="{DA026D72-47F2-41F9-A8B0-AF52296B842A}"/>
    <cellStyle name="Normal 3 10 24 2 3 2 3 5" xfId="15121" xr:uid="{96323768-F0A3-4D6D-95A7-36FE15044215}"/>
    <cellStyle name="Normal 3 10 24 2 3 2 4" xfId="15122" xr:uid="{CDF5A3A2-8628-4654-83EA-ADC39D5A9D40}"/>
    <cellStyle name="Normal 3 10 24 2 3 2 5" xfId="15123" xr:uid="{7DFF897A-47A5-42B8-A331-D84E6F073E7C}"/>
    <cellStyle name="Normal 3 10 24 2 3 2 6" xfId="15124" xr:uid="{9B2FF5D7-9066-4D53-84F7-2672235A80FF}"/>
    <cellStyle name="Normal 3 10 24 2 3 2 6 2" xfId="15125" xr:uid="{DA58F442-FCDE-4F70-AB5A-AFB5EDFA1229}"/>
    <cellStyle name="Normal 3 10 24 2 3 2 7" xfId="15126" xr:uid="{78C79B3C-1F0F-478A-A461-C9438FB6FA4A}"/>
    <cellStyle name="Normal 3 10 24 2 3 2 8" xfId="15127" xr:uid="{EDDBB7D2-ECB7-4288-90B9-FE38C2EEB0C3}"/>
    <cellStyle name="Normal 3 10 24 2 3 2 9" xfId="15128" xr:uid="{16662850-D469-4533-A84B-C5DDFE1B1997}"/>
    <cellStyle name="Normal 3 10 24 2 3 3" xfId="15129" xr:uid="{3F0E955B-11C2-4AEB-B8AC-BDCF7C28AB08}"/>
    <cellStyle name="Normal 3 10 24 2 3 4" xfId="15130" xr:uid="{F29D8C45-7DB3-4DFF-8CB6-237EBE40C377}"/>
    <cellStyle name="Normal 3 10 24 2 3 5" xfId="15131" xr:uid="{1708583D-A4CB-4910-A4DD-33A5401C1E14}"/>
    <cellStyle name="Normal 3 10 24 2 3 6" xfId="15132" xr:uid="{0DE57602-95D9-4CB4-AFA8-E155FDEF2BD1}"/>
    <cellStyle name="Normal 3 10 24 2 3 7" xfId="15133" xr:uid="{2002F18A-EE96-46B7-A326-DCADA4DAE9FC}"/>
    <cellStyle name="Normal 3 10 24 2 3 8" xfId="15134" xr:uid="{5122EB12-C604-464E-BEC4-21F7D0F46DC3}"/>
    <cellStyle name="Normal 3 10 24 2 3 8 2" xfId="15135" xr:uid="{6182507B-028F-4BF1-BB71-E4E84FBB0E99}"/>
    <cellStyle name="Normal 3 10 24 2 3 8 2 2" xfId="15136" xr:uid="{454C91E8-4BF3-4648-90DE-95F7FE941D50}"/>
    <cellStyle name="Normal 3 10 24 2 3 8 2 2 2" xfId="15137" xr:uid="{71B01F22-088E-45BA-88D0-D33EC2C98826}"/>
    <cellStyle name="Normal 3 10 24 2 3 8 2 3" xfId="15138" xr:uid="{B04D7FBE-2696-40EF-9E9C-97C916CDB23C}"/>
    <cellStyle name="Normal 3 10 24 2 3 8 2 4" xfId="15139" xr:uid="{9F297D6D-A3BF-48C9-A50A-925A988F3452}"/>
    <cellStyle name="Normal 3 10 24 2 3 8 2 5" xfId="15140" xr:uid="{9DB0295C-45C9-4179-8E1C-32E081CA01A2}"/>
    <cellStyle name="Normal 3 10 24 2 3 8 3" xfId="15141" xr:uid="{70C1BACB-3648-4E74-9E10-8AE236F91129}"/>
    <cellStyle name="Normal 3 10 24 2 3 8 3 2" xfId="15142" xr:uid="{3EEEDCE2-F9D0-448F-95CE-0AE349C00BC1}"/>
    <cellStyle name="Normal 3 10 24 2 3 8 4" xfId="15143" xr:uid="{D85AAF51-C1AE-4795-B2B7-63C09B0DF9BD}"/>
    <cellStyle name="Normal 3 10 24 2 3 8 5" xfId="15144" xr:uid="{19886D0F-9DE1-4CD1-8DF8-B3B6B48A9C99}"/>
    <cellStyle name="Normal 3 10 24 2 3 9" xfId="15145" xr:uid="{CCC1BCED-181A-4BEA-80ED-DDBECEEF837C}"/>
    <cellStyle name="Normal 3 10 24 2 4" xfId="15146" xr:uid="{894DD02A-25C8-4A10-8DB0-3B1E617E6602}"/>
    <cellStyle name="Normal 3 10 24 2 4 2" xfId="15147" xr:uid="{764E0754-86BF-4922-BD39-312FFBD1D84B}"/>
    <cellStyle name="Normal 3 10 24 2 4 2 2" xfId="15148" xr:uid="{0CF72B9B-4478-49E3-A466-8856EEB34DA5}"/>
    <cellStyle name="Normal 3 10 24 2 4 2 2 2" xfId="15149" xr:uid="{E00E38CE-C0CF-4AA2-A530-714B9CB48D2D}"/>
    <cellStyle name="Normal 3 10 24 2 4 2 2 2 2" xfId="15150" xr:uid="{3E4D3929-2D24-4AC7-A751-A596760521F6}"/>
    <cellStyle name="Normal 3 10 24 2 4 2 2 2 2 2" xfId="15151" xr:uid="{295353E1-2584-4F71-8100-663891118F65}"/>
    <cellStyle name="Normal 3 10 24 2 4 2 2 2 3" xfId="15152" xr:uid="{ADD68ECA-B122-4345-B5B2-6B37F0CBF2D7}"/>
    <cellStyle name="Normal 3 10 24 2 4 2 2 2 4" xfId="15153" xr:uid="{A19C5979-F504-47AC-A013-613517467614}"/>
    <cellStyle name="Normal 3 10 24 2 4 2 2 2 5" xfId="15154" xr:uid="{EE82A0CC-C2BF-4ECC-BEB7-AA262CA3E882}"/>
    <cellStyle name="Normal 3 10 24 2 4 2 2 3" xfId="15155" xr:uid="{7D26DFB7-20AD-4C55-9029-8F11F1C3F9CD}"/>
    <cellStyle name="Normal 3 10 24 2 4 2 2 3 2" xfId="15156" xr:uid="{48D60EE9-0955-498D-91C4-EF3DD9F2E051}"/>
    <cellStyle name="Normal 3 10 24 2 4 2 2 4" xfId="15157" xr:uid="{2C6257B0-77D7-43E0-96FD-A2B3C828EE46}"/>
    <cellStyle name="Normal 3 10 24 2 4 2 2 5" xfId="15158" xr:uid="{55204426-BD12-4E06-986F-85900E44356B}"/>
    <cellStyle name="Normal 3 10 24 2 4 2 3" xfId="15159" xr:uid="{C683C5F9-234A-448D-A793-C303659DA1A0}"/>
    <cellStyle name="Normal 3 10 24 2 4 2 4" xfId="15160" xr:uid="{9F5AC881-2EA9-4CD8-BAFC-43CDD8C41A14}"/>
    <cellStyle name="Normal 3 10 24 2 4 2 5" xfId="15161" xr:uid="{E05BDD65-833B-4049-AF91-E5752F1FB2D7}"/>
    <cellStyle name="Normal 3 10 24 2 4 2 6" xfId="15162" xr:uid="{5F213A10-7827-4BDF-A65E-EF7B7BB503B4}"/>
    <cellStyle name="Normal 3 10 24 2 4 2 6 2" xfId="15163" xr:uid="{63833054-4B47-47D5-8569-64B2E3D5F072}"/>
    <cellStyle name="Normal 3 10 24 2 4 2 7" xfId="15164" xr:uid="{D518314C-5FD4-4A64-9760-0F6FBB7733C5}"/>
    <cellStyle name="Normal 3 10 24 2 4 2 8" xfId="15165" xr:uid="{05877595-2F95-4547-B224-994D880F9329}"/>
    <cellStyle name="Normal 3 10 24 2 4 2 9" xfId="15166" xr:uid="{A9A4C335-3277-4AAC-AA00-C22515CDA296}"/>
    <cellStyle name="Normal 3 10 24 2 4 3" xfId="15167" xr:uid="{075D84C4-171E-4A10-94F9-A3E1D3E42899}"/>
    <cellStyle name="Normal 3 10 24 2 4 3 2" xfId="15168" xr:uid="{4614164D-C9FE-4683-93D9-E19F4D955A51}"/>
    <cellStyle name="Normal 3 10 24 2 4 3 2 2" xfId="15169" xr:uid="{0FF3984B-96AF-4CFC-BA52-6BE05F9113DB}"/>
    <cellStyle name="Normal 3 10 24 2 4 3 2 2 2" xfId="15170" xr:uid="{9568349B-AB3D-48B3-BC5E-CAC3EFF2CF6F}"/>
    <cellStyle name="Normal 3 10 24 2 4 3 2 3" xfId="15171" xr:uid="{A29AF7AC-075A-4D7B-BA5B-664B71051A68}"/>
    <cellStyle name="Normal 3 10 24 2 4 3 2 4" xfId="15172" xr:uid="{728B0D12-53A0-4074-912E-417DB36B3C68}"/>
    <cellStyle name="Normal 3 10 24 2 4 3 2 5" xfId="15173" xr:uid="{78EEFEB3-C366-4FF6-A518-D453035B9655}"/>
    <cellStyle name="Normal 3 10 24 2 4 3 3" xfId="15174" xr:uid="{67EE7BB4-7434-4F44-AEA2-CEBC6F332C04}"/>
    <cellStyle name="Normal 3 10 24 2 4 3 3 2" xfId="15175" xr:uid="{8A2A5215-382B-4283-8F1F-74CB548B6FCA}"/>
    <cellStyle name="Normal 3 10 24 2 4 3 4" xfId="15176" xr:uid="{05AE4B8D-2766-494E-BAC7-0080474F43A4}"/>
    <cellStyle name="Normal 3 10 24 2 4 3 5" xfId="15177" xr:uid="{F50EE1EF-52C0-4126-A900-0A4509B6570F}"/>
    <cellStyle name="Normal 3 10 24 2 4 4" xfId="15178" xr:uid="{E4ADBC7E-9C84-4A6B-97EF-F1FF082ADB35}"/>
    <cellStyle name="Normal 3 10 24 2 4 5" xfId="15179" xr:uid="{F8A9C859-E3F7-44CF-B011-503C7FE8D69A}"/>
    <cellStyle name="Normal 3 10 24 2 4 6" xfId="15180" xr:uid="{61749050-D719-41C0-8AEB-08833D3622DF}"/>
    <cellStyle name="Normal 3 10 24 2 4 6 2" xfId="15181" xr:uid="{A88EE3B2-2AE3-4925-8664-42EEF65D8246}"/>
    <cellStyle name="Normal 3 10 24 2 4 7" xfId="15182" xr:uid="{71F9A993-96A2-4702-A216-9275C4C486D9}"/>
    <cellStyle name="Normal 3 10 24 2 4 8" xfId="15183" xr:uid="{16D281BC-E097-49A1-A4A0-CBBE23E804EE}"/>
    <cellStyle name="Normal 3 10 24 2 4 9" xfId="15184" xr:uid="{50886E99-B572-4547-BF39-669B7185D81D}"/>
    <cellStyle name="Normal 3 10 24 2 5" xfId="15185" xr:uid="{2ECFE3EC-3B42-4EEA-853A-F1F2AA7390F5}"/>
    <cellStyle name="Normal 3 10 24 2 5 2" xfId="15186" xr:uid="{E6F25084-1FE0-4C80-8748-7D08C1A76371}"/>
    <cellStyle name="Normal 3 10 24 2 5 3" xfId="15187" xr:uid="{AE608DDA-13CA-496D-95C4-FFDBDEFEB5D3}"/>
    <cellStyle name="Normal 3 10 24 2 6" xfId="15188" xr:uid="{BD0DFEF2-BDC9-49DD-A2AF-EBD7A524F01F}"/>
    <cellStyle name="Normal 3 10 24 2 6 2" xfId="15189" xr:uid="{E0AAFA4E-BB46-4378-9A33-051FDC24BADB}"/>
    <cellStyle name="Normal 3 10 24 2 6 3" xfId="15190" xr:uid="{B83BB558-BA98-4D3C-A310-38D8A50664C3}"/>
    <cellStyle name="Normal 3 10 24 2 7" xfId="15191" xr:uid="{5DEE2701-AB25-4C03-A5FA-D6939E3BB3B3}"/>
    <cellStyle name="Normal 3 10 24 2 7 2" xfId="15192" xr:uid="{677732C5-9120-4E0D-9627-6564028D9603}"/>
    <cellStyle name="Normal 3 10 24 2 7 3" xfId="15193" xr:uid="{AEF877AF-5D45-4C9A-B9DE-8F8315F1C218}"/>
    <cellStyle name="Normal 3 10 24 2 8" xfId="15194" xr:uid="{C738EABE-818A-4A10-A121-C98A048877D8}"/>
    <cellStyle name="Normal 3 10 24 2 8 2" xfId="15195" xr:uid="{E58EFDBE-BC0F-4EC7-86AF-D43A4B0BF9FD}"/>
    <cellStyle name="Normal 3 10 24 2 8 3" xfId="15196" xr:uid="{7A67C9E5-52CC-46C7-B6AA-49D3C389C0AD}"/>
    <cellStyle name="Normal 3 10 24 2 9" xfId="15197" xr:uid="{A3D1C301-0181-41EB-946D-C895109BE26A}"/>
    <cellStyle name="Normal 3 10 24 2 9 2" xfId="15198" xr:uid="{2BE87D21-111E-4470-A0A9-234FA50C0999}"/>
    <cellStyle name="Normal 3 10 24 2 9 2 2" xfId="15199" xr:uid="{5F837556-BDB1-425A-8985-D1976419F12B}"/>
    <cellStyle name="Normal 3 10 24 2 9 2 2 2" xfId="15200" xr:uid="{F2A2CDF4-5712-4ABA-9517-AB3126F62D9F}"/>
    <cellStyle name="Normal 3 10 24 2 9 2 3" xfId="15201" xr:uid="{5D9E064A-8F65-430A-B526-549448757CC5}"/>
    <cellStyle name="Normal 3 10 24 2 9 2 4" xfId="15202" xr:uid="{83735997-3986-4363-B1BB-7B095918E96A}"/>
    <cellStyle name="Normal 3 10 24 2 9 2 5" xfId="15203" xr:uid="{BFE2EBDA-687E-4ED9-82B6-40C67FA55628}"/>
    <cellStyle name="Normal 3 10 24 2 9 3" xfId="15204" xr:uid="{8CA2AF5F-7777-4BC8-8EA2-E2F1C44BCC1C}"/>
    <cellStyle name="Normal 3 10 24 2 9 3 2" xfId="15205" xr:uid="{1348CC9E-5150-407B-9F63-755D8A55C736}"/>
    <cellStyle name="Normal 3 10 24 2 9 4" xfId="15206" xr:uid="{772427CC-755C-4CDB-9CB6-8C9A66A703BA}"/>
    <cellStyle name="Normal 3 10 24 2 9 5" xfId="15207" xr:uid="{FD43DCBA-FD72-4EAB-AA11-559613264472}"/>
    <cellStyle name="Normal 3 10 24 3" xfId="15208" xr:uid="{7A5043AD-04E7-4A71-BF1B-C78AC74FA03E}"/>
    <cellStyle name="Normal 3 10 24 3 2" xfId="15209" xr:uid="{77A2AA27-0190-4EB3-90FF-F8296FBBD531}"/>
    <cellStyle name="Normal 3 10 24 3 3" xfId="15210" xr:uid="{FE15D3CA-CCF6-4079-98C5-D46A729AD648}"/>
    <cellStyle name="Normal 3 10 24 4" xfId="15211" xr:uid="{5656C2ED-E740-4FEF-8F02-9BEEA2E09101}"/>
    <cellStyle name="Normal 3 10 24 4 10" xfId="15212" xr:uid="{C04F49BF-F50E-4FDC-8B09-CDA7D3C48460}"/>
    <cellStyle name="Normal 3 10 24 4 11" xfId="15213" xr:uid="{19C2AD95-8464-4219-AFB4-ADEDC03289D1}"/>
    <cellStyle name="Normal 3 10 24 4 12" xfId="15214" xr:uid="{C2EE27DF-9D00-4F7A-8E55-AB49AD56FB34}"/>
    <cellStyle name="Normal 3 10 24 4 12 2" xfId="15215" xr:uid="{BD8B4A82-C6C8-45A4-9A1F-746D32F2D4DF}"/>
    <cellStyle name="Normal 3 10 24 4 13" xfId="15216" xr:uid="{F63AA738-3319-4A5A-B4EB-EAD9FB204759}"/>
    <cellStyle name="Normal 3 10 24 4 14" xfId="15217" xr:uid="{AB37C521-B257-40EB-BAE0-F81D67A38E0D}"/>
    <cellStyle name="Normal 3 10 24 4 15" xfId="15218" xr:uid="{41D96FA4-006F-4CBA-8349-51844CDEA2B6}"/>
    <cellStyle name="Normal 3 10 24 4 2" xfId="15219" xr:uid="{A1735CF3-4FF5-41E5-9229-F128AE799B30}"/>
    <cellStyle name="Normal 3 10 24 4 2 2" xfId="15220" xr:uid="{3AF97F1D-460F-4E43-B230-A2D9145B7102}"/>
    <cellStyle name="Normal 3 10 24 4 2 2 2" xfId="15221" xr:uid="{BE93988F-9681-4A3B-A91D-C007FE5AB266}"/>
    <cellStyle name="Normal 3 10 24 4 2 2 2 2" xfId="15222" xr:uid="{D2FDD3D4-9CD6-4A8E-940B-A57FEC6A73E8}"/>
    <cellStyle name="Normal 3 10 24 4 2 2 2 2 2" xfId="15223" xr:uid="{8EFFDA74-FCC6-49FC-BDFD-36D7FD19D2A2}"/>
    <cellStyle name="Normal 3 10 24 4 2 2 2 2 2 2" xfId="15224" xr:uid="{74E0C1A5-14B5-4E31-AAD0-0820367D1614}"/>
    <cellStyle name="Normal 3 10 24 4 2 2 2 2 3" xfId="15225" xr:uid="{FF43EEE1-C3F4-4491-A395-1EAB7B7D97FB}"/>
    <cellStyle name="Normal 3 10 24 4 2 2 2 2 4" xfId="15226" xr:uid="{DEFE5D14-F8E5-4340-8107-930F244816D7}"/>
    <cellStyle name="Normal 3 10 24 4 2 2 2 2 5" xfId="15227" xr:uid="{CF44F9FD-4CD0-4B2B-8561-FF8F1E30C474}"/>
    <cellStyle name="Normal 3 10 24 4 2 2 2 3" xfId="15228" xr:uid="{D399A12A-98F9-4C0D-9F1E-C07D26F1168C}"/>
    <cellStyle name="Normal 3 10 24 4 2 2 2 3 2" xfId="15229" xr:uid="{7D1F7919-C2E4-4B46-A3A1-000F1384882E}"/>
    <cellStyle name="Normal 3 10 24 4 2 2 2 4" xfId="15230" xr:uid="{7AC9282B-F9F7-4A89-9359-55AE2C756652}"/>
    <cellStyle name="Normal 3 10 24 4 2 2 2 5" xfId="15231" xr:uid="{F38D6CBB-F303-4EF4-90D9-5D74D36C5985}"/>
    <cellStyle name="Normal 3 10 24 4 2 2 3" xfId="15232" xr:uid="{36CB8A72-28D9-4235-8B48-0D8E5F8E2FD8}"/>
    <cellStyle name="Normal 3 10 24 4 2 2 4" xfId="15233" xr:uid="{5A28966B-95BE-4498-8CDB-24505FB2D428}"/>
    <cellStyle name="Normal 3 10 24 4 2 2 5" xfId="15234" xr:uid="{B068B507-A1B6-48FE-8E7D-E96714DF99FB}"/>
    <cellStyle name="Normal 3 10 24 4 2 2 6" xfId="15235" xr:uid="{168CA546-E57E-4032-880F-45C07DAEE5BD}"/>
    <cellStyle name="Normal 3 10 24 4 2 2 6 2" xfId="15236" xr:uid="{53209332-E3B9-48BC-B079-FB9DF6E32951}"/>
    <cellStyle name="Normal 3 10 24 4 2 2 7" xfId="15237" xr:uid="{A44160C0-F026-483A-B08B-C7F64E83C7BA}"/>
    <cellStyle name="Normal 3 10 24 4 2 2 8" xfId="15238" xr:uid="{2C383048-3C21-4DD0-9D0B-1559A3E2FABF}"/>
    <cellStyle name="Normal 3 10 24 4 2 2 9" xfId="15239" xr:uid="{A7E5E406-6718-4A11-A165-B2A8DF7E939E}"/>
    <cellStyle name="Normal 3 10 24 4 2 3" xfId="15240" xr:uid="{FF010455-C198-4FA5-B776-86C1E431EB52}"/>
    <cellStyle name="Normal 3 10 24 4 2 3 2" xfId="15241" xr:uid="{A19FF6F7-46E6-48C8-9684-ECAB29AE0237}"/>
    <cellStyle name="Normal 3 10 24 4 2 3 2 2" xfId="15242" xr:uid="{7BBC8392-ECA6-4260-A167-051A03830586}"/>
    <cellStyle name="Normal 3 10 24 4 2 3 2 2 2" xfId="15243" xr:uid="{99FD6D83-D650-4C53-A7B8-871A7533C6AE}"/>
    <cellStyle name="Normal 3 10 24 4 2 3 2 3" xfId="15244" xr:uid="{501D94C6-3533-438E-AD6A-A4BDEB90AB75}"/>
    <cellStyle name="Normal 3 10 24 4 2 3 2 4" xfId="15245" xr:uid="{5BDD1571-1F4B-4DBB-B943-69BD608280C9}"/>
    <cellStyle name="Normal 3 10 24 4 2 3 2 5" xfId="15246" xr:uid="{877A7998-8402-4524-AB51-21133D747F64}"/>
    <cellStyle name="Normal 3 10 24 4 2 3 3" xfId="15247" xr:uid="{4D5A3DFA-73F1-4AA0-BFFD-78A59597D5E3}"/>
    <cellStyle name="Normal 3 10 24 4 2 3 3 2" xfId="15248" xr:uid="{092575B0-A6D3-4FA8-910E-C90E1731CB53}"/>
    <cellStyle name="Normal 3 10 24 4 2 3 4" xfId="15249" xr:uid="{AFCD241F-FB05-40EB-AE88-51C2450E61E6}"/>
    <cellStyle name="Normal 3 10 24 4 2 3 5" xfId="15250" xr:uid="{5DC6F490-4B50-4BCC-8CE7-849EE3276053}"/>
    <cellStyle name="Normal 3 10 24 4 2 4" xfId="15251" xr:uid="{17C40919-47F1-47D7-A6F3-90EF6B3937BD}"/>
    <cellStyle name="Normal 3 10 24 4 2 5" xfId="15252" xr:uid="{0818A652-96ED-40DF-8D59-1E2DDD6ECAEC}"/>
    <cellStyle name="Normal 3 10 24 4 2 6" xfId="15253" xr:uid="{45FDE994-A085-4BC8-AF84-32C5933485F3}"/>
    <cellStyle name="Normal 3 10 24 4 2 6 2" xfId="15254" xr:uid="{F368F03E-95D0-45A7-93FB-EF053FB1D240}"/>
    <cellStyle name="Normal 3 10 24 4 2 7" xfId="15255" xr:uid="{513F1C1A-79FF-4F1C-9FF3-E226CB3B0FBC}"/>
    <cellStyle name="Normal 3 10 24 4 2 8" xfId="15256" xr:uid="{8261FA2E-F5F7-405A-BE7C-9DEE4BBA333F}"/>
    <cellStyle name="Normal 3 10 24 4 2 9" xfId="15257" xr:uid="{A5FAC9D5-B87D-45B0-99DE-385F4C4529F0}"/>
    <cellStyle name="Normal 3 10 24 4 3" xfId="15258" xr:uid="{C3525634-F4DA-4318-9E24-AAF5BCA0FAF0}"/>
    <cellStyle name="Normal 3 10 24 4 3 2" xfId="15259" xr:uid="{9077703D-401A-45C8-BB43-02AA9AA5F1A1}"/>
    <cellStyle name="Normal 3 10 24 4 3 3" xfId="15260" xr:uid="{D1BCF5CD-7CF4-4151-8376-14340D71614E}"/>
    <cellStyle name="Normal 3 10 24 4 4" xfId="15261" xr:uid="{1016630E-4E8B-44DA-9C88-09B5F6A6F85D}"/>
    <cellStyle name="Normal 3 10 24 4 4 2" xfId="15262" xr:uid="{DA9AF12C-92ED-4AD4-8705-A0AA51516B6D}"/>
    <cellStyle name="Normal 3 10 24 4 4 3" xfId="15263" xr:uid="{D8154939-0FD2-4ADD-B5AF-4925FA056351}"/>
    <cellStyle name="Normal 3 10 24 4 5" xfId="15264" xr:uid="{70A35D5A-C025-4176-A165-DE4394B1469B}"/>
    <cellStyle name="Normal 3 10 24 4 5 2" xfId="15265" xr:uid="{FF2DD4D6-A881-4130-8B61-2B6513A76A2D}"/>
    <cellStyle name="Normal 3 10 24 4 5 3" xfId="15266" xr:uid="{0D082C75-1B45-4929-B039-CFE58CEA1B92}"/>
    <cellStyle name="Normal 3 10 24 4 6" xfId="15267" xr:uid="{861DA097-4AD9-4177-B303-5356D466C70E}"/>
    <cellStyle name="Normal 3 10 24 4 6 2" xfId="15268" xr:uid="{714555C5-BC05-4C5E-9EC2-D4EE6531BC88}"/>
    <cellStyle name="Normal 3 10 24 4 6 3" xfId="15269" xr:uid="{06278F21-AA65-4285-B388-78E2FC40DE44}"/>
    <cellStyle name="Normal 3 10 24 4 7" xfId="15270" xr:uid="{635CF6C0-07DE-4184-A829-4379A8465557}"/>
    <cellStyle name="Normal 3 10 24 4 7 2" xfId="15271" xr:uid="{4DBC8AF2-7CEC-4B7D-996F-1A4D3480116B}"/>
    <cellStyle name="Normal 3 10 24 4 7 3" xfId="15272" xr:uid="{4CB9BA09-8E16-4919-9C1F-5485C219C908}"/>
    <cellStyle name="Normal 3 10 24 4 8" xfId="15273" xr:uid="{FA241243-394C-488E-A329-C600A1EDC6C2}"/>
    <cellStyle name="Normal 3 10 24 4 8 2" xfId="15274" xr:uid="{3C6C5B73-FF16-4C5C-BB18-493FC02DB72D}"/>
    <cellStyle name="Normal 3 10 24 4 8 2 2" xfId="15275" xr:uid="{339DA199-6319-4B66-B7ED-15FF1B9C98B0}"/>
    <cellStyle name="Normal 3 10 24 4 8 2 2 2" xfId="15276" xr:uid="{F36196DA-42AA-4D24-82B1-AC2845ED123C}"/>
    <cellStyle name="Normal 3 10 24 4 8 2 3" xfId="15277" xr:uid="{085EFA06-F32B-4051-8D69-BA08A5322049}"/>
    <cellStyle name="Normal 3 10 24 4 8 2 4" xfId="15278" xr:uid="{2C202ED2-1E9B-4FBC-A65D-76E42C79000F}"/>
    <cellStyle name="Normal 3 10 24 4 8 2 5" xfId="15279" xr:uid="{4EAB4465-1F45-4AA8-BFC3-DEEE8888051A}"/>
    <cellStyle name="Normal 3 10 24 4 8 3" xfId="15280" xr:uid="{559F4DF9-BEFF-4113-A33F-8937C5E4543C}"/>
    <cellStyle name="Normal 3 10 24 4 8 3 2" xfId="15281" xr:uid="{C23A8B05-34D6-4A08-A929-717584270995}"/>
    <cellStyle name="Normal 3 10 24 4 8 4" xfId="15282" xr:uid="{A76F349E-69DD-41CB-9727-C1D5474908EC}"/>
    <cellStyle name="Normal 3 10 24 4 8 5" xfId="15283" xr:uid="{6F5869CB-39B9-4F25-A94D-C7F665CF83D8}"/>
    <cellStyle name="Normal 3 10 24 4 9" xfId="15284" xr:uid="{E55FD215-7967-46CA-AB50-0D1DF3762D3A}"/>
    <cellStyle name="Normal 3 10 24 5" xfId="15285" xr:uid="{D1BA98DE-006C-4FA6-B61E-69875A080604}"/>
    <cellStyle name="Normal 3 10 24 5 2" xfId="15286" xr:uid="{1776BF03-CF22-4971-86F6-E2E5F2C92F56}"/>
    <cellStyle name="Normal 3 10 24 5 3" xfId="15287" xr:uid="{D13D519E-FBCB-4641-A4AE-79BAA2D4039F}"/>
    <cellStyle name="Normal 3 10 24 6" xfId="15288" xr:uid="{B0596986-1E3E-4B9A-A4A9-773007277394}"/>
    <cellStyle name="Normal 3 10 24 6 2" xfId="15289" xr:uid="{FD350F93-CFD0-4A45-B2CB-A80DA1F06D27}"/>
    <cellStyle name="Normal 3 10 24 6 2 2" xfId="15290" xr:uid="{65DADDEA-E18A-415E-AF4B-A1004EFD8FAD}"/>
    <cellStyle name="Normal 3 10 24 6 2 2 2" xfId="15291" xr:uid="{9A1550CF-06B2-4515-9848-79E17F6A3D41}"/>
    <cellStyle name="Normal 3 10 24 6 2 2 2 2" xfId="15292" xr:uid="{9A44015D-A982-458B-AF85-EAB08635F7AC}"/>
    <cellStyle name="Normal 3 10 24 6 2 2 2 2 2" xfId="15293" xr:uid="{34BA37BB-6580-4ADF-BD1F-EF1B8884824B}"/>
    <cellStyle name="Normal 3 10 24 6 2 2 2 3" xfId="15294" xr:uid="{D5513682-EB3A-48F0-A508-300BB4D361AE}"/>
    <cellStyle name="Normal 3 10 24 6 2 2 2 4" xfId="15295" xr:uid="{44401490-3329-40AF-B9CF-B845C61D6412}"/>
    <cellStyle name="Normal 3 10 24 6 2 2 2 5" xfId="15296" xr:uid="{D32E5376-7912-4157-83B2-B0F3470290A1}"/>
    <cellStyle name="Normal 3 10 24 6 2 2 3" xfId="15297" xr:uid="{FE63AC7F-4D9F-4070-9C41-CB523DF30E32}"/>
    <cellStyle name="Normal 3 10 24 6 2 2 3 2" xfId="15298" xr:uid="{64F60F17-DC37-4521-99D1-EADA7FD72830}"/>
    <cellStyle name="Normal 3 10 24 6 2 2 4" xfId="15299" xr:uid="{9943C871-491B-4E59-B768-849DF701A576}"/>
    <cellStyle name="Normal 3 10 24 6 2 2 5" xfId="15300" xr:uid="{9B4D7FEF-89DB-4BED-8BBD-2A27AE739B2C}"/>
    <cellStyle name="Normal 3 10 24 6 2 3" xfId="15301" xr:uid="{5AE64A74-6FB7-41F0-86D6-69B8F04D0784}"/>
    <cellStyle name="Normal 3 10 24 6 2 4" xfId="15302" xr:uid="{FAD5D29E-6E51-4A00-A5C4-9DAD0479083C}"/>
    <cellStyle name="Normal 3 10 24 6 2 5" xfId="15303" xr:uid="{58240C29-B52A-45DE-B26B-98FCB63BF1E8}"/>
    <cellStyle name="Normal 3 10 24 6 2 6" xfId="15304" xr:uid="{E7993A7D-6D15-4077-A5FD-38B5FCC2089D}"/>
    <cellStyle name="Normal 3 10 24 6 2 6 2" xfId="15305" xr:uid="{329EC23F-4DE0-4AD2-A783-DB06230290F6}"/>
    <cellStyle name="Normal 3 10 24 6 2 7" xfId="15306" xr:uid="{A8296F8F-09EC-4640-922D-87E45B928B54}"/>
    <cellStyle name="Normal 3 10 24 6 2 8" xfId="15307" xr:uid="{07D38F82-9F43-484F-95F2-D2195CB923E8}"/>
    <cellStyle name="Normal 3 10 24 6 2 9" xfId="15308" xr:uid="{78481F85-D0CB-4B27-923A-B2F8E0CA91B8}"/>
    <cellStyle name="Normal 3 10 24 6 3" xfId="15309" xr:uid="{FD33008D-C88E-4A3B-8EA9-40399C1C03F5}"/>
    <cellStyle name="Normal 3 10 24 6 3 2" xfId="15310" xr:uid="{027570F7-92F7-48A6-B887-E9E55DC022DD}"/>
    <cellStyle name="Normal 3 10 24 6 3 2 2" xfId="15311" xr:uid="{52E9B555-B864-4FA3-90CF-336B5FAFBFFE}"/>
    <cellStyle name="Normal 3 10 24 6 3 2 2 2" xfId="15312" xr:uid="{00D3F2FD-DD5F-42C8-86C8-0B051B11D344}"/>
    <cellStyle name="Normal 3 10 24 6 3 2 3" xfId="15313" xr:uid="{21C87D61-526A-48B2-B44E-FE81D18EFC25}"/>
    <cellStyle name="Normal 3 10 24 6 3 2 4" xfId="15314" xr:uid="{1D05C41D-21B9-442F-911A-B3DFFCF0D5D0}"/>
    <cellStyle name="Normal 3 10 24 6 3 2 5" xfId="15315" xr:uid="{D1B34F72-321E-42D7-964C-942CA1BA8C4F}"/>
    <cellStyle name="Normal 3 10 24 6 3 3" xfId="15316" xr:uid="{29A4BC51-E188-4038-B704-887CF81D0672}"/>
    <cellStyle name="Normal 3 10 24 6 3 3 2" xfId="15317" xr:uid="{6B98C515-B37D-4DDC-8A4A-00557E4CCC81}"/>
    <cellStyle name="Normal 3 10 24 6 3 4" xfId="15318" xr:uid="{A02E5C23-AB17-4B8E-A1AF-06682843D397}"/>
    <cellStyle name="Normal 3 10 24 6 3 5" xfId="15319" xr:uid="{95EE81DA-EEDB-4B56-90A9-96589EF45638}"/>
    <cellStyle name="Normal 3 10 24 6 4" xfId="15320" xr:uid="{D64D4ACB-EB90-4361-B613-422D32C92C8A}"/>
    <cellStyle name="Normal 3 10 24 6 5" xfId="15321" xr:uid="{00C30FE7-6053-438F-949D-C046EC382CB9}"/>
    <cellStyle name="Normal 3 10 24 6 6" xfId="15322" xr:uid="{6437AD90-BC75-48C1-8FB4-CAD9E97FD4A7}"/>
    <cellStyle name="Normal 3 10 24 6 6 2" xfId="15323" xr:uid="{61CDFF8B-093A-4434-8E03-F661D56416C6}"/>
    <cellStyle name="Normal 3 10 24 6 7" xfId="15324" xr:uid="{079D16A9-71F9-4FDC-AFE1-D9DB3EEB43D1}"/>
    <cellStyle name="Normal 3 10 24 6 8" xfId="15325" xr:uid="{02D6D04C-48BD-46FD-BABA-7DEBBFC9031B}"/>
    <cellStyle name="Normal 3 10 24 6 9" xfId="15326" xr:uid="{166B8AD0-CE29-45F6-A1A8-38055CB87BC7}"/>
    <cellStyle name="Normal 3 10 24 7" xfId="15327" xr:uid="{5F28D771-915D-4447-BF15-F43950C247CA}"/>
    <cellStyle name="Normal 3 10 24 8" xfId="15328" xr:uid="{1244494C-EDA3-4419-8B78-09236A5C58E4}"/>
    <cellStyle name="Normal 3 10 24 9" xfId="15329" xr:uid="{17A526B6-59D0-47EE-B91A-CCF5B4C513E1}"/>
    <cellStyle name="Normal 3 10 25" xfId="15330" xr:uid="{C38DDCFD-C6EB-4D7D-BC90-92F347F450C5}"/>
    <cellStyle name="Normal 3 10 25 2" xfId="15331" xr:uid="{80339C68-E49C-4596-9C86-79DFAC1ADD95}"/>
    <cellStyle name="Normal 3 10 25 3" xfId="15332" xr:uid="{297A3C18-4B7D-4045-9AC6-FDE0514EBDD5}"/>
    <cellStyle name="Normal 3 10 26" xfId="15333" xr:uid="{45D54F4C-70AB-46CB-B914-6A7ABA8B3ABB}"/>
    <cellStyle name="Normal 3 10 26 2" xfId="15334" xr:uid="{00811311-BA1F-4129-B88F-3B663C541BF3}"/>
    <cellStyle name="Normal 3 10 26 3" xfId="15335" xr:uid="{47969340-72D0-4099-B5B6-693C32D0EF9F}"/>
    <cellStyle name="Normal 3 10 27" xfId="15336" xr:uid="{B8913B29-0C06-41B4-9D31-38A8C13E5F37}"/>
    <cellStyle name="Normal 3 10 27 2" xfId="15337" xr:uid="{F555532B-1BD7-42FA-B2C5-1C07EE824E9E}"/>
    <cellStyle name="Normal 3 10 27 3" xfId="15338" xr:uid="{201BF4A0-CE62-4273-A998-5E50881B446A}"/>
    <cellStyle name="Normal 3 10 28" xfId="15339" xr:uid="{49DB1DFB-532A-46C9-9E2B-EE8B285053B9}"/>
    <cellStyle name="Normal 3 10 28 2" xfId="15340" xr:uid="{ECF1850A-C79E-44F4-B951-847E8E253D53}"/>
    <cellStyle name="Normal 3 10 28 3" xfId="15341" xr:uid="{F4477070-E6CE-43DA-8FDE-8C3A2A79A6BA}"/>
    <cellStyle name="Normal 3 10 29" xfId="15342" xr:uid="{BF322078-E156-4FB9-BBA2-1EF66206FD19}"/>
    <cellStyle name="Normal 3 10 29 2" xfId="15343" xr:uid="{D28EC666-B646-43DE-B40D-03DF00F61271}"/>
    <cellStyle name="Normal 3 10 29 3" xfId="15344" xr:uid="{4B9041C7-9E2F-4275-8AD4-C2D96640E34D}"/>
    <cellStyle name="Normal 3 10 3" xfId="15345" xr:uid="{3FF77319-E534-438E-80DD-1DBFD7C2152B}"/>
    <cellStyle name="Normal 3 10 3 2" xfId="15346" xr:uid="{481B445C-3070-4F34-B1FD-65A1736E5E08}"/>
    <cellStyle name="Normal 3 10 3 2 2" xfId="15347" xr:uid="{F5B99243-4303-4F69-9D42-3012165794D9}"/>
    <cellStyle name="Normal 3 10 3 2 3" xfId="15348" xr:uid="{DAF29239-C0A2-42B2-9D2B-98A0E0BEE7E0}"/>
    <cellStyle name="Normal 3 10 3 3" xfId="15349" xr:uid="{2DF9ACE2-B27E-4577-A2AE-DC420B4D87D0}"/>
    <cellStyle name="Normal 3 10 3 3 2" xfId="15350" xr:uid="{BB1179F7-ABAE-4AED-B5E3-405350E3D867}"/>
    <cellStyle name="Normal 3 10 3 3 3" xfId="15351" xr:uid="{9D37DEA2-FB7F-4DEB-B1D1-7D6B022D6442}"/>
    <cellStyle name="Normal 3 10 3 4" xfId="15352" xr:uid="{DC6A0198-B8C7-4955-B515-AB67A7D5B10D}"/>
    <cellStyle name="Normal 3 10 3 5" xfId="15353" xr:uid="{F2DC9364-344C-4320-B374-2A8AF5822E1F}"/>
    <cellStyle name="Normal 3 10 30" xfId="15354" xr:uid="{F34E9433-D932-4019-94F1-2C937EB3FD19}"/>
    <cellStyle name="Normal 3 10 30 10" xfId="15355" xr:uid="{E3AC3E0D-57B3-4B6B-A080-A8022CBDFECA}"/>
    <cellStyle name="Normal 3 10 30 11" xfId="15356" xr:uid="{10F53914-33B9-4140-9C2F-93EDE4DB65A1}"/>
    <cellStyle name="Normal 3 10 30 12" xfId="15357" xr:uid="{CB5E6D12-D30C-441B-AE91-52A4EF9F5F2C}"/>
    <cellStyle name="Normal 3 10 30 13" xfId="15358" xr:uid="{D6690736-279F-44AF-A69B-03BD2F7E3A33}"/>
    <cellStyle name="Normal 3 10 30 13 2" xfId="15359" xr:uid="{332D85FA-FBBC-4C6A-833F-3401B0219285}"/>
    <cellStyle name="Normal 3 10 30 14" xfId="15360" xr:uid="{49E75854-92FE-4A44-B09F-20F4B94A71EA}"/>
    <cellStyle name="Normal 3 10 30 15" xfId="15361" xr:uid="{B7E9DCDC-494D-44CA-A47F-E109D3DAC979}"/>
    <cellStyle name="Normal 3 10 30 16" xfId="15362" xr:uid="{5861D9C3-F429-4C3F-87C1-812C71BC36A4}"/>
    <cellStyle name="Normal 3 10 30 2" xfId="15363" xr:uid="{0EB1AD62-5FB5-4175-8639-E1412080A4AF}"/>
    <cellStyle name="Normal 3 10 30 2 10" xfId="15364" xr:uid="{3C6BEBF6-89A0-4A77-869F-41077831EC7A}"/>
    <cellStyle name="Normal 3 10 30 2 11" xfId="15365" xr:uid="{DADBAAFF-7A34-41DB-857E-85126BBFB394}"/>
    <cellStyle name="Normal 3 10 30 2 12" xfId="15366" xr:uid="{17FDA956-9582-4B40-82C7-A965827AF902}"/>
    <cellStyle name="Normal 3 10 30 2 13" xfId="15367" xr:uid="{6075FF06-4747-40E6-BB5B-DE04C1A61BF7}"/>
    <cellStyle name="Normal 3 10 30 2 13 2" xfId="15368" xr:uid="{A3CBCAB6-01B4-42A5-8F50-FB63B548D8D0}"/>
    <cellStyle name="Normal 3 10 30 2 14" xfId="15369" xr:uid="{2FF554C4-836C-4EAF-A9DB-0854038CBA9A}"/>
    <cellStyle name="Normal 3 10 30 2 15" xfId="15370" xr:uid="{6D39490B-29EE-4F2F-AF54-00FE6C7917AC}"/>
    <cellStyle name="Normal 3 10 30 2 16" xfId="15371" xr:uid="{2D0E4029-CCE0-4CF1-BC9F-95346276D6D7}"/>
    <cellStyle name="Normal 3 10 30 2 2" xfId="15372" xr:uid="{EC14E5EE-8D4A-469E-929F-4E2900030B1D}"/>
    <cellStyle name="Normal 3 10 30 2 2 10" xfId="15373" xr:uid="{E6C230CA-8BC8-4DC9-99E3-AB870732A17B}"/>
    <cellStyle name="Normal 3 10 30 2 2 11" xfId="15374" xr:uid="{857F2952-0E34-4C51-A3D7-571E980EC169}"/>
    <cellStyle name="Normal 3 10 30 2 2 12" xfId="15375" xr:uid="{BCACD23A-78BD-447F-BA75-9E4AA0A39964}"/>
    <cellStyle name="Normal 3 10 30 2 2 12 2" xfId="15376" xr:uid="{6A9F05EC-6409-4B4E-B974-9379FF609FBD}"/>
    <cellStyle name="Normal 3 10 30 2 2 13" xfId="15377" xr:uid="{29BBB18E-B24E-4C43-AAA8-3CE4B5D1C082}"/>
    <cellStyle name="Normal 3 10 30 2 2 14" xfId="15378" xr:uid="{DF4EF040-5990-4100-BD64-24EDEE876F9A}"/>
    <cellStyle name="Normal 3 10 30 2 2 15" xfId="15379" xr:uid="{69D4489E-D009-4C93-B807-8241AE9CF8F1}"/>
    <cellStyle name="Normal 3 10 30 2 2 2" xfId="15380" xr:uid="{B36AF85D-DE4B-4A8A-8EB4-6353D10E301A}"/>
    <cellStyle name="Normal 3 10 30 2 2 2 2" xfId="15381" xr:uid="{3AE31D07-7939-4BB8-AEDD-D87A1B81EDAD}"/>
    <cellStyle name="Normal 3 10 30 2 2 2 2 2" xfId="15382" xr:uid="{2669CA89-B047-4A0E-AAF8-89E86B63427F}"/>
    <cellStyle name="Normal 3 10 30 2 2 2 2 2 2" xfId="15383" xr:uid="{B7574BDC-EFFA-4616-BD36-7E49940190AF}"/>
    <cellStyle name="Normal 3 10 30 2 2 2 2 2 2 2" xfId="15384" xr:uid="{A5A2284B-448A-4CE9-BFFC-E3D429080772}"/>
    <cellStyle name="Normal 3 10 30 2 2 2 2 2 2 2 2" xfId="15385" xr:uid="{A0D89050-471A-4443-9B3B-79811F4D38F9}"/>
    <cellStyle name="Normal 3 10 30 2 2 2 2 2 2 3" xfId="15386" xr:uid="{3D945464-66C8-4A9E-8947-B86380C5D470}"/>
    <cellStyle name="Normal 3 10 30 2 2 2 2 2 2 4" xfId="15387" xr:uid="{3AF3737F-355B-4E22-8D66-7EDEDB178C1E}"/>
    <cellStyle name="Normal 3 10 30 2 2 2 2 2 2 5" xfId="15388" xr:uid="{BACDC0BB-3416-4268-9C33-455A5CC8D7EB}"/>
    <cellStyle name="Normal 3 10 30 2 2 2 2 2 3" xfId="15389" xr:uid="{C7BA9EA3-1F1A-4893-84F6-2E1626B60BF2}"/>
    <cellStyle name="Normal 3 10 30 2 2 2 2 2 3 2" xfId="15390" xr:uid="{11FA84AD-90E8-4E92-8ADC-8D93AF2EDD68}"/>
    <cellStyle name="Normal 3 10 30 2 2 2 2 2 4" xfId="15391" xr:uid="{01616A30-9FD9-4F9A-AC03-CD0DC0338E49}"/>
    <cellStyle name="Normal 3 10 30 2 2 2 2 2 5" xfId="15392" xr:uid="{C959E7AB-C948-4F27-B8DF-2A9FF7D662E2}"/>
    <cellStyle name="Normal 3 10 30 2 2 2 2 3" xfId="15393" xr:uid="{53C05119-B2C3-4D02-BC6B-BFC3AE8BEB48}"/>
    <cellStyle name="Normal 3 10 30 2 2 2 2 4" xfId="15394" xr:uid="{CB207F6F-00ED-4FE9-BF1D-AC7F11B9CF3A}"/>
    <cellStyle name="Normal 3 10 30 2 2 2 2 5" xfId="15395" xr:uid="{0C5ADA96-3713-46D1-B875-F065C1728ED8}"/>
    <cellStyle name="Normal 3 10 30 2 2 2 2 6" xfId="15396" xr:uid="{214F4618-D6AF-4EF8-B535-F865229FCBAD}"/>
    <cellStyle name="Normal 3 10 30 2 2 2 2 6 2" xfId="15397" xr:uid="{C34B1293-9EF1-44B4-8352-EDFD1AE18279}"/>
    <cellStyle name="Normal 3 10 30 2 2 2 2 7" xfId="15398" xr:uid="{4D1EE4FA-A3D9-427C-ACCD-941AE405A9F3}"/>
    <cellStyle name="Normal 3 10 30 2 2 2 2 8" xfId="15399" xr:uid="{24912D23-FD18-4C77-8BA9-483093B1F963}"/>
    <cellStyle name="Normal 3 10 30 2 2 2 2 9" xfId="15400" xr:uid="{48F92F58-1D74-4E99-85CA-2417FE38683B}"/>
    <cellStyle name="Normal 3 10 30 2 2 2 3" xfId="15401" xr:uid="{07A93BE7-C21D-43B7-A9AA-57F2D3047EAE}"/>
    <cellStyle name="Normal 3 10 30 2 2 2 3 2" xfId="15402" xr:uid="{184B7EC1-1EEF-4AF7-BA8F-B41297758253}"/>
    <cellStyle name="Normal 3 10 30 2 2 2 3 2 2" xfId="15403" xr:uid="{A9CDA253-34BF-434A-8DE5-21987BF4AF6E}"/>
    <cellStyle name="Normal 3 10 30 2 2 2 3 2 2 2" xfId="15404" xr:uid="{E2A0CAAD-593B-4A93-846B-C1ABAC2F809C}"/>
    <cellStyle name="Normal 3 10 30 2 2 2 3 2 3" xfId="15405" xr:uid="{3E2B6E97-C668-4E17-89C5-61C16B41E98B}"/>
    <cellStyle name="Normal 3 10 30 2 2 2 3 2 4" xfId="15406" xr:uid="{6D65C60D-E0F8-4C11-BE77-5A80CA09F646}"/>
    <cellStyle name="Normal 3 10 30 2 2 2 3 2 5" xfId="15407" xr:uid="{8F90A954-4384-4F35-9377-A348DF9A8DFD}"/>
    <cellStyle name="Normal 3 10 30 2 2 2 3 3" xfId="15408" xr:uid="{5BF5A4EF-DFBF-4F7D-BAF9-0AD36F4B6CFF}"/>
    <cellStyle name="Normal 3 10 30 2 2 2 3 3 2" xfId="15409" xr:uid="{718B38E3-A619-4D0C-8254-6240E41AEC93}"/>
    <cellStyle name="Normal 3 10 30 2 2 2 3 4" xfId="15410" xr:uid="{2B2222D0-142A-4C2F-9D22-BBAEEC727643}"/>
    <cellStyle name="Normal 3 10 30 2 2 2 3 5" xfId="15411" xr:uid="{9F5BBF89-15E8-4893-9AAF-6E18F576F6B8}"/>
    <cellStyle name="Normal 3 10 30 2 2 2 4" xfId="15412" xr:uid="{5EBF8EE8-1484-4A1B-9FF6-9444BBA845FD}"/>
    <cellStyle name="Normal 3 10 30 2 2 2 5" xfId="15413" xr:uid="{FA8E65E4-14E2-404B-B1F0-3CF16C502D84}"/>
    <cellStyle name="Normal 3 10 30 2 2 2 6" xfId="15414" xr:uid="{45310019-FF16-40A1-B6D2-9F4C45573B4A}"/>
    <cellStyle name="Normal 3 10 30 2 2 2 6 2" xfId="15415" xr:uid="{83BFB1E9-8E72-4F46-BB5C-E443B4C07493}"/>
    <cellStyle name="Normal 3 10 30 2 2 2 7" xfId="15416" xr:uid="{7242DCA2-39D7-4F90-9ED5-99DDC2FDBBE9}"/>
    <cellStyle name="Normal 3 10 30 2 2 2 8" xfId="15417" xr:uid="{E9EF7E5F-95A5-4879-958D-0B0325D06E3F}"/>
    <cellStyle name="Normal 3 10 30 2 2 2 9" xfId="15418" xr:uid="{275DD97D-27F5-4F81-813F-249B5F8A0BDB}"/>
    <cellStyle name="Normal 3 10 30 2 2 3" xfId="15419" xr:uid="{3E15AB48-EF7D-4E3D-AE9F-318F96CB4FEA}"/>
    <cellStyle name="Normal 3 10 30 2 2 4" xfId="15420" xr:uid="{575620C9-B19E-44A6-994E-84C2CF6108FD}"/>
    <cellStyle name="Normal 3 10 30 2 2 5" xfId="15421" xr:uid="{BC16185A-7E41-4DE1-8D19-DCD851FA42E7}"/>
    <cellStyle name="Normal 3 10 30 2 2 6" xfId="15422" xr:uid="{4C651F99-B952-4739-9E84-680808888B22}"/>
    <cellStyle name="Normal 3 10 30 2 2 7" xfId="15423" xr:uid="{31096B29-B7A9-4F6D-AB23-F3A2B93B5228}"/>
    <cellStyle name="Normal 3 10 30 2 2 8" xfId="15424" xr:uid="{379A6775-2924-44A9-962F-3D5D49924008}"/>
    <cellStyle name="Normal 3 10 30 2 2 8 2" xfId="15425" xr:uid="{F5A1C0D5-B4C0-4947-8F47-29A061A44FDF}"/>
    <cellStyle name="Normal 3 10 30 2 2 8 2 2" xfId="15426" xr:uid="{3B6EC5BA-09E1-4229-A587-DAF0F1DDFDBE}"/>
    <cellStyle name="Normal 3 10 30 2 2 8 2 2 2" xfId="15427" xr:uid="{667A8D44-F617-41C6-8A19-CD217063A04D}"/>
    <cellStyle name="Normal 3 10 30 2 2 8 2 3" xfId="15428" xr:uid="{885BBEDC-EF4A-45BD-8A6C-A0ADD4EB09F0}"/>
    <cellStyle name="Normal 3 10 30 2 2 8 2 4" xfId="15429" xr:uid="{3D329219-1A3C-4ED5-88E6-9B823BF1C3DE}"/>
    <cellStyle name="Normal 3 10 30 2 2 8 2 5" xfId="15430" xr:uid="{8A129891-4F78-4084-9CE3-060EFAD1C8F1}"/>
    <cellStyle name="Normal 3 10 30 2 2 8 3" xfId="15431" xr:uid="{757E73D3-8697-4D3B-ACE1-4AE93240E874}"/>
    <cellStyle name="Normal 3 10 30 2 2 8 3 2" xfId="15432" xr:uid="{69ACEACB-2E3C-46FD-B90E-8CEDCD644E3A}"/>
    <cellStyle name="Normal 3 10 30 2 2 8 4" xfId="15433" xr:uid="{28D1B54B-31A7-40D1-B512-AE853D0314F8}"/>
    <cellStyle name="Normal 3 10 30 2 2 8 5" xfId="15434" xr:uid="{2556DF6A-651B-4E9E-A9F9-4E5DC72769D3}"/>
    <cellStyle name="Normal 3 10 30 2 2 9" xfId="15435" xr:uid="{1CDC1EAC-79D0-4A35-B857-B9E44B1C9515}"/>
    <cellStyle name="Normal 3 10 30 2 3" xfId="15436" xr:uid="{D4742994-ED2C-42D1-9D3A-E641827F4C0C}"/>
    <cellStyle name="Normal 3 10 30 2 4" xfId="15437" xr:uid="{4B937DF9-1416-4CCF-B712-8225C4F2502C}"/>
    <cellStyle name="Normal 3 10 30 2 4 2" xfId="15438" xr:uid="{8F1298F5-E11E-48FC-A970-E954AEB2D77F}"/>
    <cellStyle name="Normal 3 10 30 2 4 2 2" xfId="15439" xr:uid="{25F7A2B4-9AF0-414A-A1F8-048B2F2E86E6}"/>
    <cellStyle name="Normal 3 10 30 2 4 2 2 2" xfId="15440" xr:uid="{9AB3E4F4-9ED7-40C3-B132-6E7878A8775F}"/>
    <cellStyle name="Normal 3 10 30 2 4 2 2 2 2" xfId="15441" xr:uid="{740C93EF-DB88-408A-A1EE-57191A246360}"/>
    <cellStyle name="Normal 3 10 30 2 4 2 2 2 2 2" xfId="15442" xr:uid="{B43CC197-0EAD-4D78-8652-5CD3E701BDA3}"/>
    <cellStyle name="Normal 3 10 30 2 4 2 2 2 3" xfId="15443" xr:uid="{D5A66A14-1DF3-41F0-9D12-BB7241F24DE1}"/>
    <cellStyle name="Normal 3 10 30 2 4 2 2 2 4" xfId="15444" xr:uid="{1FB7F7C5-0C3B-41CA-B948-EEF3804F3CEF}"/>
    <cellStyle name="Normal 3 10 30 2 4 2 2 2 5" xfId="15445" xr:uid="{DEC0DA85-BBE1-48C8-9597-005CAD1F5EDA}"/>
    <cellStyle name="Normal 3 10 30 2 4 2 2 3" xfId="15446" xr:uid="{D36CB6BF-0E50-4678-9CF1-7A0100BC1542}"/>
    <cellStyle name="Normal 3 10 30 2 4 2 2 3 2" xfId="15447" xr:uid="{721B78D2-C48C-4316-8725-2BF4EC8ED1B3}"/>
    <cellStyle name="Normal 3 10 30 2 4 2 2 4" xfId="15448" xr:uid="{2DF13F6E-EF92-4A14-BE04-53B71F254363}"/>
    <cellStyle name="Normal 3 10 30 2 4 2 2 5" xfId="15449" xr:uid="{8D7A6AA5-A030-4D68-A6AE-6236336BF00E}"/>
    <cellStyle name="Normal 3 10 30 2 4 2 3" xfId="15450" xr:uid="{B9C541AC-38DD-46CE-9326-6A35431F5057}"/>
    <cellStyle name="Normal 3 10 30 2 4 2 4" xfId="15451" xr:uid="{7CF07D6F-5550-41D1-BA37-22D42A937C4E}"/>
    <cellStyle name="Normal 3 10 30 2 4 2 5" xfId="15452" xr:uid="{4AC1D9FF-B730-41B1-8FF4-6C5E0B46CAF3}"/>
    <cellStyle name="Normal 3 10 30 2 4 2 6" xfId="15453" xr:uid="{D37BA811-7A78-4111-8EBC-D8510152A4B8}"/>
    <cellStyle name="Normal 3 10 30 2 4 2 6 2" xfId="15454" xr:uid="{EA693651-3EF4-48A2-8CCE-6F7D92FD797B}"/>
    <cellStyle name="Normal 3 10 30 2 4 2 7" xfId="15455" xr:uid="{B1BD0739-2F12-4FEA-B108-A36C43A186B2}"/>
    <cellStyle name="Normal 3 10 30 2 4 2 8" xfId="15456" xr:uid="{F8BEA051-C1F1-4B37-86BA-11A7B8D0559E}"/>
    <cellStyle name="Normal 3 10 30 2 4 2 9" xfId="15457" xr:uid="{DABC2F39-6ABD-4699-9872-064E54643057}"/>
    <cellStyle name="Normal 3 10 30 2 4 3" xfId="15458" xr:uid="{C980811C-DDE8-4653-AE2C-4DAE9709A311}"/>
    <cellStyle name="Normal 3 10 30 2 4 3 2" xfId="15459" xr:uid="{30C02FD4-589C-4194-A2C7-ADE3BF53EC5E}"/>
    <cellStyle name="Normal 3 10 30 2 4 3 2 2" xfId="15460" xr:uid="{E7DD6C0A-A455-4510-8670-676D7A9D8680}"/>
    <cellStyle name="Normal 3 10 30 2 4 3 2 2 2" xfId="15461" xr:uid="{87AD6C4D-85EC-4B1B-8ABC-D40CA1315622}"/>
    <cellStyle name="Normal 3 10 30 2 4 3 2 3" xfId="15462" xr:uid="{A26A9AF6-EF92-4F9B-AEC0-B695666A42DA}"/>
    <cellStyle name="Normal 3 10 30 2 4 3 2 4" xfId="15463" xr:uid="{9017EB05-8F52-44AA-B538-EF6047A58744}"/>
    <cellStyle name="Normal 3 10 30 2 4 3 2 5" xfId="15464" xr:uid="{522FEBD3-252B-49C6-8784-36A4D548A3B7}"/>
    <cellStyle name="Normal 3 10 30 2 4 3 3" xfId="15465" xr:uid="{C0F6BE25-AF8B-4CA4-A68C-C6EE8B3AD211}"/>
    <cellStyle name="Normal 3 10 30 2 4 3 3 2" xfId="15466" xr:uid="{E1443879-A5AF-42AE-BADF-166309F5298E}"/>
    <cellStyle name="Normal 3 10 30 2 4 3 4" xfId="15467" xr:uid="{D2D6EF87-229A-4A6D-BBBF-78AB4DBBB4DD}"/>
    <cellStyle name="Normal 3 10 30 2 4 3 5" xfId="15468" xr:uid="{79911A72-5488-4DA0-9D12-88E700D30CB8}"/>
    <cellStyle name="Normal 3 10 30 2 4 4" xfId="15469" xr:uid="{C447E8FB-2444-4563-A01F-0382AEB61625}"/>
    <cellStyle name="Normal 3 10 30 2 4 5" xfId="15470" xr:uid="{CBFB98A1-8FAA-412D-B018-57AEBA193967}"/>
    <cellStyle name="Normal 3 10 30 2 4 6" xfId="15471" xr:uid="{B1B57FCB-3DED-44EB-8318-2928FC34D5FA}"/>
    <cellStyle name="Normal 3 10 30 2 4 6 2" xfId="15472" xr:uid="{9A156DBF-1E9A-45DF-A1BF-A576539038AB}"/>
    <cellStyle name="Normal 3 10 30 2 4 7" xfId="15473" xr:uid="{94161603-760B-4E09-A17C-A48AACF18C30}"/>
    <cellStyle name="Normal 3 10 30 2 4 8" xfId="15474" xr:uid="{429BDC38-9AE8-4D68-B674-AAF8ADA76EDB}"/>
    <cellStyle name="Normal 3 10 30 2 4 9" xfId="15475" xr:uid="{69AD3FAA-0E5B-411C-B2A3-D3D9C0167226}"/>
    <cellStyle name="Normal 3 10 30 2 5" xfId="15476" xr:uid="{2509FAC2-BFA5-44B3-A438-37E47CE3A821}"/>
    <cellStyle name="Normal 3 10 30 2 5 2" xfId="15477" xr:uid="{0104C52F-10A1-4429-B779-18491713F877}"/>
    <cellStyle name="Normal 3 10 30 2 5 3" xfId="15478" xr:uid="{E6CEE171-B643-4E0E-996C-264459D68591}"/>
    <cellStyle name="Normal 3 10 30 2 6" xfId="15479" xr:uid="{230A21D7-42DD-41F6-8E88-7345198DAF88}"/>
    <cellStyle name="Normal 3 10 30 2 6 2" xfId="15480" xr:uid="{50DFEA68-ECA9-4445-BFC6-ACB75E71E368}"/>
    <cellStyle name="Normal 3 10 30 2 6 3" xfId="15481" xr:uid="{60D882DA-3B7A-4C78-A768-EA4BA9303F64}"/>
    <cellStyle name="Normal 3 10 30 2 7" xfId="15482" xr:uid="{AF695CEE-B2E2-460F-932C-481B030EB40A}"/>
    <cellStyle name="Normal 3 10 30 2 7 2" xfId="15483" xr:uid="{B1509A79-3B37-4351-B887-9B3E3082002A}"/>
    <cellStyle name="Normal 3 10 30 2 7 3" xfId="15484" xr:uid="{8FA2362B-D1B7-4D88-A53B-3EF1241CBA9B}"/>
    <cellStyle name="Normal 3 10 30 2 8" xfId="15485" xr:uid="{7780E3BD-BDEF-45D9-8DDE-78EB87556AA3}"/>
    <cellStyle name="Normal 3 10 30 2 8 2" xfId="15486" xr:uid="{01558789-84E7-4A95-BE87-4D9553AD17B0}"/>
    <cellStyle name="Normal 3 10 30 2 8 3" xfId="15487" xr:uid="{73DA81C7-D815-4FF5-93C3-F4364F7A4CAD}"/>
    <cellStyle name="Normal 3 10 30 2 9" xfId="15488" xr:uid="{8309EFE6-F466-4192-8C1C-48BD4C7299DB}"/>
    <cellStyle name="Normal 3 10 30 2 9 2" xfId="15489" xr:uid="{6ADB3BC6-D057-49F9-A226-ACD804049A44}"/>
    <cellStyle name="Normal 3 10 30 2 9 2 2" xfId="15490" xr:uid="{5968B91A-5EB1-4D81-B696-3689B8B09E8D}"/>
    <cellStyle name="Normal 3 10 30 2 9 2 2 2" xfId="15491" xr:uid="{28CD9A3C-4903-46FE-9917-1B551D48CFA8}"/>
    <cellStyle name="Normal 3 10 30 2 9 2 3" xfId="15492" xr:uid="{1F3E2571-B7E0-4083-A3FE-AD67635093F9}"/>
    <cellStyle name="Normal 3 10 30 2 9 2 4" xfId="15493" xr:uid="{FD26F029-CCA9-4F11-A6ED-8CE09440B5EE}"/>
    <cellStyle name="Normal 3 10 30 2 9 2 5" xfId="15494" xr:uid="{42E57BEB-FBD4-423B-9214-A680B8013928}"/>
    <cellStyle name="Normal 3 10 30 2 9 3" xfId="15495" xr:uid="{850BDE85-99DC-4A3E-8638-8CEDDAA5B472}"/>
    <cellStyle name="Normal 3 10 30 2 9 3 2" xfId="15496" xr:uid="{B42B234F-E1AE-411C-BD79-F96051C7752C}"/>
    <cellStyle name="Normal 3 10 30 2 9 4" xfId="15497" xr:uid="{89C8819C-940D-41DE-BA78-42E6A811C016}"/>
    <cellStyle name="Normal 3 10 30 2 9 5" xfId="15498" xr:uid="{3222E481-8DCA-4AB4-89DA-E0FEA902C089}"/>
    <cellStyle name="Normal 3 10 30 3" xfId="15499" xr:uid="{46493293-CA21-4A7B-AE20-EB9C65A811BD}"/>
    <cellStyle name="Normal 3 10 30 3 10" xfId="15500" xr:uid="{D23E3075-5D6D-4CD7-B56E-682C4E91DA85}"/>
    <cellStyle name="Normal 3 10 30 3 11" xfId="15501" xr:uid="{0EC67041-C9D8-4A1E-B5F4-899CCFBBFDD2}"/>
    <cellStyle name="Normal 3 10 30 3 12" xfId="15502" xr:uid="{D78E27BD-8596-497D-89B1-CE8B43AD2DA0}"/>
    <cellStyle name="Normal 3 10 30 3 12 2" xfId="15503" xr:uid="{F30A1AF4-5394-4A03-AE2B-F0BE2D0D6216}"/>
    <cellStyle name="Normal 3 10 30 3 13" xfId="15504" xr:uid="{94AB0230-2A6E-466A-85C7-A0DA2127492C}"/>
    <cellStyle name="Normal 3 10 30 3 14" xfId="15505" xr:uid="{DC538495-7FB2-4759-8519-1BAF2EDF6A28}"/>
    <cellStyle name="Normal 3 10 30 3 15" xfId="15506" xr:uid="{2B62DA6A-39D2-46DC-808B-45E6F3FA1DEB}"/>
    <cellStyle name="Normal 3 10 30 3 2" xfId="15507" xr:uid="{6093B6A3-8330-4D4B-8F04-A711E188FC86}"/>
    <cellStyle name="Normal 3 10 30 3 2 2" xfId="15508" xr:uid="{5AFC46A1-8630-4CBB-8C4C-89F6F7DB6773}"/>
    <cellStyle name="Normal 3 10 30 3 2 2 2" xfId="15509" xr:uid="{D65E7A6C-DDA4-486D-953C-5C06F3079C3F}"/>
    <cellStyle name="Normal 3 10 30 3 2 2 2 2" xfId="15510" xr:uid="{A159CCEA-A1EF-49AC-9209-CA0224727067}"/>
    <cellStyle name="Normal 3 10 30 3 2 2 2 2 2" xfId="15511" xr:uid="{E350AC9E-B1B4-4240-860F-6EBDB1F30F55}"/>
    <cellStyle name="Normal 3 10 30 3 2 2 2 2 2 2" xfId="15512" xr:uid="{A2125599-6009-4C7D-886C-F66F4C24FAC4}"/>
    <cellStyle name="Normal 3 10 30 3 2 2 2 2 3" xfId="15513" xr:uid="{8706F693-574D-4B63-9F97-9EB84DAE0679}"/>
    <cellStyle name="Normal 3 10 30 3 2 2 2 2 4" xfId="15514" xr:uid="{AAD15A89-9B0E-43F8-A29D-215A191B711B}"/>
    <cellStyle name="Normal 3 10 30 3 2 2 2 2 5" xfId="15515" xr:uid="{996E96A2-70CC-4AEB-A9A2-14ECD236B405}"/>
    <cellStyle name="Normal 3 10 30 3 2 2 2 3" xfId="15516" xr:uid="{C374E118-27C2-4459-8AEA-A134110CA806}"/>
    <cellStyle name="Normal 3 10 30 3 2 2 2 3 2" xfId="15517" xr:uid="{929BFC40-61C2-40B8-B0E6-3A3D4D3CB922}"/>
    <cellStyle name="Normal 3 10 30 3 2 2 2 4" xfId="15518" xr:uid="{B84D2871-2ACF-4774-B754-7A71400FFBAD}"/>
    <cellStyle name="Normal 3 10 30 3 2 2 2 5" xfId="15519" xr:uid="{C9339CB2-C1E4-47D3-A8A2-F7720058F86D}"/>
    <cellStyle name="Normal 3 10 30 3 2 2 3" xfId="15520" xr:uid="{CEEF555A-C2AF-4781-A0C3-C68D3B984F4B}"/>
    <cellStyle name="Normal 3 10 30 3 2 2 4" xfId="15521" xr:uid="{06F9C762-59F4-4320-90BD-BA8BDCEDA77C}"/>
    <cellStyle name="Normal 3 10 30 3 2 2 5" xfId="15522" xr:uid="{8D4DE7CD-17F8-4223-B97D-6FD3F7C9F5E7}"/>
    <cellStyle name="Normal 3 10 30 3 2 2 6" xfId="15523" xr:uid="{892B0535-BE41-4A32-AB65-B34B3969BB6B}"/>
    <cellStyle name="Normal 3 10 30 3 2 2 6 2" xfId="15524" xr:uid="{AFB41523-ABBE-483C-81DE-31C314F098CC}"/>
    <cellStyle name="Normal 3 10 30 3 2 2 7" xfId="15525" xr:uid="{0581A485-484B-433B-83EC-675DA1A9ADE7}"/>
    <cellStyle name="Normal 3 10 30 3 2 2 8" xfId="15526" xr:uid="{B6987879-59DE-4D9E-A2D3-C1037D508167}"/>
    <cellStyle name="Normal 3 10 30 3 2 2 9" xfId="15527" xr:uid="{796FD84F-3673-4B2E-89A8-1FB4A520F34A}"/>
    <cellStyle name="Normal 3 10 30 3 2 3" xfId="15528" xr:uid="{7F9E6D79-79DC-4BC9-B028-B2CFC20FF4DD}"/>
    <cellStyle name="Normal 3 10 30 3 2 3 2" xfId="15529" xr:uid="{9D841C7C-03DE-4EB1-BEBA-69C3FA7D6790}"/>
    <cellStyle name="Normal 3 10 30 3 2 3 2 2" xfId="15530" xr:uid="{43F5DDA9-9D6B-4250-94B3-14F4418B5E8D}"/>
    <cellStyle name="Normal 3 10 30 3 2 3 2 2 2" xfId="15531" xr:uid="{0A551CFE-72E2-4C7E-8E46-33284189788F}"/>
    <cellStyle name="Normal 3 10 30 3 2 3 2 3" xfId="15532" xr:uid="{E9A236E5-1CC4-4106-A917-9CE6564CA8B2}"/>
    <cellStyle name="Normal 3 10 30 3 2 3 2 4" xfId="15533" xr:uid="{531A366E-AC2D-45E4-8126-5854D810104F}"/>
    <cellStyle name="Normal 3 10 30 3 2 3 2 5" xfId="15534" xr:uid="{3112B1E0-D6C2-4A5B-B226-E2345900B9C3}"/>
    <cellStyle name="Normal 3 10 30 3 2 3 3" xfId="15535" xr:uid="{67B88CD6-7057-4FF5-8B0B-C3342058FF0E}"/>
    <cellStyle name="Normal 3 10 30 3 2 3 3 2" xfId="15536" xr:uid="{A7D95543-2A3C-4EFC-A1A7-715B435383F7}"/>
    <cellStyle name="Normal 3 10 30 3 2 3 4" xfId="15537" xr:uid="{915F04ED-3693-4EBB-80F5-46A9EF125BC4}"/>
    <cellStyle name="Normal 3 10 30 3 2 3 5" xfId="15538" xr:uid="{E7D76D18-221B-4283-8BAA-38224F4BD324}"/>
    <cellStyle name="Normal 3 10 30 3 2 4" xfId="15539" xr:uid="{D374FFBA-614B-4A5E-8DF7-0B29D599323E}"/>
    <cellStyle name="Normal 3 10 30 3 2 5" xfId="15540" xr:uid="{6A8B47AD-BA1C-4FA4-9AE2-4EDCBDA60283}"/>
    <cellStyle name="Normal 3 10 30 3 2 6" xfId="15541" xr:uid="{16916185-5B57-4876-A097-F0AFE5907205}"/>
    <cellStyle name="Normal 3 10 30 3 2 6 2" xfId="15542" xr:uid="{31216407-0CC0-4F78-8C4D-EB137A31E352}"/>
    <cellStyle name="Normal 3 10 30 3 2 7" xfId="15543" xr:uid="{15F1C042-607A-4BFE-991D-DD04D03463D2}"/>
    <cellStyle name="Normal 3 10 30 3 2 8" xfId="15544" xr:uid="{FAB88522-BB15-4F47-B17A-C18CC0AD6CA0}"/>
    <cellStyle name="Normal 3 10 30 3 2 9" xfId="15545" xr:uid="{ADF6ACAE-0003-451F-8B96-70C69F6BCA26}"/>
    <cellStyle name="Normal 3 10 30 3 3" xfId="15546" xr:uid="{997C85E3-79FA-4185-BABD-8F61877862BB}"/>
    <cellStyle name="Normal 3 10 30 3 3 2" xfId="15547" xr:uid="{D688870A-C6E3-404D-8E22-B31DCC2D8C6F}"/>
    <cellStyle name="Normal 3 10 30 3 3 3" xfId="15548" xr:uid="{F66BC678-F485-43AB-A60F-489A84E4C9C7}"/>
    <cellStyle name="Normal 3 10 30 3 4" xfId="15549" xr:uid="{35B87FFE-83C3-44D8-AF57-E7FF2E991996}"/>
    <cellStyle name="Normal 3 10 30 3 4 2" xfId="15550" xr:uid="{3B282E3E-B36F-4AFF-9C69-AAD033899EE8}"/>
    <cellStyle name="Normal 3 10 30 3 4 3" xfId="15551" xr:uid="{4B44F978-257C-4EDF-BAB0-9D0FAC730FF0}"/>
    <cellStyle name="Normal 3 10 30 3 5" xfId="15552" xr:uid="{6FF06B60-74A2-4422-A209-EE4F2773D0D3}"/>
    <cellStyle name="Normal 3 10 30 3 5 2" xfId="15553" xr:uid="{6B315323-697A-4395-AE3F-96204D36E9B7}"/>
    <cellStyle name="Normal 3 10 30 3 5 3" xfId="15554" xr:uid="{E801763E-F2A1-4C2C-AF79-75C7C692458F}"/>
    <cellStyle name="Normal 3 10 30 3 6" xfId="15555" xr:uid="{C013FBF6-A695-4D46-A456-DE39A000996A}"/>
    <cellStyle name="Normal 3 10 30 3 6 2" xfId="15556" xr:uid="{10C2F74D-C411-4A31-B18E-D697EE1C8437}"/>
    <cellStyle name="Normal 3 10 30 3 6 3" xfId="15557" xr:uid="{5357E373-AABA-4F2F-A541-EBBD66D778CD}"/>
    <cellStyle name="Normal 3 10 30 3 7" xfId="15558" xr:uid="{E235F073-3263-4107-9050-941FC48F77E6}"/>
    <cellStyle name="Normal 3 10 30 3 7 2" xfId="15559" xr:uid="{4825AB3E-EE2F-486E-9AB2-28017E423129}"/>
    <cellStyle name="Normal 3 10 30 3 7 3" xfId="15560" xr:uid="{89E52276-6410-4B23-BF2F-237585167A64}"/>
    <cellStyle name="Normal 3 10 30 3 8" xfId="15561" xr:uid="{E3546D66-E25B-49D9-B731-9F79E270EC03}"/>
    <cellStyle name="Normal 3 10 30 3 8 2" xfId="15562" xr:uid="{C473D157-47E1-4CA1-A993-48F0A32B1148}"/>
    <cellStyle name="Normal 3 10 30 3 8 2 2" xfId="15563" xr:uid="{874B714B-80DE-4AE3-993B-74902A3E822C}"/>
    <cellStyle name="Normal 3 10 30 3 8 2 2 2" xfId="15564" xr:uid="{E1B6D669-F892-42EF-8528-ED233E896E7C}"/>
    <cellStyle name="Normal 3 10 30 3 8 2 3" xfId="15565" xr:uid="{14568709-CF9D-4A6C-B583-C70EE8ECFFF8}"/>
    <cellStyle name="Normal 3 10 30 3 8 2 4" xfId="15566" xr:uid="{84097C34-2D57-4F74-80E4-C33C1FF6E64B}"/>
    <cellStyle name="Normal 3 10 30 3 8 2 5" xfId="15567" xr:uid="{F878F05E-65AB-411F-A994-8C9B689A57F4}"/>
    <cellStyle name="Normal 3 10 30 3 8 3" xfId="15568" xr:uid="{1E6A0048-FC2E-410C-8007-513E52AB92DB}"/>
    <cellStyle name="Normal 3 10 30 3 8 3 2" xfId="15569" xr:uid="{128EB97D-3564-449A-B9D7-CA2E76DA21C4}"/>
    <cellStyle name="Normal 3 10 30 3 8 4" xfId="15570" xr:uid="{14E7F2BF-77F0-47F1-93EC-4BCA91D4BB63}"/>
    <cellStyle name="Normal 3 10 30 3 8 5" xfId="15571" xr:uid="{C138D728-F123-48CA-83AD-86B37164BD67}"/>
    <cellStyle name="Normal 3 10 30 3 9" xfId="15572" xr:uid="{D7C4C6E7-313F-401B-9A79-A006C87B8FAE}"/>
    <cellStyle name="Normal 3 10 30 4" xfId="15573" xr:uid="{3315DAFD-046E-454A-9085-AD9EEBDEB9D2}"/>
    <cellStyle name="Normal 3 10 30 4 2" xfId="15574" xr:uid="{F377E8D3-3D63-451C-BB2C-6927C1C1FA42}"/>
    <cellStyle name="Normal 3 10 30 4 2 2" xfId="15575" xr:uid="{143CF31F-7E19-4E08-87CF-1D8F21534672}"/>
    <cellStyle name="Normal 3 10 30 4 2 2 2" xfId="15576" xr:uid="{6930E071-F17E-4D76-805E-0D7C74A29ABD}"/>
    <cellStyle name="Normal 3 10 30 4 2 2 2 2" xfId="15577" xr:uid="{982F533D-F7A1-4361-8882-2D1D87D98EEC}"/>
    <cellStyle name="Normal 3 10 30 4 2 2 2 2 2" xfId="15578" xr:uid="{C9FAF33E-2EB2-4025-91B6-41278C8CC968}"/>
    <cellStyle name="Normal 3 10 30 4 2 2 2 3" xfId="15579" xr:uid="{5658734C-1FE9-491D-8203-31BC67924C65}"/>
    <cellStyle name="Normal 3 10 30 4 2 2 2 4" xfId="15580" xr:uid="{CD43F192-BA67-447E-A4A2-16D3EFA8C6C6}"/>
    <cellStyle name="Normal 3 10 30 4 2 2 2 5" xfId="15581" xr:uid="{947E8A3B-5258-4DC0-BB77-44E126C6EBD5}"/>
    <cellStyle name="Normal 3 10 30 4 2 2 3" xfId="15582" xr:uid="{F9EDE249-A541-47F1-8AB6-555A54351864}"/>
    <cellStyle name="Normal 3 10 30 4 2 2 3 2" xfId="15583" xr:uid="{76802F85-6403-43F7-BAB0-51DC3B8AFDC4}"/>
    <cellStyle name="Normal 3 10 30 4 2 2 4" xfId="15584" xr:uid="{163445A2-1639-4DD0-94C6-A55A015C23CA}"/>
    <cellStyle name="Normal 3 10 30 4 2 2 5" xfId="15585" xr:uid="{95F44374-74B5-4A2A-B5AD-24308613478A}"/>
    <cellStyle name="Normal 3 10 30 4 2 3" xfId="15586" xr:uid="{888B914C-006A-4CEB-A427-E628E18C0142}"/>
    <cellStyle name="Normal 3 10 30 4 2 4" xfId="15587" xr:uid="{91CB2FD8-0DAA-406F-8B3D-58A66599DF28}"/>
    <cellStyle name="Normal 3 10 30 4 2 5" xfId="15588" xr:uid="{F6ACBF68-EAC4-4E74-8D2B-27EA9D2C3A13}"/>
    <cellStyle name="Normal 3 10 30 4 2 6" xfId="15589" xr:uid="{BF470F4B-9603-404B-930C-3CFF1B7A0171}"/>
    <cellStyle name="Normal 3 10 30 4 2 6 2" xfId="15590" xr:uid="{6D724AF1-50D2-4484-9FF6-86A669680742}"/>
    <cellStyle name="Normal 3 10 30 4 2 7" xfId="15591" xr:uid="{3F566B0A-EB21-4963-AC04-F36D615FB8D3}"/>
    <cellStyle name="Normal 3 10 30 4 2 8" xfId="15592" xr:uid="{D648580C-4ECE-44D6-B558-7F35C08B508E}"/>
    <cellStyle name="Normal 3 10 30 4 2 9" xfId="15593" xr:uid="{1A0AB1D3-C39C-4AAA-A58A-6EA2A301A93F}"/>
    <cellStyle name="Normal 3 10 30 4 3" xfId="15594" xr:uid="{B4998C29-DDD4-4A3F-9FE8-00E039A1B3DA}"/>
    <cellStyle name="Normal 3 10 30 4 3 2" xfId="15595" xr:uid="{6646BEF4-0F75-4E3E-95EB-C3BFF10C4424}"/>
    <cellStyle name="Normal 3 10 30 4 3 2 2" xfId="15596" xr:uid="{7AC019A3-2B70-41D6-B9BD-BDDBFAC85738}"/>
    <cellStyle name="Normal 3 10 30 4 3 2 2 2" xfId="15597" xr:uid="{F60D4D4F-A873-4830-9EE1-87D912BEEF76}"/>
    <cellStyle name="Normal 3 10 30 4 3 2 3" xfId="15598" xr:uid="{32C33C9B-CA5B-490A-AF57-E3C8F9F61CC4}"/>
    <cellStyle name="Normal 3 10 30 4 3 2 4" xfId="15599" xr:uid="{C380F641-E47B-4F03-9C32-D99311D6C9A1}"/>
    <cellStyle name="Normal 3 10 30 4 3 2 5" xfId="15600" xr:uid="{A0C4E2F5-50D0-46B4-8B50-007BA2246956}"/>
    <cellStyle name="Normal 3 10 30 4 3 3" xfId="15601" xr:uid="{7AD9A33E-9705-4F4A-8CAA-0C581CE3A8FF}"/>
    <cellStyle name="Normal 3 10 30 4 3 3 2" xfId="15602" xr:uid="{3AAFEEA7-D629-45B8-943F-1D5EA0159E15}"/>
    <cellStyle name="Normal 3 10 30 4 3 4" xfId="15603" xr:uid="{72CA7641-B568-48BC-9D29-0B0BD9C7113F}"/>
    <cellStyle name="Normal 3 10 30 4 3 5" xfId="15604" xr:uid="{8421A735-EADA-4E7D-BC82-BB48094164E4}"/>
    <cellStyle name="Normal 3 10 30 4 4" xfId="15605" xr:uid="{24FABBC4-3216-4C16-BF78-D4E0A5629DBC}"/>
    <cellStyle name="Normal 3 10 30 4 5" xfId="15606" xr:uid="{DBCF364B-F28C-4365-9E77-0EC5DE96865D}"/>
    <cellStyle name="Normal 3 10 30 4 6" xfId="15607" xr:uid="{5B70F890-CAA3-42DB-8CDD-41E97FDC5017}"/>
    <cellStyle name="Normal 3 10 30 4 6 2" xfId="15608" xr:uid="{78A7C715-B8E3-4CE9-8E06-FADCE2A0896A}"/>
    <cellStyle name="Normal 3 10 30 4 7" xfId="15609" xr:uid="{42ED879D-A934-451F-A2FF-66B283A3C952}"/>
    <cellStyle name="Normal 3 10 30 4 8" xfId="15610" xr:uid="{17DECD36-A79A-4DC5-8DDC-57952B809CBD}"/>
    <cellStyle name="Normal 3 10 30 4 9" xfId="15611" xr:uid="{E4E7310C-71CB-43A8-827B-C58C770827DC}"/>
    <cellStyle name="Normal 3 10 30 5" xfId="15612" xr:uid="{9738D706-408B-4677-8B49-B58B83F35F94}"/>
    <cellStyle name="Normal 3 10 30 6" xfId="15613" xr:uid="{810A07DC-FA6F-444C-A344-77F3D5808562}"/>
    <cellStyle name="Normal 3 10 30 7" xfId="15614" xr:uid="{B5F0B1AD-C2FC-4669-9054-C8C6A52C98CE}"/>
    <cellStyle name="Normal 3 10 30 8" xfId="15615" xr:uid="{85ED6F7B-3F16-4706-A8AD-9EA401BEE46E}"/>
    <cellStyle name="Normal 3 10 30 9" xfId="15616" xr:uid="{C5E3058A-2643-42AF-B97A-C5F26697417C}"/>
    <cellStyle name="Normal 3 10 30 9 2" xfId="15617" xr:uid="{9EEA25EC-3F42-49BA-8D0A-431D4F12D8C1}"/>
    <cellStyle name="Normal 3 10 30 9 2 2" xfId="15618" xr:uid="{9E9E2CDA-3895-4EE8-B99C-B5D5FA36EF20}"/>
    <cellStyle name="Normal 3 10 30 9 2 2 2" xfId="15619" xr:uid="{E4C07B4C-3392-47F6-A1BB-8D9E2F856228}"/>
    <cellStyle name="Normal 3 10 30 9 2 3" xfId="15620" xr:uid="{B89F303F-C0BF-47F5-8A5A-6B4E4429AEF4}"/>
    <cellStyle name="Normal 3 10 30 9 2 4" xfId="15621" xr:uid="{4A2C2983-ED8A-4B5E-8404-CCE01F0F67B8}"/>
    <cellStyle name="Normal 3 10 30 9 2 5" xfId="15622" xr:uid="{4D382269-F81C-4312-BFBF-45CCABA542DD}"/>
    <cellStyle name="Normal 3 10 30 9 3" xfId="15623" xr:uid="{89678C1F-3DDA-4F5C-83C4-D16FC59A7B26}"/>
    <cellStyle name="Normal 3 10 30 9 3 2" xfId="15624" xr:uid="{59603665-18D9-4D6B-9496-E41C27C1D357}"/>
    <cellStyle name="Normal 3 10 30 9 4" xfId="15625" xr:uid="{4EBE26AA-E35D-4A9C-AA05-CAEB8D6F38C5}"/>
    <cellStyle name="Normal 3 10 30 9 5" xfId="15626" xr:uid="{D0CB473E-57EA-4BF1-B600-3C67580DCCC4}"/>
    <cellStyle name="Normal 3 10 31" xfId="15627" xr:uid="{0C5DD0EE-01BD-4487-9CD7-88783DD60AD4}"/>
    <cellStyle name="Normal 3 10 31 10" xfId="15628" xr:uid="{9CA5207A-BD47-40E0-B708-451C277384C9}"/>
    <cellStyle name="Normal 3 10 31 11" xfId="15629" xr:uid="{FBE4F64B-3F20-44A2-8A1D-0B2448C0CECA}"/>
    <cellStyle name="Normal 3 10 31 12" xfId="15630" xr:uid="{597EA8C7-63BE-4260-9584-DFA79EB60CAD}"/>
    <cellStyle name="Normal 3 10 31 12 2" xfId="15631" xr:uid="{6F384418-CE33-4E25-A252-A86DC7F73F88}"/>
    <cellStyle name="Normal 3 10 31 13" xfId="15632" xr:uid="{FAA371F2-910C-40F5-A655-049602AC80BE}"/>
    <cellStyle name="Normal 3 10 31 14" xfId="15633" xr:uid="{25CBD150-A708-465D-893E-C1A407BBF813}"/>
    <cellStyle name="Normal 3 10 31 15" xfId="15634" xr:uid="{A5B9516D-58EA-4B9F-A23C-2BE37E033090}"/>
    <cellStyle name="Normal 3 10 31 2" xfId="15635" xr:uid="{1722989C-F3D8-4FDE-BEC7-0157EB6422B5}"/>
    <cellStyle name="Normal 3 10 31 2 2" xfId="15636" xr:uid="{213162F3-BB65-47F4-A03D-76B97CEA4254}"/>
    <cellStyle name="Normal 3 10 31 2 2 2" xfId="15637" xr:uid="{24890C2A-525F-4D1F-B63B-E153285D85F1}"/>
    <cellStyle name="Normal 3 10 31 2 2 2 2" xfId="15638" xr:uid="{627DCF55-9658-4320-A144-DF8C96FCB33D}"/>
    <cellStyle name="Normal 3 10 31 2 2 2 2 2" xfId="15639" xr:uid="{288AFE2C-32F2-4CDC-9CB7-15D12842254D}"/>
    <cellStyle name="Normal 3 10 31 2 2 2 2 2 2" xfId="15640" xr:uid="{62BA8CD5-6F78-4311-9CF9-0A9C9DCB6723}"/>
    <cellStyle name="Normal 3 10 31 2 2 2 2 3" xfId="15641" xr:uid="{C0DF25E9-9072-465B-B2A4-92224BCAC4CD}"/>
    <cellStyle name="Normal 3 10 31 2 2 2 2 4" xfId="15642" xr:uid="{4B420D00-0F8A-4FCD-A83E-A26CA6D34628}"/>
    <cellStyle name="Normal 3 10 31 2 2 2 2 5" xfId="15643" xr:uid="{C573B651-2B03-47A4-B4D0-88789FDB83D3}"/>
    <cellStyle name="Normal 3 10 31 2 2 2 3" xfId="15644" xr:uid="{17D11EAD-1AEB-43F9-A155-4058BE9579F8}"/>
    <cellStyle name="Normal 3 10 31 2 2 2 3 2" xfId="15645" xr:uid="{E5D0DED9-EA85-4B1B-887C-A331C2F92C64}"/>
    <cellStyle name="Normal 3 10 31 2 2 2 4" xfId="15646" xr:uid="{34B146AF-F998-4B0D-8EDA-FCCB630F61CD}"/>
    <cellStyle name="Normal 3 10 31 2 2 2 5" xfId="15647" xr:uid="{E5F43CE9-4945-4276-AAC4-517E9ED79B3E}"/>
    <cellStyle name="Normal 3 10 31 2 2 3" xfId="15648" xr:uid="{150DAD91-507A-4482-9989-A0F770391CEB}"/>
    <cellStyle name="Normal 3 10 31 2 2 4" xfId="15649" xr:uid="{9837587C-51CE-46CE-BE23-A0BACF31DD79}"/>
    <cellStyle name="Normal 3 10 31 2 2 5" xfId="15650" xr:uid="{265A8E9B-E2EC-4EA1-8E03-32539F12B9E0}"/>
    <cellStyle name="Normal 3 10 31 2 2 6" xfId="15651" xr:uid="{CBABE420-7850-4E2F-9C3C-B692EEA51A63}"/>
    <cellStyle name="Normal 3 10 31 2 2 6 2" xfId="15652" xr:uid="{ABD2BD5B-10DF-4638-B729-AC29F2700722}"/>
    <cellStyle name="Normal 3 10 31 2 2 7" xfId="15653" xr:uid="{88858FE2-5161-4E94-836E-800A2A491703}"/>
    <cellStyle name="Normal 3 10 31 2 2 8" xfId="15654" xr:uid="{5FA471EB-7399-4028-9F5C-A5930DEF1F9A}"/>
    <cellStyle name="Normal 3 10 31 2 2 9" xfId="15655" xr:uid="{42DCD0AE-AD53-4961-AA6B-4C39DCCB1CDD}"/>
    <cellStyle name="Normal 3 10 31 2 3" xfId="15656" xr:uid="{7E1F9FE6-0B79-4135-A4FA-95BFA57C6E7F}"/>
    <cellStyle name="Normal 3 10 31 2 3 2" xfId="15657" xr:uid="{5E2AEFEC-E495-4BCA-B0D1-0ADD45F7DFD0}"/>
    <cellStyle name="Normal 3 10 31 2 3 2 2" xfId="15658" xr:uid="{0E0C10D3-3ECB-488D-AF68-121C79779F1D}"/>
    <cellStyle name="Normal 3 10 31 2 3 2 2 2" xfId="15659" xr:uid="{E95F1614-E21A-4A9A-9B8D-4945B3345650}"/>
    <cellStyle name="Normal 3 10 31 2 3 2 3" xfId="15660" xr:uid="{1A971970-CF25-4E91-B486-417038AEA58E}"/>
    <cellStyle name="Normal 3 10 31 2 3 2 4" xfId="15661" xr:uid="{FCBB38DF-7CD7-4C74-AB6C-0FAB1FE0F8C4}"/>
    <cellStyle name="Normal 3 10 31 2 3 2 5" xfId="15662" xr:uid="{CB2CD4C3-D61E-42D9-B404-79C4BC4DA38C}"/>
    <cellStyle name="Normal 3 10 31 2 3 3" xfId="15663" xr:uid="{77640D04-FBC0-491A-A2A5-A49A62E14FC3}"/>
    <cellStyle name="Normal 3 10 31 2 3 3 2" xfId="15664" xr:uid="{D525B546-577B-4861-AA99-132DA7B3F15C}"/>
    <cellStyle name="Normal 3 10 31 2 3 4" xfId="15665" xr:uid="{CBD502F3-E29F-4957-9A90-6EE5644A0285}"/>
    <cellStyle name="Normal 3 10 31 2 3 5" xfId="15666" xr:uid="{DE00D876-D07D-4355-8665-5CA377EADCF2}"/>
    <cellStyle name="Normal 3 10 31 2 4" xfId="15667" xr:uid="{1BD16A63-5802-4D0A-8D32-DDFB5105D5AD}"/>
    <cellStyle name="Normal 3 10 31 2 5" xfId="15668" xr:uid="{C91147DF-1BED-4131-8FB0-EEB214F12DD6}"/>
    <cellStyle name="Normal 3 10 31 2 6" xfId="15669" xr:uid="{1DA239B9-BE71-4588-9C90-4E5526BA7FF0}"/>
    <cellStyle name="Normal 3 10 31 2 6 2" xfId="15670" xr:uid="{DF2FAF17-883B-4DDD-BD31-C6C3B990750B}"/>
    <cellStyle name="Normal 3 10 31 2 7" xfId="15671" xr:uid="{53055BA7-42CD-4A39-B68A-E347C47D8BFF}"/>
    <cellStyle name="Normal 3 10 31 2 8" xfId="15672" xr:uid="{9B38347D-C894-44CB-B620-4C02310921FD}"/>
    <cellStyle name="Normal 3 10 31 2 9" xfId="15673" xr:uid="{B270E8F1-7891-44CF-A84F-2469C1279E49}"/>
    <cellStyle name="Normal 3 10 31 3" xfId="15674" xr:uid="{EE459258-3947-4711-A891-DBE31111A6E8}"/>
    <cellStyle name="Normal 3 10 31 4" xfId="15675" xr:uid="{E48739A3-3400-4A63-9F6E-FB7C23CC2C74}"/>
    <cellStyle name="Normal 3 10 31 5" xfId="15676" xr:uid="{5C3EB21B-2F2E-4168-B0AC-8C4B164A30BA}"/>
    <cellStyle name="Normal 3 10 31 6" xfId="15677" xr:uid="{3BDE49CE-5F7E-4CCE-80FE-E6D3701A8115}"/>
    <cellStyle name="Normal 3 10 31 7" xfId="15678" xr:uid="{D959374A-E8EA-45F8-826B-B2C69E02E104}"/>
    <cellStyle name="Normal 3 10 31 8" xfId="15679" xr:uid="{384506E5-289A-46B1-9986-BCF66D9484AD}"/>
    <cellStyle name="Normal 3 10 31 8 2" xfId="15680" xr:uid="{694D902F-A486-4E08-903F-95AC720ABEAD}"/>
    <cellStyle name="Normal 3 10 31 8 2 2" xfId="15681" xr:uid="{8232D983-ECB8-43DF-BA5D-D409335531D7}"/>
    <cellStyle name="Normal 3 10 31 8 2 2 2" xfId="15682" xr:uid="{FF464D81-BDF4-4F1C-9B91-22DE12841215}"/>
    <cellStyle name="Normal 3 10 31 8 2 3" xfId="15683" xr:uid="{4B21E932-491C-4549-AD83-9DED3A7725D7}"/>
    <cellStyle name="Normal 3 10 31 8 2 4" xfId="15684" xr:uid="{D11D6323-58C6-4407-8A93-9881F5716EE2}"/>
    <cellStyle name="Normal 3 10 31 8 2 5" xfId="15685" xr:uid="{5002F57F-E8F0-4B7B-AA86-7D564CF3503C}"/>
    <cellStyle name="Normal 3 10 31 8 3" xfId="15686" xr:uid="{E3999FB9-06F0-49EA-B88A-1D3FCB17D071}"/>
    <cellStyle name="Normal 3 10 31 8 3 2" xfId="15687" xr:uid="{D732CDEA-0CFA-44C4-88CA-C33F937CACBE}"/>
    <cellStyle name="Normal 3 10 31 8 4" xfId="15688" xr:uid="{C65E62BE-A24E-4E96-91C0-A8DF03853370}"/>
    <cellStyle name="Normal 3 10 31 8 5" xfId="15689" xr:uid="{33103D96-224E-4EE3-921F-9CD1539307F2}"/>
    <cellStyle name="Normal 3 10 31 9" xfId="15690" xr:uid="{268DC95C-74B7-46D6-BD76-171E2D7332B4}"/>
    <cellStyle name="Normal 3 10 32" xfId="15691" xr:uid="{962ABB6B-F9D7-4D80-BEC1-4CCB84B1D960}"/>
    <cellStyle name="Normal 3 10 33" xfId="15692" xr:uid="{15A85DBE-BAEC-4E06-A275-5FEBAC479B85}"/>
    <cellStyle name="Normal 3 10 33 2" xfId="15693" xr:uid="{596FA333-1053-426E-B01F-E7F930695AB9}"/>
    <cellStyle name="Normal 3 10 33 2 2" xfId="15694" xr:uid="{0DF94B18-BE27-46B2-8134-E9DD8CD9CF35}"/>
    <cellStyle name="Normal 3 10 33 2 2 2" xfId="15695" xr:uid="{C61250B3-A587-40CE-8476-535B023D569A}"/>
    <cellStyle name="Normal 3 10 33 2 2 2 2" xfId="15696" xr:uid="{B36D05CE-3D41-4F45-97BD-AE6301C7412D}"/>
    <cellStyle name="Normal 3 10 33 2 2 2 2 2" xfId="15697" xr:uid="{055BE52C-7616-4D53-BBF9-E5C648D72163}"/>
    <cellStyle name="Normal 3 10 33 2 2 2 3" xfId="15698" xr:uid="{7DF38BCB-DAB1-4F5F-B85E-B10EA54E7475}"/>
    <cellStyle name="Normal 3 10 33 2 2 2 4" xfId="15699" xr:uid="{0A0E4F1C-4492-47DE-B848-82A7A6525D0B}"/>
    <cellStyle name="Normal 3 10 33 2 2 2 5" xfId="15700" xr:uid="{E4704464-F64C-4740-BBE0-C9E174C6270B}"/>
    <cellStyle name="Normal 3 10 33 2 2 3" xfId="15701" xr:uid="{AD34EB8D-776F-4AF6-A546-FF5F69F3771A}"/>
    <cellStyle name="Normal 3 10 33 2 2 3 2" xfId="15702" xr:uid="{65BFE26E-DE99-4E87-8C0E-259D82D16203}"/>
    <cellStyle name="Normal 3 10 33 2 2 4" xfId="15703" xr:uid="{11392213-19D7-4133-A9B6-B3473C92C197}"/>
    <cellStyle name="Normal 3 10 33 2 2 5" xfId="15704" xr:uid="{5BF23461-58B3-476F-A0AB-92B4FFF78C99}"/>
    <cellStyle name="Normal 3 10 33 2 3" xfId="15705" xr:uid="{5D57FF5D-6091-4979-A33E-D2DF66800894}"/>
    <cellStyle name="Normal 3 10 33 2 4" xfId="15706" xr:uid="{F194234C-2A94-4CBF-A02A-FF1E8F21FBE2}"/>
    <cellStyle name="Normal 3 10 33 2 5" xfId="15707" xr:uid="{F76A6CAE-6C17-46C7-A0F0-237C6A386D0C}"/>
    <cellStyle name="Normal 3 10 33 2 6" xfId="15708" xr:uid="{32F26CA0-D188-4461-A666-D1F8DBA1DE23}"/>
    <cellStyle name="Normal 3 10 33 2 6 2" xfId="15709" xr:uid="{5B5B046C-7BEE-453B-9689-1B434D71168E}"/>
    <cellStyle name="Normal 3 10 33 2 7" xfId="15710" xr:uid="{8DDB480B-2357-4317-A134-D1BCE1647410}"/>
    <cellStyle name="Normal 3 10 33 2 8" xfId="15711" xr:uid="{CDE8B8CD-F737-4BAE-85F5-8F34D93881BD}"/>
    <cellStyle name="Normal 3 10 33 2 9" xfId="15712" xr:uid="{550D2C18-3026-46B3-A89E-FBD876630E47}"/>
    <cellStyle name="Normal 3 10 33 3" xfId="15713" xr:uid="{CF662478-86A3-4738-AC59-2CB27FAF0211}"/>
    <cellStyle name="Normal 3 10 33 3 2" xfId="15714" xr:uid="{41D54C1D-A963-4593-BFD3-B08A0A51C5EE}"/>
    <cellStyle name="Normal 3 10 33 3 2 2" xfId="15715" xr:uid="{E1854936-1791-473E-BA11-F4361B3BBD04}"/>
    <cellStyle name="Normal 3 10 33 3 2 2 2" xfId="15716" xr:uid="{0BD87F24-5820-4DDB-AFF6-7F6BCD001C45}"/>
    <cellStyle name="Normal 3 10 33 3 2 3" xfId="15717" xr:uid="{14830AEF-CE58-4C4C-B80D-04113310F73F}"/>
    <cellStyle name="Normal 3 10 33 3 2 4" xfId="15718" xr:uid="{9F4B29F8-45F9-4985-94D7-29B64BDB58BB}"/>
    <cellStyle name="Normal 3 10 33 3 2 5" xfId="15719" xr:uid="{64CFB7C6-A055-4466-B004-4ABF059701CE}"/>
    <cellStyle name="Normal 3 10 33 3 3" xfId="15720" xr:uid="{2CB55BDD-B675-4148-9B9B-A2194C0C4CF9}"/>
    <cellStyle name="Normal 3 10 33 3 3 2" xfId="15721" xr:uid="{434687F3-20C9-42C1-994D-3862B2D46E7A}"/>
    <cellStyle name="Normal 3 10 33 3 4" xfId="15722" xr:uid="{6277ED4D-93B7-48D8-A881-343DEB545D15}"/>
    <cellStyle name="Normal 3 10 33 3 5" xfId="15723" xr:uid="{03D68C18-375D-4A3E-A12D-8E5AA73A3FE2}"/>
    <cellStyle name="Normal 3 10 33 4" xfId="15724" xr:uid="{F0F49D43-248D-4DC9-A383-FBEC97ECE05A}"/>
    <cellStyle name="Normal 3 10 33 5" xfId="15725" xr:uid="{13EA9146-C62F-4A11-8AA4-92F507586BC3}"/>
    <cellStyle name="Normal 3 10 33 6" xfId="15726" xr:uid="{3754E392-85E5-4883-8E52-F52CA115E0E7}"/>
    <cellStyle name="Normal 3 10 33 6 2" xfId="15727" xr:uid="{A9A736D8-485B-4D6A-BA14-76C44700F369}"/>
    <cellStyle name="Normal 3 10 33 7" xfId="15728" xr:uid="{EA3C2B27-1F64-4B1E-80E3-5025BDED4C31}"/>
    <cellStyle name="Normal 3 10 33 8" xfId="15729" xr:uid="{B77ADBF0-DB5E-4474-9A0B-028BF5C42AAB}"/>
    <cellStyle name="Normal 3 10 33 9" xfId="15730" xr:uid="{10D3E11F-9778-4E09-A570-BC3AD0E686EB}"/>
    <cellStyle name="Normal 3 10 34" xfId="15731" xr:uid="{03AEFDC7-30CF-4827-A10B-FCE06FE2ADD6}"/>
    <cellStyle name="Normal 3 10 34 2" xfId="15732" xr:uid="{8DC6191A-9043-4CAA-BA68-42312C9B1399}"/>
    <cellStyle name="Normal 3 10 34 3" xfId="15733" xr:uid="{11DD6989-2DF1-4375-8B8D-B0D695D72469}"/>
    <cellStyle name="Normal 3 10 35" xfId="15734" xr:uid="{2AD24056-7BF4-43F2-B5E1-F678DA8F484A}"/>
    <cellStyle name="Normal 3 10 35 2" xfId="15735" xr:uid="{A6F0BC2B-97A2-43AF-9A2A-EBA287FBA21D}"/>
    <cellStyle name="Normal 3 10 35 3" xfId="15736" xr:uid="{8BD01294-2D06-4C64-AE7B-18CDE938B136}"/>
    <cellStyle name="Normal 3 10 36" xfId="15737" xr:uid="{831519A3-8592-4A10-B9AB-0CE74BC2A4D5}"/>
    <cellStyle name="Normal 3 10 36 2" xfId="15738" xr:uid="{6E116EDB-7753-47B2-8220-769B06F07078}"/>
    <cellStyle name="Normal 3 10 36 3" xfId="15739" xr:uid="{EECC8862-ED04-41E4-BEE7-B1548FA2A1FD}"/>
    <cellStyle name="Normal 3 10 37" xfId="15740" xr:uid="{94A187D9-63C8-4186-8115-47789AF7DF70}"/>
    <cellStyle name="Normal 3 10 37 2" xfId="15741" xr:uid="{718E8A46-33F1-4A44-9A60-574024C4E61C}"/>
    <cellStyle name="Normal 3 10 37 3" xfId="15742" xr:uid="{818477FE-8133-4FA2-BB7B-571454F2CD2F}"/>
    <cellStyle name="Normal 3 10 38" xfId="15743" xr:uid="{6FDB59B4-DD16-4B47-B6B5-A2B09B938E21}"/>
    <cellStyle name="Normal 3 10 38 2" xfId="15744" xr:uid="{BAD5A3AE-FC12-4EFB-A5C2-1DC3CD96BD48}"/>
    <cellStyle name="Normal 3 10 38 2 2" xfId="15745" xr:uid="{C72C07E2-7077-43D4-8199-4BF34AF1383D}"/>
    <cellStyle name="Normal 3 10 38 2 2 2" xfId="15746" xr:uid="{8A06387E-586F-45A0-B9CB-6BA3EEF8816C}"/>
    <cellStyle name="Normal 3 10 38 2 3" xfId="15747" xr:uid="{12163C35-4DC5-4556-8E86-BC6637C41701}"/>
    <cellStyle name="Normal 3 10 38 2 4" xfId="15748" xr:uid="{7F6AADC2-EA57-4795-8963-0F40D8C02455}"/>
    <cellStyle name="Normal 3 10 38 2 5" xfId="15749" xr:uid="{C0809BA0-AEE9-4DB0-839C-396EE8173A30}"/>
    <cellStyle name="Normal 3 10 38 3" xfId="15750" xr:uid="{FAC764C0-7528-4378-8D63-840044D20ED4}"/>
    <cellStyle name="Normal 3 10 38 3 2" xfId="15751" xr:uid="{CACC9232-4F9B-4ACC-93A4-AEB49935AC7A}"/>
    <cellStyle name="Normal 3 10 38 4" xfId="15752" xr:uid="{55551C51-DC78-48E0-B507-618EF5A3F15D}"/>
    <cellStyle name="Normal 3 10 38 5" xfId="15753" xr:uid="{BBEA1892-AD65-471A-9349-92E4CEF1EA3F}"/>
    <cellStyle name="Normal 3 10 39" xfId="15754" xr:uid="{C4ED0888-44A2-4D34-82CC-16AF0EDE0E26}"/>
    <cellStyle name="Normal 3 10 4" xfId="15755" xr:uid="{7E1109B9-399E-45E1-8055-99A875EDBBFC}"/>
    <cellStyle name="Normal 3 10 4 2" xfId="15756" xr:uid="{4E352BF8-3D90-4CF4-9D27-4591F98775F6}"/>
    <cellStyle name="Normal 3 10 4 2 2" xfId="15757" xr:uid="{B8A2D95C-794F-41ED-906A-078E415DE0EC}"/>
    <cellStyle name="Normal 3 10 4 2 3" xfId="15758" xr:uid="{BFC98E75-0035-4A19-A5E6-1947689A00EA}"/>
    <cellStyle name="Normal 3 10 4 3" xfId="15759" xr:uid="{A584C3C2-C283-4FC9-8529-CA2851BC8EA3}"/>
    <cellStyle name="Normal 3 10 4 3 2" xfId="15760" xr:uid="{510CAF1C-5216-4CD6-8827-0F6A7DA06DCB}"/>
    <cellStyle name="Normal 3 10 4 3 3" xfId="15761" xr:uid="{5A3C05B7-9201-4668-B821-9E24251CDFDF}"/>
    <cellStyle name="Normal 3 10 4 4" xfId="15762" xr:uid="{87EB7809-A433-4043-BE60-50C76E972C64}"/>
    <cellStyle name="Normal 3 10 4 5" xfId="15763" xr:uid="{554598FB-7FBE-44CC-BA5E-05B1804844A5}"/>
    <cellStyle name="Normal 3 10 40" xfId="15764" xr:uid="{BA5CA5B8-8FDE-402D-8D24-EC4B8581D81B}"/>
    <cellStyle name="Normal 3 10 41" xfId="15765" xr:uid="{A95795BF-6826-4A56-8638-E31DA47CAD55}"/>
    <cellStyle name="Normal 3 10 42" xfId="15766" xr:uid="{04D909C3-DC50-467A-A8AF-9E696F8A0C21}"/>
    <cellStyle name="Normal 3 10 43" xfId="15767" xr:uid="{EFE2D444-C3A9-46FD-BD85-DCB5C3C874A0}"/>
    <cellStyle name="Normal 3 10 44" xfId="15768" xr:uid="{0EB8D916-6579-4660-AC0E-D2823DD99141}"/>
    <cellStyle name="Normal 3 10 45" xfId="15769" xr:uid="{1F7114C9-7F3D-47F2-8EFE-DDB8721B9EF8}"/>
    <cellStyle name="Normal 3 10 46" xfId="15770" xr:uid="{3A9CFBA6-160D-49E5-9715-B7B5E0798D61}"/>
    <cellStyle name="Normal 3 10 47" xfId="15771" xr:uid="{0E92AB7C-E202-4194-80C8-0294FF5122CA}"/>
    <cellStyle name="Normal 3 10 48" xfId="15772" xr:uid="{CF35C115-22BF-47A9-8AD1-A49881976748}"/>
    <cellStyle name="Normal 3 10 49" xfId="15773" xr:uid="{542BAEA6-BF1C-4528-B558-779ADF36AD78}"/>
    <cellStyle name="Normal 3 10 5" xfId="15774" xr:uid="{D336DA48-AD91-42B0-BC70-8AE10E656672}"/>
    <cellStyle name="Normal 3 10 5 2" xfId="15775" xr:uid="{21A93FA0-BAF2-446A-9ABF-6A334270709A}"/>
    <cellStyle name="Normal 3 10 5 2 2" xfId="15776" xr:uid="{79949904-1657-4E63-A9C5-9CFC8B15AF8E}"/>
    <cellStyle name="Normal 3 10 5 2 3" xfId="15777" xr:uid="{59C0E02E-15D7-4029-8258-845D52B5EA4C}"/>
    <cellStyle name="Normal 3 10 5 3" xfId="15778" xr:uid="{175BC42A-2121-4000-A85F-3E1592BAEECA}"/>
    <cellStyle name="Normal 3 10 5 3 2" xfId="15779" xr:uid="{F3BF47A5-8304-4489-9F7B-3A04DE8A4B16}"/>
    <cellStyle name="Normal 3 10 5 3 3" xfId="15780" xr:uid="{FF6DC7E0-07F2-45AE-B07F-D47351D97114}"/>
    <cellStyle name="Normal 3 10 5 4" xfId="15781" xr:uid="{8F303889-3CB7-42CB-84F6-507FFF6C001F}"/>
    <cellStyle name="Normal 3 10 5 5" xfId="15782" xr:uid="{7770E62A-C3C1-49BA-86BF-362E58BEAA44}"/>
    <cellStyle name="Normal 3 10 50" xfId="15783" xr:uid="{767BF4D9-5E5E-407F-96AE-D3B48C5350B8}"/>
    <cellStyle name="Normal 3 10 51" xfId="15784" xr:uid="{23EDFE83-8605-4BB5-AD87-70802532B3F0}"/>
    <cellStyle name="Normal 3 10 52" xfId="15785" xr:uid="{9EFCA910-D41E-4F2D-832E-7658554488C7}"/>
    <cellStyle name="Normal 3 10 53" xfId="15786" xr:uid="{0C16BFD2-20D8-48E0-B7F4-EEC4C4A1B49B}"/>
    <cellStyle name="Normal 3 10 54" xfId="15787" xr:uid="{BA38DAA8-7B5A-4BEA-8A7A-EDAEA7902FCA}"/>
    <cellStyle name="Normal 3 10 55" xfId="15788" xr:uid="{0BC45A1F-AD70-4B66-99E7-88F884FE8B16}"/>
    <cellStyle name="Normal 3 10 56" xfId="15789" xr:uid="{EB38FE88-49E5-46DC-8730-8EAF5EC6F898}"/>
    <cellStyle name="Normal 3 10 57" xfId="15790" xr:uid="{4DAB72A9-AFD5-46E9-8653-CC27A029A4C1}"/>
    <cellStyle name="Normal 3 10 58" xfId="15791" xr:uid="{DF704592-E894-4594-B482-0E7D6E9EE2B0}"/>
    <cellStyle name="Normal 3 10 59" xfId="15792" xr:uid="{2FC2B298-56F5-4064-930E-7E8D2673487E}"/>
    <cellStyle name="Normal 3 10 6" xfId="15793" xr:uid="{CE7B432F-DAAA-4152-8FD0-BCA57D4DED0C}"/>
    <cellStyle name="Normal 3 10 6 2" xfId="15794" xr:uid="{DC39B655-46D5-43AF-A969-11085BF5CAE0}"/>
    <cellStyle name="Normal 3 10 6 2 2" xfId="15795" xr:uid="{2F7390BB-2BAE-41C0-89AD-9145725BD8EE}"/>
    <cellStyle name="Normal 3 10 6 2 3" xfId="15796" xr:uid="{F4AE9218-2727-48FE-B307-8D84F67B4B80}"/>
    <cellStyle name="Normal 3 10 6 3" xfId="15797" xr:uid="{E2E44FFE-2DF9-456A-94AE-827E59EC9EAE}"/>
    <cellStyle name="Normal 3 10 6 3 2" xfId="15798" xr:uid="{1486A5F1-1CE4-42C1-981B-D213E33C7E44}"/>
    <cellStyle name="Normal 3 10 6 3 3" xfId="15799" xr:uid="{24980522-3A01-4249-8A5A-4D9FB472EC26}"/>
    <cellStyle name="Normal 3 10 6 4" xfId="15800" xr:uid="{377C38B0-4511-4306-9476-AF1FEF674DFF}"/>
    <cellStyle name="Normal 3 10 6 5" xfId="15801" xr:uid="{5EA000ED-9BFE-4823-A1B1-3748390C6739}"/>
    <cellStyle name="Normal 3 10 60" xfId="15802" xr:uid="{60B5B1DB-4D20-495F-9288-B8084D839E19}"/>
    <cellStyle name="Normal 3 10 61" xfId="15803" xr:uid="{32A83DA5-E5F9-4D81-BB47-A9BB47CCDFCA}"/>
    <cellStyle name="Normal 3 10 62" xfId="15804" xr:uid="{AB546A85-4293-464C-902D-5E5D4BEE313D}"/>
    <cellStyle name="Normal 3 10 63" xfId="15805" xr:uid="{F06A2A8F-7FD5-4FA6-BBE9-F5B7163308F9}"/>
    <cellStyle name="Normal 3 10 64" xfId="15806" xr:uid="{ACBF9AB4-470C-4F07-8AD5-E600F9719B6D}"/>
    <cellStyle name="Normal 3 10 65" xfId="15807" xr:uid="{957FBB6A-0F33-4F63-B1C7-7C63C2393A8B}"/>
    <cellStyle name="Normal 3 10 66" xfId="15808" xr:uid="{78B47BC6-13F8-4B6F-A9BB-724AAD25321D}"/>
    <cellStyle name="Normal 3 10 67" xfId="15809" xr:uid="{86137B57-7F30-4791-8B37-82903824F2AD}"/>
    <cellStyle name="Normal 3 10 68" xfId="15810" xr:uid="{3A3F33A9-7A5F-48CF-ADF5-0BB3F88D4960}"/>
    <cellStyle name="Normal 3 10 69" xfId="15811" xr:uid="{99A6D9F0-9D94-4C86-A963-9750E151349D}"/>
    <cellStyle name="Normal 3 10 7" xfId="15812" xr:uid="{62AAD1FD-A883-463F-9F4C-D30439888019}"/>
    <cellStyle name="Normal 3 10 7 2" xfId="15813" xr:uid="{3BED55E7-570A-4C60-94CD-8AC7A01AA0F2}"/>
    <cellStyle name="Normal 3 10 7 2 2" xfId="15814" xr:uid="{BEF20AAE-47A8-4908-8956-7A1455664BC3}"/>
    <cellStyle name="Normal 3 10 7 2 3" xfId="15815" xr:uid="{F9832627-22FE-4D99-A556-CB263D565217}"/>
    <cellStyle name="Normal 3 10 7 3" xfId="15816" xr:uid="{B3807EE1-27FB-4807-83CC-BB97F7139BDA}"/>
    <cellStyle name="Normal 3 10 7 3 2" xfId="15817" xr:uid="{B89CBDD2-2D6F-4B1D-BF97-9F6CB7B8C4A3}"/>
    <cellStyle name="Normal 3 10 7 3 3" xfId="15818" xr:uid="{091AA066-2CB4-48F7-AAC8-F354E38F0328}"/>
    <cellStyle name="Normal 3 10 7 4" xfId="15819" xr:uid="{5FBDD1C8-6575-4BDE-AA49-D70E9CE3A0A3}"/>
    <cellStyle name="Normal 3 10 7 5" xfId="15820" xr:uid="{4CF276D8-EC7D-4284-A00F-8897C57975B2}"/>
    <cellStyle name="Normal 3 10 70" xfId="15821" xr:uid="{49F26F73-F5C9-481F-9AF2-40582CEB4CE5}"/>
    <cellStyle name="Normal 3 10 71" xfId="15822" xr:uid="{57C5451D-7817-40C9-AE49-9080B247F18B}"/>
    <cellStyle name="Normal 3 10 72" xfId="15823" xr:uid="{33D6B969-32B4-46D3-88E4-E4BCDE9F8CAF}"/>
    <cellStyle name="Normal 3 10 73" xfId="15824" xr:uid="{94B3359F-64E2-4814-BE63-40ED751FCBCC}"/>
    <cellStyle name="Normal 3 10 74" xfId="15825" xr:uid="{E58B87C5-07F1-4476-A4E4-796DC7DD7C6A}"/>
    <cellStyle name="Normal 3 10 75" xfId="15826" xr:uid="{B35BD22F-7CEB-475F-8DBF-7AB67A2A22EB}"/>
    <cellStyle name="Normal 3 10 76" xfId="15827" xr:uid="{E4FAFA63-ECC5-4ED7-8B1B-E8D545344AD8}"/>
    <cellStyle name="Normal 3 10 77" xfId="15828" xr:uid="{B7757B19-BACC-4FCF-825F-9C179614DB96}"/>
    <cellStyle name="Normal 3 10 78" xfId="15829" xr:uid="{8BAA842A-353D-4C12-8BA9-A8B1AB876941}"/>
    <cellStyle name="Normal 3 10 79" xfId="15830" xr:uid="{11815304-F066-47E0-B610-C1AFED84D0A9}"/>
    <cellStyle name="Normal 3 10 79 2" xfId="15831" xr:uid="{06C3B1B2-03B0-41AD-A6E6-5E51586D10C9}"/>
    <cellStyle name="Normal 3 10 8" xfId="15832" xr:uid="{C9BB2DB7-0A88-4782-9D08-210EE6097D93}"/>
    <cellStyle name="Normal 3 10 8 2" xfId="15833" xr:uid="{99D5E9C3-95BB-4EA6-9480-9EB566179C99}"/>
    <cellStyle name="Normal 3 10 8 2 2" xfId="15834" xr:uid="{1B6533E6-F5C0-4DB3-B253-3325DFCC0474}"/>
    <cellStyle name="Normal 3 10 8 2 3" xfId="15835" xr:uid="{05E81C0B-E201-49F4-9D64-B7F61FA154B7}"/>
    <cellStyle name="Normal 3 10 8 3" xfId="15836" xr:uid="{F5161D43-75D5-4F6A-9AA8-5CD32F8BDE71}"/>
    <cellStyle name="Normal 3 10 8 3 2" xfId="15837" xr:uid="{FC39D679-6A19-4C56-A7D5-86696625F450}"/>
    <cellStyle name="Normal 3 10 8 3 3" xfId="15838" xr:uid="{1677EFDC-5BB1-4A14-83BE-41AFBDD19999}"/>
    <cellStyle name="Normal 3 10 8 4" xfId="15839" xr:uid="{EC7C6BE5-D525-4028-9DE6-956AD5C89F99}"/>
    <cellStyle name="Normal 3 10 8 5" xfId="15840" xr:uid="{211A92E4-754A-4B25-83A2-27339CC75A8A}"/>
    <cellStyle name="Normal 3 10 80" xfId="15841" xr:uid="{47594BA2-6F92-427B-A3DF-2FBB41510A7E}"/>
    <cellStyle name="Normal 3 10 81" xfId="15842" xr:uid="{3D9BCF6A-A548-4D2B-B74D-9AA7D3BD29C5}"/>
    <cellStyle name="Normal 3 10 82" xfId="15843" xr:uid="{5E71068E-B1ED-4BC0-90C6-1C55E4CC7AEE}"/>
    <cellStyle name="Normal 3 10 9" xfId="15844" xr:uid="{483A87C1-2E5C-4CF4-A74F-96FDE0E4B8E7}"/>
    <cellStyle name="Normal 3 10 9 2" xfId="15845" xr:uid="{43CEC127-2350-45CE-87AB-1F214256282B}"/>
    <cellStyle name="Normal 3 10 9 2 2" xfId="15846" xr:uid="{07D3F23C-563D-4128-B24D-DF4DF2923E32}"/>
    <cellStyle name="Normal 3 10 9 2 3" xfId="15847" xr:uid="{8E4D7455-3153-4EA7-978C-8F978941C224}"/>
    <cellStyle name="Normal 3 10 9 3" xfId="15848" xr:uid="{D19F67BE-FBA3-440F-9902-7A3A7FBF6384}"/>
    <cellStyle name="Normal 3 10 9 3 2" xfId="15849" xr:uid="{38114847-5155-4404-864B-F6E1C79042AD}"/>
    <cellStyle name="Normal 3 10 9 3 3" xfId="15850" xr:uid="{11AA6E17-2192-4470-8335-0EFA8D18DA9F}"/>
    <cellStyle name="Normal 3 10 9 4" xfId="15851" xr:uid="{5237407B-E568-4D0D-971F-1011496C6458}"/>
    <cellStyle name="Normal 3 10 9 5" xfId="15852" xr:uid="{5BF287A0-42D1-424C-A651-9BB3E3452459}"/>
    <cellStyle name="Normal 3 100" xfId="15853" xr:uid="{00906B41-83AE-43FE-ADCE-0A65C2576C55}"/>
    <cellStyle name="Normal 3 100 2" xfId="15854" xr:uid="{978374EC-5237-478F-BEF7-B459DDAE1DE9}"/>
    <cellStyle name="Normal 3 100 2 2" xfId="15855" xr:uid="{4B525F6A-F4FE-486B-9C81-FC82EA7A7BB6}"/>
    <cellStyle name="Normal 3 100 2 3" xfId="15856" xr:uid="{F44668C1-7363-4BE6-BB4B-3D576A681021}"/>
    <cellStyle name="Normal 3 100 3" xfId="15857" xr:uid="{8C0EB2D5-6887-4BA2-845C-486D38B35ED8}"/>
    <cellStyle name="Normal 3 100 3 2" xfId="15858" xr:uid="{B8CD946D-0EE6-45EC-9745-77E6D1CF4D36}"/>
    <cellStyle name="Normal 3 100 3 3" xfId="15859" xr:uid="{7E82F858-9268-4F0C-A17E-8AD0561398B4}"/>
    <cellStyle name="Normal 3 100 4" xfId="15860" xr:uid="{702A3F3A-A74D-4C94-85FC-855F38B140D9}"/>
    <cellStyle name="Normal 3 100 5" xfId="15861" xr:uid="{A1D05D0D-2B13-45A7-A8C4-1EF8D9D8281E}"/>
    <cellStyle name="Normal 3 101" xfId="15862" xr:uid="{D6202391-5A36-4965-B251-63BE7A03A817}"/>
    <cellStyle name="Normal 3 101 2" xfId="15863" xr:uid="{64B1EF0A-7C83-459B-8B3B-EBC28BAE1933}"/>
    <cellStyle name="Normal 3 101 2 2" xfId="15864" xr:uid="{57D0FC4B-6AF8-4AD9-853A-3EACAF406612}"/>
    <cellStyle name="Normal 3 101 2 3" xfId="15865" xr:uid="{38879D0C-4ECA-427D-ABCA-50C44FB58733}"/>
    <cellStyle name="Normal 3 101 3" xfId="15866" xr:uid="{E0DC0F07-A88D-4E96-B3AE-6C435DE01E5A}"/>
    <cellStyle name="Normal 3 101 3 2" xfId="15867" xr:uid="{CE6B9FE6-0BDB-42D6-9DD1-B73E0554B3A3}"/>
    <cellStyle name="Normal 3 101 3 3" xfId="15868" xr:uid="{E54F9178-C077-449C-9E1C-9A312A223ABE}"/>
    <cellStyle name="Normal 3 101 4" xfId="15869" xr:uid="{E6484DE3-2798-4BA0-AD72-3CC49151EA26}"/>
    <cellStyle name="Normal 3 101 5" xfId="15870" xr:uid="{7EF95409-F38B-41B9-B6B2-6CA2D1128047}"/>
    <cellStyle name="Normal 3 102" xfId="15871" xr:uid="{38D46F6F-7FA5-40F5-983F-A5E4DB675B43}"/>
    <cellStyle name="Normal 3 102 2" xfId="15872" xr:uid="{95DF6DF8-5E34-4A01-A16C-FAD32442411A}"/>
    <cellStyle name="Normal 3 102 2 2" xfId="15873" xr:uid="{B3B6E010-8CCB-4DF6-9CB1-407235B33447}"/>
    <cellStyle name="Normal 3 102 2 3" xfId="15874" xr:uid="{EA280201-5762-4D76-992D-15559458EC67}"/>
    <cellStyle name="Normal 3 102 3" xfId="15875" xr:uid="{D0001D3C-D402-4A15-9180-D169E886FB6A}"/>
    <cellStyle name="Normal 3 102 3 2" xfId="15876" xr:uid="{3B4F8CFC-BE03-4DDC-887E-A9267E295B5E}"/>
    <cellStyle name="Normal 3 102 3 3" xfId="15877" xr:uid="{29F7C191-2BCA-449C-A8EC-CC3D24461DE1}"/>
    <cellStyle name="Normal 3 102 4" xfId="15878" xr:uid="{5FAEEDF9-32E3-497F-A45F-C832055A5333}"/>
    <cellStyle name="Normal 3 102 5" xfId="15879" xr:uid="{6598F880-6E4C-463B-B54E-366B4AD8D045}"/>
    <cellStyle name="Normal 3 103" xfId="15880" xr:uid="{4C6F6ED4-607C-4AF1-AADA-18174C76A290}"/>
    <cellStyle name="Normal 3 103 2" xfId="15881" xr:uid="{FE2DA857-90ED-4130-9409-11651D6E1577}"/>
    <cellStyle name="Normal 3 103 2 2" xfId="15882" xr:uid="{21C258AA-5504-4266-8ABA-2F366A1F4AA9}"/>
    <cellStyle name="Normal 3 103 2 3" xfId="15883" xr:uid="{12D8813F-F0D9-484C-B851-F4CA6A96FDAF}"/>
    <cellStyle name="Normal 3 103 3" xfId="15884" xr:uid="{39C19F05-3C2E-49FA-92B5-51259C182222}"/>
    <cellStyle name="Normal 3 103 3 2" xfId="15885" xr:uid="{DAD925C1-5DF6-4389-BF5A-A025CEEEA246}"/>
    <cellStyle name="Normal 3 103 3 3" xfId="15886" xr:uid="{9BDFF9E4-49D4-46A3-8323-7A1281E2FA24}"/>
    <cellStyle name="Normal 3 103 4" xfId="15887" xr:uid="{248306B2-2FC8-42BF-80B3-7578BFD19D86}"/>
    <cellStyle name="Normal 3 103 5" xfId="15888" xr:uid="{3C7C9FE6-D9F5-4594-87E8-CFE4B558F7AE}"/>
    <cellStyle name="Normal 3 104" xfId="15889" xr:uid="{F25A9C1E-6991-4F40-9181-DD4C5F2726B6}"/>
    <cellStyle name="Normal 3 104 2" xfId="15890" xr:uid="{523BF22F-E48F-4997-802B-8C1ACD1EF924}"/>
    <cellStyle name="Normal 3 104 2 2" xfId="15891" xr:uid="{F65B1440-39DB-4FE8-8064-8C719063A9A4}"/>
    <cellStyle name="Normal 3 104 2 3" xfId="15892" xr:uid="{5C41DE0E-2446-47B9-8E08-80F3694B06C4}"/>
    <cellStyle name="Normal 3 104 3" xfId="15893" xr:uid="{AC4E3698-42F1-43DC-9471-913687A28CF3}"/>
    <cellStyle name="Normal 3 104 3 2" xfId="15894" xr:uid="{CCF8DD52-FA7F-4C57-9A02-253898693C99}"/>
    <cellStyle name="Normal 3 104 3 3" xfId="15895" xr:uid="{2D39F69D-DC35-4A1A-B9E5-939CD301CF50}"/>
    <cellStyle name="Normal 3 104 4" xfId="15896" xr:uid="{EA8FEA56-852C-4972-BCCA-D07FD947CD3D}"/>
    <cellStyle name="Normal 3 104 5" xfId="15897" xr:uid="{8AEF3836-F3C5-4ADA-9F92-E69FE5B16BD2}"/>
    <cellStyle name="Normal 3 105" xfId="15898" xr:uid="{7AD9CF72-2099-4E23-BAED-5A521BCC4961}"/>
    <cellStyle name="Normal 3 105 2" xfId="15899" xr:uid="{104DE7F4-D8BD-427D-A770-A26FB25473BC}"/>
    <cellStyle name="Normal 3 105 2 2" xfId="15900" xr:uid="{2B3BC27B-6504-41E3-988C-D4CF9F93A13B}"/>
    <cellStyle name="Normal 3 105 2 3" xfId="15901" xr:uid="{52ED12AD-E3EA-471C-AC4F-FF85213F6CEF}"/>
    <cellStyle name="Normal 3 105 3" xfId="15902" xr:uid="{F99D4B8A-C131-4484-B35D-E6EFE9A9ECBE}"/>
    <cellStyle name="Normal 3 105 3 2" xfId="15903" xr:uid="{AE31323A-4994-48E4-B307-FA83B43C3C1C}"/>
    <cellStyle name="Normal 3 105 3 3" xfId="15904" xr:uid="{F2B606BF-5FC2-447F-AD19-810394448C1C}"/>
    <cellStyle name="Normal 3 105 4" xfId="15905" xr:uid="{37A7CC8B-A2C0-4568-B601-666B216506AD}"/>
    <cellStyle name="Normal 3 105 5" xfId="15906" xr:uid="{426D2A49-1745-4706-8203-954F44D61DBF}"/>
    <cellStyle name="Normal 3 106" xfId="15907" xr:uid="{C96A947B-B016-4AC1-AF9D-8348DDC1A865}"/>
    <cellStyle name="Normal 3 106 2" xfId="15908" xr:uid="{EBEC8A87-1BC8-4B59-A77E-4F448CE1D536}"/>
    <cellStyle name="Normal 3 106 2 2" xfId="15909" xr:uid="{28237253-B812-4C07-95BB-E3B555BF0699}"/>
    <cellStyle name="Normal 3 106 2 3" xfId="15910" xr:uid="{969F8C6F-6983-42D3-A7F9-2B1F4BC16B5E}"/>
    <cellStyle name="Normal 3 106 3" xfId="15911" xr:uid="{9FB8EE28-645C-4906-B4B5-AC942276B66C}"/>
    <cellStyle name="Normal 3 106 3 2" xfId="15912" xr:uid="{A4196854-4BAF-48DF-9919-15E909830514}"/>
    <cellStyle name="Normal 3 106 3 3" xfId="15913" xr:uid="{61D406FD-107A-443E-957E-60FF0A044A53}"/>
    <cellStyle name="Normal 3 106 4" xfId="15914" xr:uid="{5872DDF2-FFDA-4EFE-86D5-CDA33C433188}"/>
    <cellStyle name="Normal 3 106 5" xfId="15915" xr:uid="{153DB34B-E9DD-4F47-96E4-B210A1C259EE}"/>
    <cellStyle name="Normal 3 107" xfId="15916" xr:uid="{862B41C2-B62C-4BE5-B18E-5E29C6DB50B8}"/>
    <cellStyle name="Normal 3 107 2" xfId="15917" xr:uid="{6547B752-115E-47DF-829D-4D26508FF88B}"/>
    <cellStyle name="Normal 3 107 2 2" xfId="15918" xr:uid="{26A9DF76-E1FD-4AB2-8EFD-D3F480CA2DAE}"/>
    <cellStyle name="Normal 3 107 2 3" xfId="15919" xr:uid="{073DC8DD-F8C5-4D7E-8055-7CC642F283BB}"/>
    <cellStyle name="Normal 3 107 3" xfId="15920" xr:uid="{221D6676-5A42-4CAC-833C-84E29184057F}"/>
    <cellStyle name="Normal 3 107 3 2" xfId="15921" xr:uid="{783CFF33-8FE5-458A-AC56-38DC8B664B07}"/>
    <cellStyle name="Normal 3 107 3 3" xfId="15922" xr:uid="{85B7E631-00D5-4FC9-8B32-24B48772132B}"/>
    <cellStyle name="Normal 3 107 4" xfId="15923" xr:uid="{60CD06A4-5DB1-42CE-A4EE-0FA5E6A96E89}"/>
    <cellStyle name="Normal 3 107 5" xfId="15924" xr:uid="{3B5D730A-31BB-4378-8F83-9CB4E4EE291C}"/>
    <cellStyle name="Normal 3 108" xfId="15925" xr:uid="{A1DFFB01-AC9B-4B3D-96CC-E291AFEA275F}"/>
    <cellStyle name="Normal 3 108 2" xfId="15926" xr:uid="{1AD3C95A-14F2-44A9-98E8-F2C777005752}"/>
    <cellStyle name="Normal 3 108 2 2" xfId="15927" xr:uid="{71C70441-5E93-4D27-9F55-F6B0246ECC38}"/>
    <cellStyle name="Normal 3 108 2 3" xfId="15928" xr:uid="{EB762773-E5C2-4949-9720-3E4E419FEE6F}"/>
    <cellStyle name="Normal 3 108 3" xfId="15929" xr:uid="{25BD6C90-C227-4575-A13C-309B51EB855B}"/>
    <cellStyle name="Normal 3 108 3 2" xfId="15930" xr:uid="{C14A2EA8-C5F3-4B68-922C-789C191FA877}"/>
    <cellStyle name="Normal 3 108 3 3" xfId="15931" xr:uid="{B7AA62F7-F257-442F-83EA-585843DD06B4}"/>
    <cellStyle name="Normal 3 108 4" xfId="15932" xr:uid="{4CEA7D96-CBFD-4BE2-95E1-2D9E6D54DAF9}"/>
    <cellStyle name="Normal 3 108 5" xfId="15933" xr:uid="{891D0565-850F-47E4-B8C8-CB43A616039A}"/>
    <cellStyle name="Normal 3 109" xfId="15934" xr:uid="{61144B85-C04B-4927-A7F6-440FE1B79BEC}"/>
    <cellStyle name="Normal 3 109 2" xfId="15935" xr:uid="{85C29407-54A3-43F5-8BC9-9D801CBA3252}"/>
    <cellStyle name="Normal 3 109 2 2" xfId="15936" xr:uid="{FF1D2F92-DDAD-441E-87FC-C0E83633E9CF}"/>
    <cellStyle name="Normal 3 109 2 3" xfId="15937" xr:uid="{E4DA2492-E68D-4654-AC7C-3F2F7A1A8C52}"/>
    <cellStyle name="Normal 3 109 3" xfId="15938" xr:uid="{4F4746DE-142A-4382-8C06-9BE7EDDE0C19}"/>
    <cellStyle name="Normal 3 109 3 2" xfId="15939" xr:uid="{126B5A80-2AA7-4D83-95E1-2BD6FA4ACB68}"/>
    <cellStyle name="Normal 3 109 3 3" xfId="15940" xr:uid="{B27AFB8D-D793-4C13-9CD0-06DFD7E90646}"/>
    <cellStyle name="Normal 3 109 4" xfId="15941" xr:uid="{3BADC7E4-C40A-46D2-AA11-242E7358129D}"/>
    <cellStyle name="Normal 3 109 5" xfId="15942" xr:uid="{3CDB169A-DD13-4AC7-9F4D-B9604621859D}"/>
    <cellStyle name="Normal 3 11" xfId="15943" xr:uid="{77F41A55-2DAC-43E3-B340-EA387F281C34}"/>
    <cellStyle name="Normal 3 11 10" xfId="15944" xr:uid="{7D27ED06-4812-4CAA-8B57-CDD0AB225E3A}"/>
    <cellStyle name="Normal 3 11 10 2" xfId="15945" xr:uid="{1B1E31C9-C2EF-42DD-B7CD-F374BA9C6EE9}"/>
    <cellStyle name="Normal 3 11 10 2 2" xfId="15946" xr:uid="{50C6DD45-5686-40E6-A660-322F7CDFFA27}"/>
    <cellStyle name="Normal 3 11 10 2 3" xfId="15947" xr:uid="{60AD6701-6EE5-495F-84CC-9CCF1E01728E}"/>
    <cellStyle name="Normal 3 11 10 3" xfId="15948" xr:uid="{B662C44D-C1FC-43A7-B7F8-14620412F523}"/>
    <cellStyle name="Normal 3 11 10 3 2" xfId="15949" xr:uid="{4C4A82CC-C56F-4044-AC23-6A2D60EC9534}"/>
    <cellStyle name="Normal 3 11 10 3 3" xfId="15950" xr:uid="{EDF09D36-4CC0-403C-962C-DE6945D324B3}"/>
    <cellStyle name="Normal 3 11 10 4" xfId="15951" xr:uid="{B96F24F8-27E7-46C1-B2F7-868860EE7C45}"/>
    <cellStyle name="Normal 3 11 10 5" xfId="15952" xr:uid="{953A4583-0CF9-48B1-A386-4AED0C02A7E7}"/>
    <cellStyle name="Normal 3 11 11" xfId="15953" xr:uid="{178C1842-2218-411F-8993-2A6AF9942503}"/>
    <cellStyle name="Normal 3 11 11 2" xfId="15954" xr:uid="{C5D0A5C8-E31C-4B94-B10A-1BBD45017C41}"/>
    <cellStyle name="Normal 3 11 11 2 2" xfId="15955" xr:uid="{F922C1A4-B88B-450A-9138-9783C1B44799}"/>
    <cellStyle name="Normal 3 11 11 2 3" xfId="15956" xr:uid="{DFDCF2B7-0E30-4A39-B66B-EB12ED5E64E1}"/>
    <cellStyle name="Normal 3 11 11 3" xfId="15957" xr:uid="{4BF160C9-EAB7-4117-BFC4-42D91C7DDB87}"/>
    <cellStyle name="Normal 3 11 11 3 2" xfId="15958" xr:uid="{9FF6D782-7034-4FBD-8A04-7CCE44A08EAA}"/>
    <cellStyle name="Normal 3 11 11 3 3" xfId="15959" xr:uid="{F3AD23DD-BAAB-4A2B-A642-5EFEE4E5CA3E}"/>
    <cellStyle name="Normal 3 11 11 4" xfId="15960" xr:uid="{37D94587-46EB-4B33-91A2-A47BF30D4249}"/>
    <cellStyle name="Normal 3 11 11 5" xfId="15961" xr:uid="{DB92C0AE-4E9F-4880-A235-C9B20F346AA1}"/>
    <cellStyle name="Normal 3 11 12" xfId="15962" xr:uid="{007AC5B0-CEAF-415F-8432-9FDC30A5B8D4}"/>
    <cellStyle name="Normal 3 11 12 2" xfId="15963" xr:uid="{5FE5BD1D-3C40-4686-8781-633E91909C12}"/>
    <cellStyle name="Normal 3 11 12 2 2" xfId="15964" xr:uid="{6F370820-BC07-4BA9-B179-2046548430E7}"/>
    <cellStyle name="Normal 3 11 12 2 3" xfId="15965" xr:uid="{E7926DBD-540D-4CAE-A269-C7D930AD09DC}"/>
    <cellStyle name="Normal 3 11 12 3" xfId="15966" xr:uid="{6D537EF8-AECA-4374-81D0-3D6F66AC5FAE}"/>
    <cellStyle name="Normal 3 11 12 3 2" xfId="15967" xr:uid="{19BC8B04-FE5A-42AF-873E-B2F648168C96}"/>
    <cellStyle name="Normal 3 11 12 3 3" xfId="15968" xr:uid="{9AA29B3A-3279-4FA8-BD51-DDF4EEDFC4C2}"/>
    <cellStyle name="Normal 3 11 12 4" xfId="15969" xr:uid="{8C336B7C-91E0-4BB9-8D40-EB0D99D39F0A}"/>
    <cellStyle name="Normal 3 11 12 5" xfId="15970" xr:uid="{5E970788-9CE0-4BDA-8E8A-DAE821709F27}"/>
    <cellStyle name="Normal 3 11 13" xfId="15971" xr:uid="{7A3E5044-5C1C-4CB5-AB65-89405A0144D8}"/>
    <cellStyle name="Normal 3 11 13 2" xfId="15972" xr:uid="{38111F10-9992-47B1-8981-8C6F5622ED15}"/>
    <cellStyle name="Normal 3 11 13 2 2" xfId="15973" xr:uid="{94FF8777-96EB-44BF-BDCD-88C3B62DB936}"/>
    <cellStyle name="Normal 3 11 13 2 3" xfId="15974" xr:uid="{B814C003-F8FF-42C1-B597-23139EE0EAB9}"/>
    <cellStyle name="Normal 3 11 13 3" xfId="15975" xr:uid="{3CB641F9-4DA6-45D4-99D2-12DF1E680A7B}"/>
    <cellStyle name="Normal 3 11 13 3 2" xfId="15976" xr:uid="{F175074D-5AD6-4108-96DD-1E5F50DEB6F3}"/>
    <cellStyle name="Normal 3 11 13 3 3" xfId="15977" xr:uid="{99213DB9-800F-45E1-B9CE-8498A436C119}"/>
    <cellStyle name="Normal 3 11 13 4" xfId="15978" xr:uid="{72539739-D305-4BDE-A3BA-9504CEB03165}"/>
    <cellStyle name="Normal 3 11 13 5" xfId="15979" xr:uid="{CB562533-C10E-4F50-B0CC-A7AF7C955CCB}"/>
    <cellStyle name="Normal 3 11 14" xfId="15980" xr:uid="{D79EA5C0-7AB3-4949-9E96-22373BC3EE5F}"/>
    <cellStyle name="Normal 3 11 14 2" xfId="15981" xr:uid="{5557CDC9-97FE-4EC4-A6A4-EC142F29EB2F}"/>
    <cellStyle name="Normal 3 11 14 2 2" xfId="15982" xr:uid="{18F86A7A-ED15-4009-A91E-1CA242244125}"/>
    <cellStyle name="Normal 3 11 14 2 3" xfId="15983" xr:uid="{2E98149E-A190-46D2-909D-DF1B0D2C7DAC}"/>
    <cellStyle name="Normal 3 11 14 3" xfId="15984" xr:uid="{B4609A83-12FD-48A3-A439-23840F84CBAF}"/>
    <cellStyle name="Normal 3 11 14 3 2" xfId="15985" xr:uid="{3EA38CD5-F2A3-42B4-B3DB-9A44DBD31954}"/>
    <cellStyle name="Normal 3 11 14 3 3" xfId="15986" xr:uid="{59817002-F3DC-4E58-B3E2-4E92F307ED83}"/>
    <cellStyle name="Normal 3 11 14 4" xfId="15987" xr:uid="{32AD7CC7-F59C-4A1D-9355-0735CCF91D69}"/>
    <cellStyle name="Normal 3 11 14 5" xfId="15988" xr:uid="{FC55B688-653B-45CD-8DCF-7E37FB73A558}"/>
    <cellStyle name="Normal 3 11 15" xfId="15989" xr:uid="{23892A14-D5B2-4AC5-83B2-9F30A7B2436F}"/>
    <cellStyle name="Normal 3 11 15 2" xfId="15990" xr:uid="{8D08AA14-16CB-48FF-9D9C-EDCDE56AD49E}"/>
    <cellStyle name="Normal 3 11 15 2 2" xfId="15991" xr:uid="{7B5A4F84-0A13-4196-AFC7-3D4CA908BD49}"/>
    <cellStyle name="Normal 3 11 15 2 3" xfId="15992" xr:uid="{50B6E4D9-2B0B-46B2-8038-D8F78506CEEF}"/>
    <cellStyle name="Normal 3 11 15 3" xfId="15993" xr:uid="{6E03A291-350B-497A-949B-615D0B351D15}"/>
    <cellStyle name="Normal 3 11 15 3 2" xfId="15994" xr:uid="{A4C7981F-C840-40A9-8320-01878FDA3CCA}"/>
    <cellStyle name="Normal 3 11 15 3 3" xfId="15995" xr:uid="{0EF25D4C-AA66-46C3-B55A-571F87CAC322}"/>
    <cellStyle name="Normal 3 11 15 4" xfId="15996" xr:uid="{448ADB6D-4DEE-49A1-AF1D-37C59F98CD6C}"/>
    <cellStyle name="Normal 3 11 15 5" xfId="15997" xr:uid="{13AD1013-E99A-4115-8524-2CC7305ABFC2}"/>
    <cellStyle name="Normal 3 11 16" xfId="15998" xr:uid="{1346F1AD-A3A7-4BAF-A55D-22BEC4386D47}"/>
    <cellStyle name="Normal 3 11 16 2" xfId="15999" xr:uid="{379EED2A-85C4-4B99-B367-55E12B2BA110}"/>
    <cellStyle name="Normal 3 11 16 2 2" xfId="16000" xr:uid="{23C2DE93-717E-4249-8C1C-DD363840B7C5}"/>
    <cellStyle name="Normal 3 11 16 2 3" xfId="16001" xr:uid="{5A8053BD-B261-4B8B-B490-5DA152F8F87D}"/>
    <cellStyle name="Normal 3 11 16 3" xfId="16002" xr:uid="{AB6DF06C-64C5-4C9C-B46F-BC3A70CBD441}"/>
    <cellStyle name="Normal 3 11 16 3 2" xfId="16003" xr:uid="{E19821A0-1EE9-482F-B71F-DC62C87D52D1}"/>
    <cellStyle name="Normal 3 11 16 3 3" xfId="16004" xr:uid="{1F478FF1-4A78-477C-B0D7-1F56E72B18C5}"/>
    <cellStyle name="Normal 3 11 16 4" xfId="16005" xr:uid="{8BA425C3-D1D1-42A0-B76E-9319A640BB19}"/>
    <cellStyle name="Normal 3 11 16 5" xfId="16006" xr:uid="{C9C622B4-1B1B-40BB-8057-C054A8E0E113}"/>
    <cellStyle name="Normal 3 11 17" xfId="16007" xr:uid="{A20A9DAE-BCEB-47C6-9EFB-49AE8CE151A9}"/>
    <cellStyle name="Normal 3 11 17 2" xfId="16008" xr:uid="{3370B056-48E1-45F8-9FFF-94FCAE58FD6D}"/>
    <cellStyle name="Normal 3 11 17 2 2" xfId="16009" xr:uid="{C65249AA-3C51-455D-B6C2-6F2187BE395C}"/>
    <cellStyle name="Normal 3 11 17 2 3" xfId="16010" xr:uid="{D0A30ADE-7CEC-4E59-A628-DEB83CDAC5DC}"/>
    <cellStyle name="Normal 3 11 17 3" xfId="16011" xr:uid="{AF824289-C73C-4A97-9BAB-C247570F7091}"/>
    <cellStyle name="Normal 3 11 17 3 2" xfId="16012" xr:uid="{8BEB94AF-207D-46EE-8823-0D3DA16CABCA}"/>
    <cellStyle name="Normal 3 11 17 3 3" xfId="16013" xr:uid="{C9F521A0-3534-4740-92CD-BD7AD6F7C184}"/>
    <cellStyle name="Normal 3 11 17 4" xfId="16014" xr:uid="{5B17A6BF-14FD-4FD4-B277-864D5A19B8C0}"/>
    <cellStyle name="Normal 3 11 17 5" xfId="16015" xr:uid="{55AE7D43-0519-4F7A-B25C-459CDF362199}"/>
    <cellStyle name="Normal 3 11 18" xfId="16016" xr:uid="{E89449AF-CCAF-4891-87BA-6DDE1653F1EB}"/>
    <cellStyle name="Normal 3 11 18 2" xfId="16017" xr:uid="{071CC6A3-40D8-413E-B404-13B6A8793C5D}"/>
    <cellStyle name="Normal 3 11 18 2 2" xfId="16018" xr:uid="{2FDFE6A3-3F00-4DF6-A7E1-65DC48776C83}"/>
    <cellStyle name="Normal 3 11 18 2 3" xfId="16019" xr:uid="{56C2026D-3707-49BF-9ECD-215E601D9B11}"/>
    <cellStyle name="Normal 3 11 18 3" xfId="16020" xr:uid="{DE3DB442-A3FE-44EA-96CD-7BDA511C9FC9}"/>
    <cellStyle name="Normal 3 11 18 3 2" xfId="16021" xr:uid="{EBB8B67F-038F-4336-8C2F-6E2C404A20DF}"/>
    <cellStyle name="Normal 3 11 18 3 3" xfId="16022" xr:uid="{1DFB7B1F-2890-49EE-84E4-B20C92550BF2}"/>
    <cellStyle name="Normal 3 11 18 4" xfId="16023" xr:uid="{E509225B-9D53-4CB5-B0AD-95C174C58C6F}"/>
    <cellStyle name="Normal 3 11 18 5" xfId="16024" xr:uid="{56C75112-991B-4731-B7DB-CA2F0601BC18}"/>
    <cellStyle name="Normal 3 11 19" xfId="16025" xr:uid="{00EB0E91-9624-4D97-BB8B-575B637942E4}"/>
    <cellStyle name="Normal 3 11 19 2" xfId="16026" xr:uid="{F3C6A142-677C-4B59-8733-254458C124DB}"/>
    <cellStyle name="Normal 3 11 19 2 2" xfId="16027" xr:uid="{5319E519-97C4-4B30-B616-7B2D13E3ED87}"/>
    <cellStyle name="Normal 3 11 19 2 3" xfId="16028" xr:uid="{E645DFD7-FC48-4306-A5A3-D16822AD01A2}"/>
    <cellStyle name="Normal 3 11 19 3" xfId="16029" xr:uid="{052CCEBA-5DA7-4C21-A5D5-584ACC91C600}"/>
    <cellStyle name="Normal 3 11 19 3 2" xfId="16030" xr:uid="{A3E57E97-961D-4626-ADA5-41AF5CCF6290}"/>
    <cellStyle name="Normal 3 11 19 3 3" xfId="16031" xr:uid="{A80BB20F-40B5-4925-BCFB-A5D450881E2D}"/>
    <cellStyle name="Normal 3 11 19 4" xfId="16032" xr:uid="{1DF6AAB6-B2AE-402D-8FA3-48E6A2766E3D}"/>
    <cellStyle name="Normal 3 11 19 5" xfId="16033" xr:uid="{CF68A256-AA57-432A-B4AC-37111D416085}"/>
    <cellStyle name="Normal 3 11 2" xfId="16034" xr:uid="{044D5980-0C59-4628-A817-95C6039AEE0F}"/>
    <cellStyle name="Normal 3 11 2 2" xfId="16035" xr:uid="{C019C278-298E-4BF6-8CB1-8BD7356FFD94}"/>
    <cellStyle name="Normal 3 11 2 2 2" xfId="16036" xr:uid="{3DC25FFA-AE50-4958-964D-3A284ED8E244}"/>
    <cellStyle name="Normal 3 11 2 2 3" xfId="16037" xr:uid="{0E80C7D6-29F1-4771-ADF1-D18597909B5D}"/>
    <cellStyle name="Normal 3 11 2 3" xfId="16038" xr:uid="{A924DB73-C420-4752-9F05-B27A4EDB56BD}"/>
    <cellStyle name="Normal 3 11 2 3 2" xfId="16039" xr:uid="{11C4B02A-3886-431F-AC42-8B057843D1B7}"/>
    <cellStyle name="Normal 3 11 2 3 3" xfId="16040" xr:uid="{9A92B675-B478-4683-A8B3-29C5C2A9526A}"/>
    <cellStyle name="Normal 3 11 2 4" xfId="16041" xr:uid="{68D67D94-9A3F-4B7F-8B16-5D383D54BC26}"/>
    <cellStyle name="Normal 3 11 2 5" xfId="16042" xr:uid="{9285CFCF-82BB-401E-83C3-ADE0084F3AED}"/>
    <cellStyle name="Normal 3 11 20" xfId="16043" xr:uid="{C44AF35A-4292-484C-B89F-B89327FF27A8}"/>
    <cellStyle name="Normal 3 11 20 2" xfId="16044" xr:uid="{1EA255BE-D406-4ABF-B20D-A94297EAE0EE}"/>
    <cellStyle name="Normal 3 11 20 2 2" xfId="16045" xr:uid="{A7C1FD76-ED8D-447E-B761-D4819FF6E853}"/>
    <cellStyle name="Normal 3 11 20 2 3" xfId="16046" xr:uid="{F3982C7D-206A-43A5-97F8-107A2683BBFE}"/>
    <cellStyle name="Normal 3 11 20 3" xfId="16047" xr:uid="{5800103D-C796-4CFF-9D2B-316779D16E72}"/>
    <cellStyle name="Normal 3 11 20 3 2" xfId="16048" xr:uid="{982B6615-A689-43BA-8576-26974DBD3332}"/>
    <cellStyle name="Normal 3 11 20 3 3" xfId="16049" xr:uid="{A6124E7F-89B3-44D1-9FF9-D8B3CFBBF585}"/>
    <cellStyle name="Normal 3 11 20 4" xfId="16050" xr:uid="{EE7D427B-B22D-4C78-B3DA-E01FBAA4D028}"/>
    <cellStyle name="Normal 3 11 20 5" xfId="16051" xr:uid="{A9B075F0-4215-4896-B9D8-D8C2B5E0AC14}"/>
    <cellStyle name="Normal 3 11 21" xfId="16052" xr:uid="{815504AA-130C-4A8D-832D-C01DE55BB9F4}"/>
    <cellStyle name="Normal 3 11 21 2" xfId="16053" xr:uid="{175EAF18-32D4-4220-87FE-084A771BE776}"/>
    <cellStyle name="Normal 3 11 21 2 2" xfId="16054" xr:uid="{33FAD793-0411-49BD-BB81-20D370E7D6F7}"/>
    <cellStyle name="Normal 3 11 21 2 3" xfId="16055" xr:uid="{3B40814D-3F95-4529-9246-BC508692C86F}"/>
    <cellStyle name="Normal 3 11 21 3" xfId="16056" xr:uid="{19AD0071-F012-4491-86B1-79DF49BBB1A9}"/>
    <cellStyle name="Normal 3 11 21 3 2" xfId="16057" xr:uid="{6BA23576-14FB-4230-B94A-09974E145D0A}"/>
    <cellStyle name="Normal 3 11 21 3 3" xfId="16058" xr:uid="{5B77044B-6B87-40E0-BF5B-98F3253E8F3C}"/>
    <cellStyle name="Normal 3 11 21 4" xfId="16059" xr:uid="{CE1C66F5-0735-44EE-BDAA-E7B257055A3C}"/>
    <cellStyle name="Normal 3 11 21 5" xfId="16060" xr:uid="{51A52C6F-CF0E-4FB8-8BCC-FD6ECB19E5E9}"/>
    <cellStyle name="Normal 3 11 22" xfId="16061" xr:uid="{787E32F2-BF34-4271-93C3-14F33C72AA83}"/>
    <cellStyle name="Normal 3 11 22 2" xfId="16062" xr:uid="{13139AFC-00E8-436C-A0F8-02D00A4CB054}"/>
    <cellStyle name="Normal 3 11 22 2 2" xfId="16063" xr:uid="{249DA842-484A-4F2F-A8A0-4AB676B86CAC}"/>
    <cellStyle name="Normal 3 11 22 2 3" xfId="16064" xr:uid="{8E209B1B-48BE-48D5-8E07-E26E9D39E00F}"/>
    <cellStyle name="Normal 3 11 22 3" xfId="16065" xr:uid="{66F4B0B4-DDCE-4DF9-9F18-F4248FE176A8}"/>
    <cellStyle name="Normal 3 11 22 3 2" xfId="16066" xr:uid="{96D72B87-1BB4-42F5-A65D-0B7B8A4158A0}"/>
    <cellStyle name="Normal 3 11 22 3 3" xfId="16067" xr:uid="{4DB8D567-9491-4851-93DC-21EDE76635C7}"/>
    <cellStyle name="Normal 3 11 22 4" xfId="16068" xr:uid="{91B915AD-A2F4-496D-8056-2F309F08D389}"/>
    <cellStyle name="Normal 3 11 22 5" xfId="16069" xr:uid="{E0808D70-0FE7-4341-8811-739757024BE9}"/>
    <cellStyle name="Normal 3 11 23" xfId="16070" xr:uid="{A4062F72-EC0A-464E-BFD3-84D4F0DCC533}"/>
    <cellStyle name="Normal 3 11 23 2" xfId="16071" xr:uid="{152E1BD6-3313-4444-8CA0-6020AF43DD5D}"/>
    <cellStyle name="Normal 3 11 23 2 2" xfId="16072" xr:uid="{601CF4B8-B046-42FE-97F5-1E247376424F}"/>
    <cellStyle name="Normal 3 11 23 2 3" xfId="16073" xr:uid="{BF0B1877-DBDF-470E-A2C9-2DAA6D9B1B55}"/>
    <cellStyle name="Normal 3 11 23 3" xfId="16074" xr:uid="{A0BA9209-8867-40F4-B1F9-E35A2896533E}"/>
    <cellStyle name="Normal 3 11 23 3 2" xfId="16075" xr:uid="{3BBD28D2-BFE7-44AB-A0EA-58796B351FAB}"/>
    <cellStyle name="Normal 3 11 23 3 3" xfId="16076" xr:uid="{D35ED407-BFB5-40E4-B469-079D7EB3A96A}"/>
    <cellStyle name="Normal 3 11 23 4" xfId="16077" xr:uid="{98F41CC3-DFC3-4070-96B6-F26372172785}"/>
    <cellStyle name="Normal 3 11 23 5" xfId="16078" xr:uid="{1801DDF3-E44A-44FB-9188-73FB68978BD4}"/>
    <cellStyle name="Normal 3 11 24" xfId="16079" xr:uid="{6F0A23F0-16BD-4A64-A418-8D0454E28A26}"/>
    <cellStyle name="Normal 3 11 24 10" xfId="16080" xr:uid="{E3B3BC80-3608-4306-806B-E000DC31A9C4}"/>
    <cellStyle name="Normal 3 11 24 11" xfId="16081" xr:uid="{42AA8035-3566-4A6C-B6AF-5F8199280B1B}"/>
    <cellStyle name="Normal 3 11 24 11 2" xfId="16082" xr:uid="{6020A564-5AC5-441D-97C2-D15DCDF17CBA}"/>
    <cellStyle name="Normal 3 11 24 11 2 2" xfId="16083" xr:uid="{7B414A3C-2B6E-46F5-9CC2-D10454C1B5D9}"/>
    <cellStyle name="Normal 3 11 24 11 2 2 2" xfId="16084" xr:uid="{20AC7E02-8F82-4964-B040-41EB656617CD}"/>
    <cellStyle name="Normal 3 11 24 11 2 3" xfId="16085" xr:uid="{8F34C5B6-CDA8-4252-9B70-73591D7FB47B}"/>
    <cellStyle name="Normal 3 11 24 11 2 4" xfId="16086" xr:uid="{EA343FB4-73C1-4A14-A6CD-5F4F77AB1BBB}"/>
    <cellStyle name="Normal 3 11 24 11 2 5" xfId="16087" xr:uid="{09087905-CD13-4C3B-A2C6-142C1D11C7CA}"/>
    <cellStyle name="Normal 3 11 24 11 3" xfId="16088" xr:uid="{1B2CC9C3-70F8-4D7C-B528-F45484070F24}"/>
    <cellStyle name="Normal 3 11 24 11 3 2" xfId="16089" xr:uid="{0CA7CAA3-E4FF-466B-A533-F3E1372E52FA}"/>
    <cellStyle name="Normal 3 11 24 11 4" xfId="16090" xr:uid="{D471F7E9-57F0-4A03-A6AD-E6E2F0AAB07C}"/>
    <cellStyle name="Normal 3 11 24 11 5" xfId="16091" xr:uid="{60C6D0C4-479F-4F3C-A683-16DF24127CA1}"/>
    <cellStyle name="Normal 3 11 24 12" xfId="16092" xr:uid="{8308999C-214A-46A3-B435-CCD8E305A088}"/>
    <cellStyle name="Normal 3 11 24 13" xfId="16093" xr:uid="{523BCC35-7B9F-4F7A-AE1D-F1B909D4E253}"/>
    <cellStyle name="Normal 3 11 24 14" xfId="16094" xr:uid="{9FBDE4E3-184F-488C-8CE8-86FFF72C3827}"/>
    <cellStyle name="Normal 3 11 24 15" xfId="16095" xr:uid="{0F7398E1-4B62-4FDC-882B-AFAF89765930}"/>
    <cellStyle name="Normal 3 11 24 15 2" xfId="16096" xr:uid="{A1C1474C-13AA-4861-A587-CF3211FF2E53}"/>
    <cellStyle name="Normal 3 11 24 16" xfId="16097" xr:uid="{2B68E324-8429-491C-A9E4-64ECBEAA22F5}"/>
    <cellStyle name="Normal 3 11 24 17" xfId="16098" xr:uid="{70680612-E2C4-4631-9355-A7821605F63B}"/>
    <cellStyle name="Normal 3 11 24 18" xfId="16099" xr:uid="{3D4C8A04-FCF1-4DD9-A01C-E22AB6B76C32}"/>
    <cellStyle name="Normal 3 11 24 2" xfId="16100" xr:uid="{32CDE51E-0140-41BD-911A-52851BD17794}"/>
    <cellStyle name="Normal 3 11 24 2 10" xfId="16101" xr:uid="{9D1B1C9E-BF34-4717-80A0-0ABB2F1B956D}"/>
    <cellStyle name="Normal 3 11 24 2 11" xfId="16102" xr:uid="{61E5EC69-A16A-4586-BC02-4CD4AA7F7061}"/>
    <cellStyle name="Normal 3 11 24 2 12" xfId="16103" xr:uid="{EE20059B-AAD6-4A26-A7A4-63479CED04E6}"/>
    <cellStyle name="Normal 3 11 24 2 13" xfId="16104" xr:uid="{CF93C92B-5E80-4089-8590-9DFBA5E9BF85}"/>
    <cellStyle name="Normal 3 11 24 2 13 2" xfId="16105" xr:uid="{5572C87E-777C-4270-ADE1-4F7D93E4CA19}"/>
    <cellStyle name="Normal 3 11 24 2 14" xfId="16106" xr:uid="{B4EE43D3-9208-4CA2-B283-5375FC66696E}"/>
    <cellStyle name="Normal 3 11 24 2 15" xfId="16107" xr:uid="{D7432A43-AE87-4BBE-8A54-BB0429A29315}"/>
    <cellStyle name="Normal 3 11 24 2 16" xfId="16108" xr:uid="{CDA8778C-CBAE-4CFE-8E62-8E88FB790936}"/>
    <cellStyle name="Normal 3 11 24 2 2" xfId="16109" xr:uid="{BA81CCDB-AC2A-4239-BD02-0B8B15A74B69}"/>
    <cellStyle name="Normal 3 11 24 2 2 10" xfId="16110" xr:uid="{B4348936-F8D7-4FB5-B1F4-A0D51AFF1649}"/>
    <cellStyle name="Normal 3 11 24 2 2 11" xfId="16111" xr:uid="{C4C8EA22-B55E-42E5-86D5-64CF0863FD1C}"/>
    <cellStyle name="Normal 3 11 24 2 2 12" xfId="16112" xr:uid="{31E0C2D2-8650-4EC7-88DA-4A5BE6127C18}"/>
    <cellStyle name="Normal 3 11 24 2 2 13" xfId="16113" xr:uid="{3BDDEB2B-D63A-42D1-9448-D31656C69E49}"/>
    <cellStyle name="Normal 3 11 24 2 2 13 2" xfId="16114" xr:uid="{11F256F5-052C-4F5F-9ECD-46BA6DE96434}"/>
    <cellStyle name="Normal 3 11 24 2 2 14" xfId="16115" xr:uid="{9EF93FC0-C53B-4610-8425-27EC89024F03}"/>
    <cellStyle name="Normal 3 11 24 2 2 15" xfId="16116" xr:uid="{463F9E00-D4A9-4408-9253-D4D4F592DBDB}"/>
    <cellStyle name="Normal 3 11 24 2 2 16" xfId="16117" xr:uid="{CDE12AFB-378C-4544-B6A3-125432872D7F}"/>
    <cellStyle name="Normal 3 11 24 2 2 2" xfId="16118" xr:uid="{A0D9AC6E-3675-4952-84EC-4A0CF89FD2B6}"/>
    <cellStyle name="Normal 3 11 24 2 2 2 10" xfId="16119" xr:uid="{7FE8988E-99F0-4756-9054-EC43729C5248}"/>
    <cellStyle name="Normal 3 11 24 2 2 2 11" xfId="16120" xr:uid="{382CE765-F47F-438D-A277-926F1DCF50AD}"/>
    <cellStyle name="Normal 3 11 24 2 2 2 12" xfId="16121" xr:uid="{6A601CAC-FC00-41DC-B31C-75BF331FA960}"/>
    <cellStyle name="Normal 3 11 24 2 2 2 12 2" xfId="16122" xr:uid="{BD92D69A-0409-48E2-861E-07ECD07D8DF5}"/>
    <cellStyle name="Normal 3 11 24 2 2 2 13" xfId="16123" xr:uid="{8A8FE411-DDCF-422E-B021-5AEE72E435D9}"/>
    <cellStyle name="Normal 3 11 24 2 2 2 14" xfId="16124" xr:uid="{AAA82ABA-C3B2-4138-88CE-D2F1571156F9}"/>
    <cellStyle name="Normal 3 11 24 2 2 2 15" xfId="16125" xr:uid="{463AD0A4-AC36-406D-8BC3-4EC8CD2FB6A4}"/>
    <cellStyle name="Normal 3 11 24 2 2 2 2" xfId="16126" xr:uid="{C4E3375A-406C-4A56-8A5B-60B2DA00026C}"/>
    <cellStyle name="Normal 3 11 24 2 2 2 2 2" xfId="16127" xr:uid="{AEC74F9D-F8ED-4A3B-96B4-AC30045A826F}"/>
    <cellStyle name="Normal 3 11 24 2 2 2 2 2 2" xfId="16128" xr:uid="{7C27EA9D-4F67-49CD-93EF-A878E5090EF6}"/>
    <cellStyle name="Normal 3 11 24 2 2 2 2 2 2 2" xfId="16129" xr:uid="{F269A34D-0901-41F4-A75C-B8FE67806854}"/>
    <cellStyle name="Normal 3 11 24 2 2 2 2 2 2 2 2" xfId="16130" xr:uid="{F7F0E7B9-1716-4F37-961A-F092528A8D19}"/>
    <cellStyle name="Normal 3 11 24 2 2 2 2 2 2 2 2 2" xfId="16131" xr:uid="{230EB83B-D7DC-4ECA-9CA3-82EC5CEEA2BD}"/>
    <cellStyle name="Normal 3 11 24 2 2 2 2 2 2 2 3" xfId="16132" xr:uid="{8F587C45-E518-411A-8B00-B25F731C1A84}"/>
    <cellStyle name="Normal 3 11 24 2 2 2 2 2 2 2 4" xfId="16133" xr:uid="{E1C7AC6E-75DC-4750-B26B-2B5D71AD6BA8}"/>
    <cellStyle name="Normal 3 11 24 2 2 2 2 2 2 2 5" xfId="16134" xr:uid="{EADB9AD1-5BE2-46F0-9BEF-C5310EBC550A}"/>
    <cellStyle name="Normal 3 11 24 2 2 2 2 2 2 3" xfId="16135" xr:uid="{34F9554C-E419-44E6-8F2F-A44949765D66}"/>
    <cellStyle name="Normal 3 11 24 2 2 2 2 2 2 3 2" xfId="16136" xr:uid="{E452AEF2-80A0-4543-9869-9B700452F975}"/>
    <cellStyle name="Normal 3 11 24 2 2 2 2 2 2 4" xfId="16137" xr:uid="{D1889081-94F9-480B-807F-309EDA1DD7D4}"/>
    <cellStyle name="Normal 3 11 24 2 2 2 2 2 2 5" xfId="16138" xr:uid="{E5F9A3C8-BD92-4B34-9B2A-1702EC3C5728}"/>
    <cellStyle name="Normal 3 11 24 2 2 2 2 2 3" xfId="16139" xr:uid="{9DC9FB88-0FD7-4F5C-A454-3FA317AE735E}"/>
    <cellStyle name="Normal 3 11 24 2 2 2 2 2 4" xfId="16140" xr:uid="{3C21A236-8320-4D59-9AC1-D790505C5D43}"/>
    <cellStyle name="Normal 3 11 24 2 2 2 2 2 5" xfId="16141" xr:uid="{E2B06107-C884-4B59-B14E-C7E2485D9203}"/>
    <cellStyle name="Normal 3 11 24 2 2 2 2 2 6" xfId="16142" xr:uid="{F4CED850-40A7-41D1-BF36-F8FD324B62CC}"/>
    <cellStyle name="Normal 3 11 24 2 2 2 2 2 6 2" xfId="16143" xr:uid="{0BB968A7-62B7-4B74-93E7-BDFF33C1B303}"/>
    <cellStyle name="Normal 3 11 24 2 2 2 2 2 7" xfId="16144" xr:uid="{ECDEC10F-47C4-41E3-A994-5F2AD9E88685}"/>
    <cellStyle name="Normal 3 11 24 2 2 2 2 2 8" xfId="16145" xr:uid="{F6E118AB-E29C-4585-B021-C6135F57606C}"/>
    <cellStyle name="Normal 3 11 24 2 2 2 2 2 9" xfId="16146" xr:uid="{ABD06540-4567-477B-934A-6F1E71E4A6B0}"/>
    <cellStyle name="Normal 3 11 24 2 2 2 2 3" xfId="16147" xr:uid="{D331EB33-44E1-49EE-B292-7EB10428DD40}"/>
    <cellStyle name="Normal 3 11 24 2 2 2 2 3 2" xfId="16148" xr:uid="{D19C412A-BF52-4A22-9CB4-655F80667C2E}"/>
    <cellStyle name="Normal 3 11 24 2 2 2 2 3 2 2" xfId="16149" xr:uid="{DC29E6FA-3F12-4255-87EC-E63EEE94E70A}"/>
    <cellStyle name="Normal 3 11 24 2 2 2 2 3 2 2 2" xfId="16150" xr:uid="{9030F8B8-89D9-481C-AA05-1F55F2FCFCC4}"/>
    <cellStyle name="Normal 3 11 24 2 2 2 2 3 2 3" xfId="16151" xr:uid="{4B679462-ACA6-4D6F-B15A-C7DB66C8981C}"/>
    <cellStyle name="Normal 3 11 24 2 2 2 2 3 2 4" xfId="16152" xr:uid="{5DD3940E-67B4-4FCA-976A-3068B2E16743}"/>
    <cellStyle name="Normal 3 11 24 2 2 2 2 3 2 5" xfId="16153" xr:uid="{C4D98DED-C6AE-448F-8144-081D2342B2C9}"/>
    <cellStyle name="Normal 3 11 24 2 2 2 2 3 3" xfId="16154" xr:uid="{00EEC5AF-C2DE-4023-A6F8-66D7D2C85E70}"/>
    <cellStyle name="Normal 3 11 24 2 2 2 2 3 3 2" xfId="16155" xr:uid="{8057F7CB-6E3B-4D5E-B7BC-E0DA1F511EBE}"/>
    <cellStyle name="Normal 3 11 24 2 2 2 2 3 4" xfId="16156" xr:uid="{77DD4CD4-43CA-44E4-8FD8-70A469F2A7CB}"/>
    <cellStyle name="Normal 3 11 24 2 2 2 2 3 5" xfId="16157" xr:uid="{EC780DA9-B480-42D1-8008-150F2FE71369}"/>
    <cellStyle name="Normal 3 11 24 2 2 2 2 4" xfId="16158" xr:uid="{225AD3FC-D0A7-48F0-909F-09FD8C45BF94}"/>
    <cellStyle name="Normal 3 11 24 2 2 2 2 5" xfId="16159" xr:uid="{AED9BE0A-F0B7-4E0D-A499-08CD0227888E}"/>
    <cellStyle name="Normal 3 11 24 2 2 2 2 6" xfId="16160" xr:uid="{80BC5412-623C-482A-A878-F31B709266FB}"/>
    <cellStyle name="Normal 3 11 24 2 2 2 2 6 2" xfId="16161" xr:uid="{D19A2939-6688-48D3-A059-4056A847D8BE}"/>
    <cellStyle name="Normal 3 11 24 2 2 2 2 7" xfId="16162" xr:uid="{38D3A049-A7E0-4F44-9043-21FCC528F19C}"/>
    <cellStyle name="Normal 3 11 24 2 2 2 2 8" xfId="16163" xr:uid="{B1CBDC34-17BD-4699-A000-BCCFED480C61}"/>
    <cellStyle name="Normal 3 11 24 2 2 2 2 9" xfId="16164" xr:uid="{173DD81B-BC71-458C-A3A4-08C442E9F38C}"/>
    <cellStyle name="Normal 3 11 24 2 2 2 3" xfId="16165" xr:uid="{249ED1FF-3846-4259-8E48-7022AAF0DAD4}"/>
    <cellStyle name="Normal 3 11 24 2 2 2 3 2" xfId="16166" xr:uid="{1E303F9F-72FF-485E-8D3F-C00AA6D94067}"/>
    <cellStyle name="Normal 3 11 24 2 2 2 3 3" xfId="16167" xr:uid="{B5C101DB-53D6-4C13-8916-E4A1E3DBA67C}"/>
    <cellStyle name="Normal 3 11 24 2 2 2 4" xfId="16168" xr:uid="{D7828074-E02A-4339-A1D0-9F8DC5DACA1B}"/>
    <cellStyle name="Normal 3 11 24 2 2 2 4 2" xfId="16169" xr:uid="{C8CEB6BC-8729-41FD-B6D6-A6E0DC8D36FF}"/>
    <cellStyle name="Normal 3 11 24 2 2 2 4 3" xfId="16170" xr:uid="{FF59114D-01ED-463D-888E-263614D61735}"/>
    <cellStyle name="Normal 3 11 24 2 2 2 5" xfId="16171" xr:uid="{F440210D-01D5-43A9-8EB2-94756162FF15}"/>
    <cellStyle name="Normal 3 11 24 2 2 2 5 2" xfId="16172" xr:uid="{01BF72CA-A520-47DF-B03F-09B77CA04A5F}"/>
    <cellStyle name="Normal 3 11 24 2 2 2 5 3" xfId="16173" xr:uid="{DE0E9042-E177-4AB5-890D-0B286A076E25}"/>
    <cellStyle name="Normal 3 11 24 2 2 2 6" xfId="16174" xr:uid="{B37E25A2-F146-4178-A265-DB5F8A2A8EB6}"/>
    <cellStyle name="Normal 3 11 24 2 2 2 6 2" xfId="16175" xr:uid="{5325BF64-D7CA-42A9-94D6-3F7C5D9E1123}"/>
    <cellStyle name="Normal 3 11 24 2 2 2 6 3" xfId="16176" xr:uid="{2E15D102-DCA1-4944-97B6-7CF94E3B2FB1}"/>
    <cellStyle name="Normal 3 11 24 2 2 2 7" xfId="16177" xr:uid="{EA7E282B-0682-4473-98DC-73D65FCB4DEC}"/>
    <cellStyle name="Normal 3 11 24 2 2 2 7 2" xfId="16178" xr:uid="{32A65A4D-BD37-401B-A0CF-D98AF19DE141}"/>
    <cellStyle name="Normal 3 11 24 2 2 2 7 3" xfId="16179" xr:uid="{EF3D6309-732E-48EF-86D3-D0AD242B5386}"/>
    <cellStyle name="Normal 3 11 24 2 2 2 8" xfId="16180" xr:uid="{70100646-A18F-4885-A5D6-DB334D7198B9}"/>
    <cellStyle name="Normal 3 11 24 2 2 2 8 2" xfId="16181" xr:uid="{71F1046D-C9DC-4D95-B293-03CB0B641192}"/>
    <cellStyle name="Normal 3 11 24 2 2 2 8 2 2" xfId="16182" xr:uid="{FFC1DFD9-5691-4F64-99EC-71082EF6DF4C}"/>
    <cellStyle name="Normal 3 11 24 2 2 2 8 2 2 2" xfId="16183" xr:uid="{F85EA1AA-1C83-4A5D-A663-688A0C875692}"/>
    <cellStyle name="Normal 3 11 24 2 2 2 8 2 3" xfId="16184" xr:uid="{64AD5461-048A-497F-9CC8-12A7373313EC}"/>
    <cellStyle name="Normal 3 11 24 2 2 2 8 2 4" xfId="16185" xr:uid="{155DB80C-179F-4062-B8C9-D22032CC565B}"/>
    <cellStyle name="Normal 3 11 24 2 2 2 8 2 5" xfId="16186" xr:uid="{C2D2031C-B8EE-4D49-BC93-A2C844CFAEEF}"/>
    <cellStyle name="Normal 3 11 24 2 2 2 8 3" xfId="16187" xr:uid="{4FD04C82-011F-44A9-812A-707B058A4161}"/>
    <cellStyle name="Normal 3 11 24 2 2 2 8 3 2" xfId="16188" xr:uid="{8E2C1E2A-92C8-442A-9859-C50709B4D8C6}"/>
    <cellStyle name="Normal 3 11 24 2 2 2 8 4" xfId="16189" xr:uid="{01283CA4-130D-4122-944C-B621542A5526}"/>
    <cellStyle name="Normal 3 11 24 2 2 2 8 5" xfId="16190" xr:uid="{6F922696-C6FF-470D-8621-A6865FEB6655}"/>
    <cellStyle name="Normal 3 11 24 2 2 2 9" xfId="16191" xr:uid="{7156818D-57DC-482B-BF94-D55011CF8369}"/>
    <cellStyle name="Normal 3 11 24 2 2 3" xfId="16192" xr:uid="{5DBE9FCB-FAD5-418E-ABF0-247876DC9604}"/>
    <cellStyle name="Normal 3 11 24 2 2 3 2" xfId="16193" xr:uid="{7C477BB2-093B-4794-AB77-E28954C5CAA6}"/>
    <cellStyle name="Normal 3 11 24 2 2 3 3" xfId="16194" xr:uid="{E7C9D633-ADD9-4488-8128-44373F0746D1}"/>
    <cellStyle name="Normal 3 11 24 2 2 4" xfId="16195" xr:uid="{2EEA9456-5744-4756-AC3D-CF99030E067E}"/>
    <cellStyle name="Normal 3 11 24 2 2 4 2" xfId="16196" xr:uid="{C5EEF969-FDCA-4DB5-9EFD-F7442813A052}"/>
    <cellStyle name="Normal 3 11 24 2 2 4 2 2" xfId="16197" xr:uid="{83F0B6A5-194B-446E-B94D-23BA1585606B}"/>
    <cellStyle name="Normal 3 11 24 2 2 4 2 2 2" xfId="16198" xr:uid="{A66A9677-F118-4699-B068-886EBA231EDC}"/>
    <cellStyle name="Normal 3 11 24 2 2 4 2 2 2 2" xfId="16199" xr:uid="{7AAD5B7D-BBC8-4DD4-B77C-E54D14F3E29B}"/>
    <cellStyle name="Normal 3 11 24 2 2 4 2 2 2 2 2" xfId="16200" xr:uid="{364B21F4-CA53-47A4-BDAE-C61C4D5CD97F}"/>
    <cellStyle name="Normal 3 11 24 2 2 4 2 2 2 3" xfId="16201" xr:uid="{1F99D85E-0175-4597-B0FE-5C3884CF7727}"/>
    <cellStyle name="Normal 3 11 24 2 2 4 2 2 2 4" xfId="16202" xr:uid="{79FAA637-3134-473C-897D-E4D52F72F585}"/>
    <cellStyle name="Normal 3 11 24 2 2 4 2 2 2 5" xfId="16203" xr:uid="{18C5AA74-94AC-4108-9E1E-AA4D34F3712C}"/>
    <cellStyle name="Normal 3 11 24 2 2 4 2 2 3" xfId="16204" xr:uid="{9F5B280C-7DE7-47F4-BED0-06EE1BF1CFEE}"/>
    <cellStyle name="Normal 3 11 24 2 2 4 2 2 3 2" xfId="16205" xr:uid="{B01D05B8-9768-497D-8E18-F17380238B6C}"/>
    <cellStyle name="Normal 3 11 24 2 2 4 2 2 4" xfId="16206" xr:uid="{95252611-9DF6-4C79-9002-0A1E7EA0F37C}"/>
    <cellStyle name="Normal 3 11 24 2 2 4 2 2 5" xfId="16207" xr:uid="{7D5A53F1-6A6D-4261-811A-9B8CE0742C7C}"/>
    <cellStyle name="Normal 3 11 24 2 2 4 2 3" xfId="16208" xr:uid="{AFF763E2-4DF6-43CB-83E2-2B61276D4A73}"/>
    <cellStyle name="Normal 3 11 24 2 2 4 2 4" xfId="16209" xr:uid="{36813B1B-7CE0-42DB-A5B5-B11DA3846779}"/>
    <cellStyle name="Normal 3 11 24 2 2 4 2 5" xfId="16210" xr:uid="{9C9CCF4B-0B49-43B9-8B2F-67F29D4E586E}"/>
    <cellStyle name="Normal 3 11 24 2 2 4 2 6" xfId="16211" xr:uid="{C711BC4F-1A5C-4A6D-BF9B-AF046244292C}"/>
    <cellStyle name="Normal 3 11 24 2 2 4 2 6 2" xfId="16212" xr:uid="{A564EBE0-D26A-44D2-AD1A-2D9C94E8D8CB}"/>
    <cellStyle name="Normal 3 11 24 2 2 4 2 7" xfId="16213" xr:uid="{275B41E3-CFDD-414B-8E5F-BE1FC72F412D}"/>
    <cellStyle name="Normal 3 11 24 2 2 4 2 8" xfId="16214" xr:uid="{EED40A00-AC33-4FC0-8F39-3B73E64AC448}"/>
    <cellStyle name="Normal 3 11 24 2 2 4 2 9" xfId="16215" xr:uid="{EDB4DB96-023C-4EFA-BE4B-6DE7BECBD733}"/>
    <cellStyle name="Normal 3 11 24 2 2 4 3" xfId="16216" xr:uid="{64DEE676-EE98-4429-A2DF-98222D94F2F1}"/>
    <cellStyle name="Normal 3 11 24 2 2 4 3 2" xfId="16217" xr:uid="{F7B1DCC5-6EED-4BED-BC29-5AA485E10552}"/>
    <cellStyle name="Normal 3 11 24 2 2 4 3 2 2" xfId="16218" xr:uid="{16D143D4-8AFA-4473-9FCB-F30365EEB1D8}"/>
    <cellStyle name="Normal 3 11 24 2 2 4 3 2 2 2" xfId="16219" xr:uid="{481F3B47-2C6E-45FC-B29A-281A86A0F0F3}"/>
    <cellStyle name="Normal 3 11 24 2 2 4 3 2 3" xfId="16220" xr:uid="{72BE6ABF-B291-4E8F-BDE3-88698C0EB8D3}"/>
    <cellStyle name="Normal 3 11 24 2 2 4 3 2 4" xfId="16221" xr:uid="{C32704A1-9EDB-434A-AAC2-F8633C65782E}"/>
    <cellStyle name="Normal 3 11 24 2 2 4 3 2 5" xfId="16222" xr:uid="{60421224-CF7A-4B8F-9FAE-057B7F9FF2D5}"/>
    <cellStyle name="Normal 3 11 24 2 2 4 3 3" xfId="16223" xr:uid="{8BE39147-8242-4AF4-9D5B-48214A2E4B64}"/>
    <cellStyle name="Normal 3 11 24 2 2 4 3 3 2" xfId="16224" xr:uid="{126EA56A-6190-46D0-B460-06E1551AC3B6}"/>
    <cellStyle name="Normal 3 11 24 2 2 4 3 4" xfId="16225" xr:uid="{5502B938-E627-4F6A-9EC1-B834191B9CA9}"/>
    <cellStyle name="Normal 3 11 24 2 2 4 3 5" xfId="16226" xr:uid="{5E1542B5-C19B-42CC-9CEC-A08018F9DC9A}"/>
    <cellStyle name="Normal 3 11 24 2 2 4 4" xfId="16227" xr:uid="{01F0FDA7-6A44-4AFA-95CF-CF9C227723E4}"/>
    <cellStyle name="Normal 3 11 24 2 2 4 5" xfId="16228" xr:uid="{6A4BB557-53B7-4A1D-B4ED-FCA7123FB1B4}"/>
    <cellStyle name="Normal 3 11 24 2 2 4 6" xfId="16229" xr:uid="{41F6A676-30FC-4A92-A14C-98061330FA03}"/>
    <cellStyle name="Normal 3 11 24 2 2 4 6 2" xfId="16230" xr:uid="{674E1464-A7A8-438D-BF31-29E8FEDDD191}"/>
    <cellStyle name="Normal 3 11 24 2 2 4 7" xfId="16231" xr:uid="{A26678EA-6F18-4E38-856F-0AA97C127C88}"/>
    <cellStyle name="Normal 3 11 24 2 2 4 8" xfId="16232" xr:uid="{FDB05A23-F3EF-402F-A690-E32AA75054B7}"/>
    <cellStyle name="Normal 3 11 24 2 2 4 9" xfId="16233" xr:uid="{DD1136F4-9D9F-4048-81C1-649D837E5E7D}"/>
    <cellStyle name="Normal 3 11 24 2 2 5" xfId="16234" xr:uid="{C5396A56-24C5-4A82-8F0F-A7A26296CAB7}"/>
    <cellStyle name="Normal 3 11 24 2 2 6" xfId="16235" xr:uid="{B1309C18-C604-4A88-9A2E-F364B2992F6A}"/>
    <cellStyle name="Normal 3 11 24 2 2 7" xfId="16236" xr:uid="{7757A05C-0A3F-4E14-92CC-AD23C471E70F}"/>
    <cellStyle name="Normal 3 11 24 2 2 8" xfId="16237" xr:uid="{6F6A4B6D-FD13-4CC5-B4C7-B4A57741A7FB}"/>
    <cellStyle name="Normal 3 11 24 2 2 9" xfId="16238" xr:uid="{E3A6C876-488B-4BF8-9487-89E533E93351}"/>
    <cellStyle name="Normal 3 11 24 2 2 9 2" xfId="16239" xr:uid="{7CD6A4AB-5AA6-4789-85DF-C93FB351FF5B}"/>
    <cellStyle name="Normal 3 11 24 2 2 9 2 2" xfId="16240" xr:uid="{D782EDC4-CE05-45FF-A2BC-835C7E5F3412}"/>
    <cellStyle name="Normal 3 11 24 2 2 9 2 2 2" xfId="16241" xr:uid="{39079832-0C16-4835-A0F1-C86A45830E73}"/>
    <cellStyle name="Normal 3 11 24 2 2 9 2 3" xfId="16242" xr:uid="{7C2D998F-2B63-45B6-B0F1-095EE242170C}"/>
    <cellStyle name="Normal 3 11 24 2 2 9 2 4" xfId="16243" xr:uid="{4EA758A4-0FCD-470C-BA3E-E6A54D8A12D8}"/>
    <cellStyle name="Normal 3 11 24 2 2 9 2 5" xfId="16244" xr:uid="{F32B29D6-5052-4AC1-B151-CB14F629EE2B}"/>
    <cellStyle name="Normal 3 11 24 2 2 9 3" xfId="16245" xr:uid="{334921BF-7694-4B3C-9900-E1737893D459}"/>
    <cellStyle name="Normal 3 11 24 2 2 9 3 2" xfId="16246" xr:uid="{592BA958-0EAC-4A19-A812-B7A4912654C7}"/>
    <cellStyle name="Normal 3 11 24 2 2 9 4" xfId="16247" xr:uid="{44CF53EF-CF14-4EEA-9C87-9D8BE71374B2}"/>
    <cellStyle name="Normal 3 11 24 2 2 9 5" xfId="16248" xr:uid="{03FD28F7-AE67-4881-9EAC-7AF62F1D3CFE}"/>
    <cellStyle name="Normal 3 11 24 2 3" xfId="16249" xr:uid="{1AC363AA-35F9-4E9D-80DD-10C16A528942}"/>
    <cellStyle name="Normal 3 11 24 2 3 10" xfId="16250" xr:uid="{7974C66D-46B1-403D-8F04-F7CEE952BDCB}"/>
    <cellStyle name="Normal 3 11 24 2 3 11" xfId="16251" xr:uid="{87603CB7-BA0F-430B-AD38-9DD4764585A0}"/>
    <cellStyle name="Normal 3 11 24 2 3 12" xfId="16252" xr:uid="{2485E4A8-E148-45B3-9637-77749EA2C1BC}"/>
    <cellStyle name="Normal 3 11 24 2 3 12 2" xfId="16253" xr:uid="{10D2D69D-D21F-48CB-A50F-BC3A5924108D}"/>
    <cellStyle name="Normal 3 11 24 2 3 13" xfId="16254" xr:uid="{50FB7D14-5E81-468E-A15B-515B5EBDAA41}"/>
    <cellStyle name="Normal 3 11 24 2 3 14" xfId="16255" xr:uid="{B2CB269A-ED4E-480E-8000-B559117171D4}"/>
    <cellStyle name="Normal 3 11 24 2 3 15" xfId="16256" xr:uid="{896D23E4-82EF-4983-864D-9C1E49A95AC9}"/>
    <cellStyle name="Normal 3 11 24 2 3 2" xfId="16257" xr:uid="{16803BD0-BC18-451B-8E45-9A7A037B3C7F}"/>
    <cellStyle name="Normal 3 11 24 2 3 2 2" xfId="16258" xr:uid="{61FE0DE8-5E6A-4246-B2B4-01FD2FE37AB5}"/>
    <cellStyle name="Normal 3 11 24 2 3 2 2 2" xfId="16259" xr:uid="{C6E66916-11FD-47E6-B98F-8C0068E872A7}"/>
    <cellStyle name="Normal 3 11 24 2 3 2 2 2 2" xfId="16260" xr:uid="{F4A587B9-AC0B-4256-A887-64436BB794E2}"/>
    <cellStyle name="Normal 3 11 24 2 3 2 2 2 2 2" xfId="16261" xr:uid="{3032447C-ADDF-4948-97BC-3924C130F585}"/>
    <cellStyle name="Normal 3 11 24 2 3 2 2 2 2 2 2" xfId="16262" xr:uid="{47EB9EC5-3A78-4B7D-B9FB-EF44E8C0536A}"/>
    <cellStyle name="Normal 3 11 24 2 3 2 2 2 2 3" xfId="16263" xr:uid="{67426C30-9B13-4AA0-9EB3-56EDFE426C32}"/>
    <cellStyle name="Normal 3 11 24 2 3 2 2 2 2 4" xfId="16264" xr:uid="{69EF17A4-0796-4BBF-B1E0-815F7D9905EA}"/>
    <cellStyle name="Normal 3 11 24 2 3 2 2 2 2 5" xfId="16265" xr:uid="{5DD5C1C5-F023-49B2-BB1D-BD3D480FF835}"/>
    <cellStyle name="Normal 3 11 24 2 3 2 2 2 3" xfId="16266" xr:uid="{981F2C66-C834-4C12-93FA-49D9D5194A5A}"/>
    <cellStyle name="Normal 3 11 24 2 3 2 2 2 3 2" xfId="16267" xr:uid="{4A4DD154-BF08-4791-8466-91259D24919C}"/>
    <cellStyle name="Normal 3 11 24 2 3 2 2 2 4" xfId="16268" xr:uid="{D5571454-0ECB-472E-B6F0-1E7C35FAEDEA}"/>
    <cellStyle name="Normal 3 11 24 2 3 2 2 2 5" xfId="16269" xr:uid="{8CE13967-9655-4F6E-B47B-0039791E2E12}"/>
    <cellStyle name="Normal 3 11 24 2 3 2 2 3" xfId="16270" xr:uid="{88592A11-90BB-49A2-9C8C-B087BB71FAFD}"/>
    <cellStyle name="Normal 3 11 24 2 3 2 2 4" xfId="16271" xr:uid="{6F3791CE-21A4-4829-B49A-55841C3A22DA}"/>
    <cellStyle name="Normal 3 11 24 2 3 2 2 5" xfId="16272" xr:uid="{3683652D-1CE6-439F-B447-E3395D5E13E6}"/>
    <cellStyle name="Normal 3 11 24 2 3 2 2 6" xfId="16273" xr:uid="{532F350D-3EB4-4200-8950-D27670CE494B}"/>
    <cellStyle name="Normal 3 11 24 2 3 2 2 6 2" xfId="16274" xr:uid="{598D9074-3788-4C85-985A-3CF6D151F921}"/>
    <cellStyle name="Normal 3 11 24 2 3 2 2 7" xfId="16275" xr:uid="{C031CCB7-8D41-4A38-BF9E-3F674F5AE1B6}"/>
    <cellStyle name="Normal 3 11 24 2 3 2 2 8" xfId="16276" xr:uid="{4C9DACE9-B390-438A-BBAD-1EF2D6C31787}"/>
    <cellStyle name="Normal 3 11 24 2 3 2 2 9" xfId="16277" xr:uid="{03BA237E-0219-4C0F-9368-83B3F61F3FAE}"/>
    <cellStyle name="Normal 3 11 24 2 3 2 3" xfId="16278" xr:uid="{247F9130-0EF3-4F3D-8FEA-738902D9D4D4}"/>
    <cellStyle name="Normal 3 11 24 2 3 2 3 2" xfId="16279" xr:uid="{B63CB187-6743-4A9C-9887-E45DF19A5F8D}"/>
    <cellStyle name="Normal 3 11 24 2 3 2 3 2 2" xfId="16280" xr:uid="{1BFEEE2C-3E28-420F-B186-B3CCAC21347D}"/>
    <cellStyle name="Normal 3 11 24 2 3 2 3 2 2 2" xfId="16281" xr:uid="{ACA88E30-45BE-4F36-B5D6-C2442B950A33}"/>
    <cellStyle name="Normal 3 11 24 2 3 2 3 2 3" xfId="16282" xr:uid="{3957953E-F9F0-4D0C-A788-2D55B2F0FF8E}"/>
    <cellStyle name="Normal 3 11 24 2 3 2 3 2 4" xfId="16283" xr:uid="{72B7FB97-2FC9-4517-A7CB-2344DDE20F1C}"/>
    <cellStyle name="Normal 3 11 24 2 3 2 3 2 5" xfId="16284" xr:uid="{4B1851A7-50B1-4948-B771-6036293A8806}"/>
    <cellStyle name="Normal 3 11 24 2 3 2 3 3" xfId="16285" xr:uid="{6549ABAE-AEA1-4A96-A4E2-1AB618E86D0A}"/>
    <cellStyle name="Normal 3 11 24 2 3 2 3 3 2" xfId="16286" xr:uid="{3CD54BF9-2514-4BF1-AADC-4B0FE1C325C4}"/>
    <cellStyle name="Normal 3 11 24 2 3 2 3 4" xfId="16287" xr:uid="{FEA7C0B7-993B-4ADC-B3E7-9B5D7587B2F2}"/>
    <cellStyle name="Normal 3 11 24 2 3 2 3 5" xfId="16288" xr:uid="{B163D589-18DE-46DE-A149-F3AFF68E58F3}"/>
    <cellStyle name="Normal 3 11 24 2 3 2 4" xfId="16289" xr:uid="{9BDF8BCE-5921-4E44-81B5-A9F5557671E1}"/>
    <cellStyle name="Normal 3 11 24 2 3 2 5" xfId="16290" xr:uid="{64769C10-CAC7-4574-B3CD-4E083CF517B5}"/>
    <cellStyle name="Normal 3 11 24 2 3 2 6" xfId="16291" xr:uid="{23CAA847-1F13-4C1D-ABA3-813CF5203584}"/>
    <cellStyle name="Normal 3 11 24 2 3 2 6 2" xfId="16292" xr:uid="{25983148-94E4-4B7F-8C7F-6E74ECBC4893}"/>
    <cellStyle name="Normal 3 11 24 2 3 2 7" xfId="16293" xr:uid="{14D7C057-19C9-4F93-B398-6CA2EEB09E4B}"/>
    <cellStyle name="Normal 3 11 24 2 3 2 8" xfId="16294" xr:uid="{CBCCE324-359F-4C22-A206-881F60DD1B28}"/>
    <cellStyle name="Normal 3 11 24 2 3 2 9" xfId="16295" xr:uid="{3F4C1F74-B20F-42D2-9C60-C05FD78DFBA7}"/>
    <cellStyle name="Normal 3 11 24 2 3 3" xfId="16296" xr:uid="{55057B37-4A91-4B5F-84FD-FB8F01DE8366}"/>
    <cellStyle name="Normal 3 11 24 2 3 4" xfId="16297" xr:uid="{3B393657-2C7F-42A6-9009-8F37FBD377EA}"/>
    <cellStyle name="Normal 3 11 24 2 3 5" xfId="16298" xr:uid="{BF42B42B-3F4E-4383-B85E-B81C01AADEC1}"/>
    <cellStyle name="Normal 3 11 24 2 3 6" xfId="16299" xr:uid="{EE4C5D97-A257-4C33-A8BB-7BF5B7848E10}"/>
    <cellStyle name="Normal 3 11 24 2 3 7" xfId="16300" xr:uid="{887708F9-108E-4841-89BE-7057F6F99E73}"/>
    <cellStyle name="Normal 3 11 24 2 3 8" xfId="16301" xr:uid="{6B2C676C-DA30-4D35-86F9-18DC9982D7C5}"/>
    <cellStyle name="Normal 3 11 24 2 3 8 2" xfId="16302" xr:uid="{347B95DE-44EF-4936-985F-58BFBC386446}"/>
    <cellStyle name="Normal 3 11 24 2 3 8 2 2" xfId="16303" xr:uid="{608BA206-19B8-47A0-BE0D-FCE149020499}"/>
    <cellStyle name="Normal 3 11 24 2 3 8 2 2 2" xfId="16304" xr:uid="{294E3185-B970-433A-B581-F0F1C3922129}"/>
    <cellStyle name="Normal 3 11 24 2 3 8 2 3" xfId="16305" xr:uid="{9FD8817C-22E4-49AE-9E66-F10D411C15B8}"/>
    <cellStyle name="Normal 3 11 24 2 3 8 2 4" xfId="16306" xr:uid="{647A67A4-F79A-494F-8B17-A51D8A6FD245}"/>
    <cellStyle name="Normal 3 11 24 2 3 8 2 5" xfId="16307" xr:uid="{B7461F91-06C7-4E06-84D1-B579F7A396FD}"/>
    <cellStyle name="Normal 3 11 24 2 3 8 3" xfId="16308" xr:uid="{4EC82F65-5E96-4AC7-ADD8-29EF87A12C37}"/>
    <cellStyle name="Normal 3 11 24 2 3 8 3 2" xfId="16309" xr:uid="{BDE3C94A-F540-474E-A72D-0F8AD004A9F8}"/>
    <cellStyle name="Normal 3 11 24 2 3 8 4" xfId="16310" xr:uid="{D14AB24B-3257-4BD9-9116-9AD0B3B33996}"/>
    <cellStyle name="Normal 3 11 24 2 3 8 5" xfId="16311" xr:uid="{C418D59B-EE0C-4757-AEC7-6D0511363EF3}"/>
    <cellStyle name="Normal 3 11 24 2 3 9" xfId="16312" xr:uid="{38CC649C-799A-4A22-95C5-D35DE473E04D}"/>
    <cellStyle name="Normal 3 11 24 2 4" xfId="16313" xr:uid="{C57FF3F6-14C5-4E0E-AD7C-DD95760C9D30}"/>
    <cellStyle name="Normal 3 11 24 2 4 2" xfId="16314" xr:uid="{890F2AD6-21DA-4153-BAE5-04B5002060D9}"/>
    <cellStyle name="Normal 3 11 24 2 4 2 2" xfId="16315" xr:uid="{498F4599-75B7-4A6E-AB2B-69D34C248FDF}"/>
    <cellStyle name="Normal 3 11 24 2 4 2 2 2" xfId="16316" xr:uid="{20DD06B1-82F7-4C3A-928A-0AF51779F25D}"/>
    <cellStyle name="Normal 3 11 24 2 4 2 2 2 2" xfId="16317" xr:uid="{C9A2FF38-7B9F-43CE-B553-00DDB3DA70C0}"/>
    <cellStyle name="Normal 3 11 24 2 4 2 2 2 2 2" xfId="16318" xr:uid="{F952D115-B6F8-4F54-B5AF-41E74C13212C}"/>
    <cellStyle name="Normal 3 11 24 2 4 2 2 2 3" xfId="16319" xr:uid="{2589832A-356E-4E63-A6A2-C1654606C90B}"/>
    <cellStyle name="Normal 3 11 24 2 4 2 2 2 4" xfId="16320" xr:uid="{2B00F61F-C796-4442-BD4F-A4BD3A03C25A}"/>
    <cellStyle name="Normal 3 11 24 2 4 2 2 2 5" xfId="16321" xr:uid="{977DD46E-302C-490C-A35C-8E26FD4A2DBC}"/>
    <cellStyle name="Normal 3 11 24 2 4 2 2 3" xfId="16322" xr:uid="{F2AF1554-402B-4348-B7D9-D72B8330AF13}"/>
    <cellStyle name="Normal 3 11 24 2 4 2 2 3 2" xfId="16323" xr:uid="{D2221594-A07F-4777-88DA-6A2E03458622}"/>
    <cellStyle name="Normal 3 11 24 2 4 2 2 4" xfId="16324" xr:uid="{1E4AD15C-2DAE-44C6-AC3A-3CCD61DC1A1B}"/>
    <cellStyle name="Normal 3 11 24 2 4 2 2 5" xfId="16325" xr:uid="{7ADCE768-98DF-4070-81E4-51CEBDA3D20E}"/>
    <cellStyle name="Normal 3 11 24 2 4 2 3" xfId="16326" xr:uid="{5FF99BDE-BAD8-4C34-82D8-C279D0D01B84}"/>
    <cellStyle name="Normal 3 11 24 2 4 2 4" xfId="16327" xr:uid="{FCB7EFF1-CF77-4EFC-A696-742824CCDB44}"/>
    <cellStyle name="Normal 3 11 24 2 4 2 5" xfId="16328" xr:uid="{7893C4B3-6D73-4D53-B22B-A43D53454054}"/>
    <cellStyle name="Normal 3 11 24 2 4 2 6" xfId="16329" xr:uid="{E2EE50B2-46D1-493D-B989-6C9CC0DE118B}"/>
    <cellStyle name="Normal 3 11 24 2 4 2 6 2" xfId="16330" xr:uid="{AA9AC986-372F-4355-8950-F94E19E94CE9}"/>
    <cellStyle name="Normal 3 11 24 2 4 2 7" xfId="16331" xr:uid="{25764108-2889-4038-AA80-968C763D0B29}"/>
    <cellStyle name="Normal 3 11 24 2 4 2 8" xfId="16332" xr:uid="{C900F348-1025-426F-914B-7CF17A63D628}"/>
    <cellStyle name="Normal 3 11 24 2 4 2 9" xfId="16333" xr:uid="{ED30DDCA-4CF5-4E56-9CCC-C51669C028F8}"/>
    <cellStyle name="Normal 3 11 24 2 4 3" xfId="16334" xr:uid="{2EDCD078-F937-4456-A54E-D5E0B73C0463}"/>
    <cellStyle name="Normal 3 11 24 2 4 3 2" xfId="16335" xr:uid="{D87A7982-CABC-4E0B-AFFC-9C0582261F7D}"/>
    <cellStyle name="Normal 3 11 24 2 4 3 2 2" xfId="16336" xr:uid="{E2AC72A4-5FE6-4FAA-89A2-4CF7C4758438}"/>
    <cellStyle name="Normal 3 11 24 2 4 3 2 2 2" xfId="16337" xr:uid="{72582905-70D7-46A2-B23B-6C0263DF5AA5}"/>
    <cellStyle name="Normal 3 11 24 2 4 3 2 3" xfId="16338" xr:uid="{FF266A92-8352-4A40-9925-570882FFA017}"/>
    <cellStyle name="Normal 3 11 24 2 4 3 2 4" xfId="16339" xr:uid="{3D8B2B6A-533E-44F5-82B2-E3FDBBED6E6C}"/>
    <cellStyle name="Normal 3 11 24 2 4 3 2 5" xfId="16340" xr:uid="{2A2D5416-6CAB-4D0F-808C-EC83CA34E3C9}"/>
    <cellStyle name="Normal 3 11 24 2 4 3 3" xfId="16341" xr:uid="{E3229C2C-9F8B-41E6-B11A-436571AD94A3}"/>
    <cellStyle name="Normal 3 11 24 2 4 3 3 2" xfId="16342" xr:uid="{D42A987D-FE88-4923-8B73-65D0FD564178}"/>
    <cellStyle name="Normal 3 11 24 2 4 3 4" xfId="16343" xr:uid="{23539E74-0DEE-49EB-A37A-3E39A020F8A6}"/>
    <cellStyle name="Normal 3 11 24 2 4 3 5" xfId="16344" xr:uid="{7C063172-AB4C-46EB-9CFC-C72EF92FFE96}"/>
    <cellStyle name="Normal 3 11 24 2 4 4" xfId="16345" xr:uid="{CADFF04F-F897-448C-AC45-653CAA22087E}"/>
    <cellStyle name="Normal 3 11 24 2 4 5" xfId="16346" xr:uid="{E1638BD8-8B7C-4A65-A736-B785A9065E9B}"/>
    <cellStyle name="Normal 3 11 24 2 4 6" xfId="16347" xr:uid="{F29E3932-D615-4963-AAC2-5835FA4C169A}"/>
    <cellStyle name="Normal 3 11 24 2 4 6 2" xfId="16348" xr:uid="{AE578614-3240-4428-AA5A-B797D4284D23}"/>
    <cellStyle name="Normal 3 11 24 2 4 7" xfId="16349" xr:uid="{A5AD7C42-C534-4B52-8271-0B3285FAE344}"/>
    <cellStyle name="Normal 3 11 24 2 4 8" xfId="16350" xr:uid="{A6F8B641-96EF-4BC7-9988-4AD5ACBD212F}"/>
    <cellStyle name="Normal 3 11 24 2 4 9" xfId="16351" xr:uid="{664499DB-A2C9-40AF-B0EF-AA0A003628C6}"/>
    <cellStyle name="Normal 3 11 24 2 5" xfId="16352" xr:uid="{B9D1B1BB-1E0C-4AD3-B0D2-A97C51E4D8B6}"/>
    <cellStyle name="Normal 3 11 24 2 5 2" xfId="16353" xr:uid="{E7692DAC-DBFB-4D6E-8D29-42A5C7FBAE6D}"/>
    <cellStyle name="Normal 3 11 24 2 5 3" xfId="16354" xr:uid="{AA132B21-2EFF-4809-8F21-EE2BD64018CB}"/>
    <cellStyle name="Normal 3 11 24 2 6" xfId="16355" xr:uid="{447E2E0B-5FA6-4532-A7D9-282BB3F105EC}"/>
    <cellStyle name="Normal 3 11 24 2 6 2" xfId="16356" xr:uid="{39DA2EB9-DD6D-4728-8B74-33F1BDB2DFD6}"/>
    <cellStyle name="Normal 3 11 24 2 6 3" xfId="16357" xr:uid="{02D36EFB-233E-4190-8492-2D8460E79B97}"/>
    <cellStyle name="Normal 3 11 24 2 7" xfId="16358" xr:uid="{EAB51CD0-C508-45F7-93A5-0A29D2BCE3F5}"/>
    <cellStyle name="Normal 3 11 24 2 7 2" xfId="16359" xr:uid="{8F359033-6F13-400B-8294-B0F34B7FCACA}"/>
    <cellStyle name="Normal 3 11 24 2 7 3" xfId="16360" xr:uid="{59F652D9-5EBD-46F8-9E9A-E968DE1D4AFE}"/>
    <cellStyle name="Normal 3 11 24 2 8" xfId="16361" xr:uid="{837C706E-2261-44BE-B0DA-96AE902D2BE5}"/>
    <cellStyle name="Normal 3 11 24 2 8 2" xfId="16362" xr:uid="{A3BA9676-F5A5-4D9D-B778-20553C8E85D5}"/>
    <cellStyle name="Normal 3 11 24 2 8 3" xfId="16363" xr:uid="{4C0E6F6A-38A5-4D98-B01F-93F3CC950648}"/>
    <cellStyle name="Normal 3 11 24 2 9" xfId="16364" xr:uid="{F4794B19-CFB3-4704-82E3-C96DAC977F4E}"/>
    <cellStyle name="Normal 3 11 24 2 9 2" xfId="16365" xr:uid="{6AEBDA7D-C580-42C6-9B6D-338566BDF73A}"/>
    <cellStyle name="Normal 3 11 24 2 9 2 2" xfId="16366" xr:uid="{DEEA1FCC-E17E-4CC5-B7CD-30057AB367C0}"/>
    <cellStyle name="Normal 3 11 24 2 9 2 2 2" xfId="16367" xr:uid="{675585C5-9C68-4C2C-ABD1-A504D4131535}"/>
    <cellStyle name="Normal 3 11 24 2 9 2 3" xfId="16368" xr:uid="{BABA335B-379B-48DD-9AF9-FFB047579D89}"/>
    <cellStyle name="Normal 3 11 24 2 9 2 4" xfId="16369" xr:uid="{0D7DD167-33F3-4EC2-8E4B-C3C89CF98177}"/>
    <cellStyle name="Normal 3 11 24 2 9 2 5" xfId="16370" xr:uid="{91672836-C530-4C3A-A092-7DE373AF340B}"/>
    <cellStyle name="Normal 3 11 24 2 9 3" xfId="16371" xr:uid="{118D6AE5-ADFC-43DA-ACB9-394CBF395935}"/>
    <cellStyle name="Normal 3 11 24 2 9 3 2" xfId="16372" xr:uid="{499EFC36-BFDF-44C2-B3B4-18C945EE82AD}"/>
    <cellStyle name="Normal 3 11 24 2 9 4" xfId="16373" xr:uid="{DA43DBD3-B6EE-474E-ABFE-96DAD172606A}"/>
    <cellStyle name="Normal 3 11 24 2 9 5" xfId="16374" xr:uid="{3C0606EC-B01C-4FE0-A672-FE387D3AB35F}"/>
    <cellStyle name="Normal 3 11 24 3" xfId="16375" xr:uid="{DF0B003A-9F55-47D5-89DF-13EB3D7478F3}"/>
    <cellStyle name="Normal 3 11 24 3 2" xfId="16376" xr:uid="{A97E314C-01BC-4818-BD3E-43E7B46DF173}"/>
    <cellStyle name="Normal 3 11 24 3 3" xfId="16377" xr:uid="{CF850F8A-A082-4635-897E-1E157C1EFF12}"/>
    <cellStyle name="Normal 3 11 24 4" xfId="16378" xr:uid="{266A280C-B255-4E5F-B5F1-CFF4D4DC857D}"/>
    <cellStyle name="Normal 3 11 24 4 10" xfId="16379" xr:uid="{A4634552-B5AA-4203-BEBF-DE2B771D5AFB}"/>
    <cellStyle name="Normal 3 11 24 4 11" xfId="16380" xr:uid="{76D74465-2335-420C-9535-D77FE8157BCE}"/>
    <cellStyle name="Normal 3 11 24 4 12" xfId="16381" xr:uid="{3439D400-409C-467E-BD81-1AA433916DCA}"/>
    <cellStyle name="Normal 3 11 24 4 12 2" xfId="16382" xr:uid="{0670ED0D-2CA6-465C-B34B-D24E1072169E}"/>
    <cellStyle name="Normal 3 11 24 4 13" xfId="16383" xr:uid="{F7025FF6-CD76-4865-803D-0C2FC699557F}"/>
    <cellStyle name="Normal 3 11 24 4 14" xfId="16384" xr:uid="{3FE17F54-0406-4071-89DA-7179A558ED36}"/>
    <cellStyle name="Normal 3 11 24 4 15" xfId="16385" xr:uid="{ABF9F4B8-9276-4206-A036-65AE3876F3D2}"/>
    <cellStyle name="Normal 3 11 24 4 2" xfId="16386" xr:uid="{23DA907F-704E-49F9-989B-EB52DFC04461}"/>
    <cellStyle name="Normal 3 11 24 4 2 2" xfId="16387" xr:uid="{EF5E2B5A-8070-4DEF-97C1-2D560478B8CC}"/>
    <cellStyle name="Normal 3 11 24 4 2 2 2" xfId="16388" xr:uid="{49302B6F-DC34-4340-8C6C-1581A445CAB5}"/>
    <cellStyle name="Normal 3 11 24 4 2 2 2 2" xfId="16389" xr:uid="{B50333EF-1027-45E9-8AC5-FBA2EC8602BD}"/>
    <cellStyle name="Normal 3 11 24 4 2 2 2 2 2" xfId="16390" xr:uid="{C6835E3C-C4D3-4FD7-9294-38F09C828ECC}"/>
    <cellStyle name="Normal 3 11 24 4 2 2 2 2 2 2" xfId="16391" xr:uid="{E9EB02CE-0FD4-4CDC-830C-C0049D35B490}"/>
    <cellStyle name="Normal 3 11 24 4 2 2 2 2 3" xfId="16392" xr:uid="{B12FB558-8FF6-41BD-B095-EB027AA5640A}"/>
    <cellStyle name="Normal 3 11 24 4 2 2 2 2 4" xfId="16393" xr:uid="{6EBB808B-1521-40C5-A99F-D04D485B46C5}"/>
    <cellStyle name="Normal 3 11 24 4 2 2 2 2 5" xfId="16394" xr:uid="{7423AFB4-E009-47A1-9D87-68B8D86DCC21}"/>
    <cellStyle name="Normal 3 11 24 4 2 2 2 3" xfId="16395" xr:uid="{C9EA7122-8697-48E3-973F-5EB31E58D9FE}"/>
    <cellStyle name="Normal 3 11 24 4 2 2 2 3 2" xfId="16396" xr:uid="{A3653CC9-EE5E-436F-B0AA-9DE74B404979}"/>
    <cellStyle name="Normal 3 11 24 4 2 2 2 4" xfId="16397" xr:uid="{9466AFE8-B761-4285-A288-B764000A86C8}"/>
    <cellStyle name="Normal 3 11 24 4 2 2 2 5" xfId="16398" xr:uid="{F8C0820F-EB8F-444C-9B18-A8CB6B75F309}"/>
    <cellStyle name="Normal 3 11 24 4 2 2 3" xfId="16399" xr:uid="{1EE7AD4D-05C4-4C51-A112-D0120E266665}"/>
    <cellStyle name="Normal 3 11 24 4 2 2 4" xfId="16400" xr:uid="{47C8DBB9-D562-4820-B07B-DBBD0B00F29E}"/>
    <cellStyle name="Normal 3 11 24 4 2 2 5" xfId="16401" xr:uid="{7E89B12B-8BEE-454E-8D23-A4C41A4CB5A0}"/>
    <cellStyle name="Normal 3 11 24 4 2 2 6" xfId="16402" xr:uid="{4CBB8B18-A3AD-4D11-9D82-B1F87D5958EB}"/>
    <cellStyle name="Normal 3 11 24 4 2 2 6 2" xfId="16403" xr:uid="{B985F765-8C92-492F-A999-619115840346}"/>
    <cellStyle name="Normal 3 11 24 4 2 2 7" xfId="16404" xr:uid="{041A5FD8-6DAE-46B5-9E80-23272826CE0A}"/>
    <cellStyle name="Normal 3 11 24 4 2 2 8" xfId="16405" xr:uid="{E03BFEB3-8D22-4046-9042-CC766EACCB96}"/>
    <cellStyle name="Normal 3 11 24 4 2 2 9" xfId="16406" xr:uid="{850422B1-CF18-44EB-BA93-0144F7269F60}"/>
    <cellStyle name="Normal 3 11 24 4 2 3" xfId="16407" xr:uid="{2EA7D9B4-A78F-4737-8956-0FDCFAEC8441}"/>
    <cellStyle name="Normal 3 11 24 4 2 3 2" xfId="16408" xr:uid="{29464545-E160-42D8-B2FC-41AF1E448121}"/>
    <cellStyle name="Normal 3 11 24 4 2 3 2 2" xfId="16409" xr:uid="{33432B4C-F2BC-4E83-9EC2-45E30DFAC2F5}"/>
    <cellStyle name="Normal 3 11 24 4 2 3 2 2 2" xfId="16410" xr:uid="{0789DB35-C3EA-4492-B5A2-A652600D5596}"/>
    <cellStyle name="Normal 3 11 24 4 2 3 2 3" xfId="16411" xr:uid="{0D63EB37-8298-469C-B63C-EB807204DC84}"/>
    <cellStyle name="Normal 3 11 24 4 2 3 2 4" xfId="16412" xr:uid="{9A2F1A73-9552-45A2-83DA-2ACABB3D458F}"/>
    <cellStyle name="Normal 3 11 24 4 2 3 2 5" xfId="16413" xr:uid="{5F48C061-71C0-4831-A9C7-5C71EC5CD3C3}"/>
    <cellStyle name="Normal 3 11 24 4 2 3 3" xfId="16414" xr:uid="{051D4608-6658-4AEA-8E99-1134A49EC755}"/>
    <cellStyle name="Normal 3 11 24 4 2 3 3 2" xfId="16415" xr:uid="{7BEEE41C-3584-41FA-883F-C84D3316D80E}"/>
    <cellStyle name="Normal 3 11 24 4 2 3 4" xfId="16416" xr:uid="{E7129E6E-5ED7-4033-9449-098652057EB8}"/>
    <cellStyle name="Normal 3 11 24 4 2 3 5" xfId="16417" xr:uid="{696426FC-285F-4E5C-BC01-839A713D4C89}"/>
    <cellStyle name="Normal 3 11 24 4 2 4" xfId="16418" xr:uid="{E62CAF73-45D6-4E35-AF83-C01F2DB6FFBB}"/>
    <cellStyle name="Normal 3 11 24 4 2 5" xfId="16419" xr:uid="{6A115D8B-C9B7-4CC9-BF8D-C4BC847FFD5C}"/>
    <cellStyle name="Normal 3 11 24 4 2 6" xfId="16420" xr:uid="{E7CE06BF-A360-43E7-BD6E-D81C5AA39CE8}"/>
    <cellStyle name="Normal 3 11 24 4 2 6 2" xfId="16421" xr:uid="{0188D923-DB3E-4E9A-9C32-5E06D5956E64}"/>
    <cellStyle name="Normal 3 11 24 4 2 7" xfId="16422" xr:uid="{9514A1D6-1E59-4833-832A-6225570112CD}"/>
    <cellStyle name="Normal 3 11 24 4 2 8" xfId="16423" xr:uid="{BE4933E0-0109-444A-9184-4557489E27FD}"/>
    <cellStyle name="Normal 3 11 24 4 2 9" xfId="16424" xr:uid="{4DBADC13-6B2A-46D5-8E15-866C8809AF34}"/>
    <cellStyle name="Normal 3 11 24 4 3" xfId="16425" xr:uid="{A40BA272-3B55-4323-98E4-51A305FC4085}"/>
    <cellStyle name="Normal 3 11 24 4 3 2" xfId="16426" xr:uid="{6866FC03-FCE4-4F2C-9C7D-F0213BD6A605}"/>
    <cellStyle name="Normal 3 11 24 4 3 3" xfId="16427" xr:uid="{580F4DD6-30E4-4023-870A-EF2BB0F411EA}"/>
    <cellStyle name="Normal 3 11 24 4 4" xfId="16428" xr:uid="{B4BC28FB-0C4B-4F29-9949-56FDF13ACA43}"/>
    <cellStyle name="Normal 3 11 24 4 4 2" xfId="16429" xr:uid="{83A961B7-3B88-4F07-B632-BE61FA4CC828}"/>
    <cellStyle name="Normal 3 11 24 4 4 3" xfId="16430" xr:uid="{B6DC061D-FA31-4146-A885-1EDC7F0824A2}"/>
    <cellStyle name="Normal 3 11 24 4 5" xfId="16431" xr:uid="{14F9F3E1-7C52-49D5-863F-0726281D9DB3}"/>
    <cellStyle name="Normal 3 11 24 4 5 2" xfId="16432" xr:uid="{FEF7A967-751B-43ED-8564-BBBEF75A092B}"/>
    <cellStyle name="Normal 3 11 24 4 5 3" xfId="16433" xr:uid="{A183F57E-9AAA-430F-AD42-5A71E1EDAC5A}"/>
    <cellStyle name="Normal 3 11 24 4 6" xfId="16434" xr:uid="{68809C97-1105-485D-B564-F4974268505F}"/>
    <cellStyle name="Normal 3 11 24 4 6 2" xfId="16435" xr:uid="{1362D991-8ADA-4080-92F3-D5B9BFFA6665}"/>
    <cellStyle name="Normal 3 11 24 4 6 3" xfId="16436" xr:uid="{B93CD0E9-3DCD-4470-BEFA-3E546D55F83B}"/>
    <cellStyle name="Normal 3 11 24 4 7" xfId="16437" xr:uid="{9CE5C7F1-5842-4D97-BC15-F708E61A3567}"/>
    <cellStyle name="Normal 3 11 24 4 7 2" xfId="16438" xr:uid="{66ACE859-0B62-417C-8FEE-1664B8ABD335}"/>
    <cellStyle name="Normal 3 11 24 4 7 3" xfId="16439" xr:uid="{0C61C05C-EBFD-4496-99A3-AB4AE75F0B05}"/>
    <cellStyle name="Normal 3 11 24 4 8" xfId="16440" xr:uid="{5E4B8616-FBBB-41F6-B48E-3C68594F1165}"/>
    <cellStyle name="Normal 3 11 24 4 8 2" xfId="16441" xr:uid="{6B7D74AA-E837-4683-972F-953B185C09BD}"/>
    <cellStyle name="Normal 3 11 24 4 8 2 2" xfId="16442" xr:uid="{774BA60F-3BBA-45B1-99CF-9AB810B53A66}"/>
    <cellStyle name="Normal 3 11 24 4 8 2 2 2" xfId="16443" xr:uid="{1CE03B81-516F-4DE2-A257-8B1F3DF3587C}"/>
    <cellStyle name="Normal 3 11 24 4 8 2 3" xfId="16444" xr:uid="{BC2A0E9C-A640-43F9-A0B8-A06697E78706}"/>
    <cellStyle name="Normal 3 11 24 4 8 2 4" xfId="16445" xr:uid="{2FD17AA9-5039-4D2A-9C8E-71D19563E9F9}"/>
    <cellStyle name="Normal 3 11 24 4 8 2 5" xfId="16446" xr:uid="{E9CF43B9-93CF-4770-9391-3BB3DE38BACD}"/>
    <cellStyle name="Normal 3 11 24 4 8 3" xfId="16447" xr:uid="{6FDD0E3E-4E17-45F6-BC3A-52C7F01B8D86}"/>
    <cellStyle name="Normal 3 11 24 4 8 3 2" xfId="16448" xr:uid="{AD6DCB22-A70E-4FF1-A736-2F706FC39C7A}"/>
    <cellStyle name="Normal 3 11 24 4 8 4" xfId="16449" xr:uid="{1DED83E9-C50C-4A7F-A23D-C8F71D796E0E}"/>
    <cellStyle name="Normal 3 11 24 4 8 5" xfId="16450" xr:uid="{35B23954-9EFF-4D7D-824E-970F8D67E4A0}"/>
    <cellStyle name="Normal 3 11 24 4 9" xfId="16451" xr:uid="{6EE71DDA-E307-40B5-8E8D-CB82C795B85F}"/>
    <cellStyle name="Normal 3 11 24 5" xfId="16452" xr:uid="{06EF1609-8505-4347-968E-F13E1E0830A0}"/>
    <cellStyle name="Normal 3 11 24 5 2" xfId="16453" xr:uid="{268D4C3B-5F85-4F1E-B664-DE431DF62124}"/>
    <cellStyle name="Normal 3 11 24 5 3" xfId="16454" xr:uid="{4B28C80D-00E5-4FB8-B7F6-1401DA02FD7A}"/>
    <cellStyle name="Normal 3 11 24 6" xfId="16455" xr:uid="{8E220EED-08BB-4316-B6A7-733D43176E06}"/>
    <cellStyle name="Normal 3 11 24 6 2" xfId="16456" xr:uid="{3605B7E7-366F-4DFE-819F-398A8ECDBC59}"/>
    <cellStyle name="Normal 3 11 24 6 2 2" xfId="16457" xr:uid="{72777C0C-42D0-4332-AD0A-372629B1C509}"/>
    <cellStyle name="Normal 3 11 24 6 2 2 2" xfId="16458" xr:uid="{671FCC8F-5195-4FB1-BA3D-DC1340507FD9}"/>
    <cellStyle name="Normal 3 11 24 6 2 2 2 2" xfId="16459" xr:uid="{4F251346-321B-45BC-A037-A088F8C39194}"/>
    <cellStyle name="Normal 3 11 24 6 2 2 2 2 2" xfId="16460" xr:uid="{A3377774-903F-42C3-820F-3495D234A1AD}"/>
    <cellStyle name="Normal 3 11 24 6 2 2 2 3" xfId="16461" xr:uid="{A3DFF755-84D7-43FD-A603-025E23B5D157}"/>
    <cellStyle name="Normal 3 11 24 6 2 2 2 4" xfId="16462" xr:uid="{AAB17308-C882-43BE-A25F-3C7EA558575C}"/>
    <cellStyle name="Normal 3 11 24 6 2 2 2 5" xfId="16463" xr:uid="{C212BA2B-4EBB-4E45-9B4F-22B076613A56}"/>
    <cellStyle name="Normal 3 11 24 6 2 2 3" xfId="16464" xr:uid="{3C32A7C6-A1FE-4742-9177-5E963E36A296}"/>
    <cellStyle name="Normal 3 11 24 6 2 2 3 2" xfId="16465" xr:uid="{3EF59CDD-CA6B-4064-8E89-F09697BE1E18}"/>
    <cellStyle name="Normal 3 11 24 6 2 2 4" xfId="16466" xr:uid="{48FC3811-D572-4199-81EB-6DD8549B8BD3}"/>
    <cellStyle name="Normal 3 11 24 6 2 2 5" xfId="16467" xr:uid="{682ABF16-C4EC-4711-87E8-59B8C8D5D7AB}"/>
    <cellStyle name="Normal 3 11 24 6 2 3" xfId="16468" xr:uid="{0D0D1385-ADEA-421F-B671-12CB9E43EEF3}"/>
    <cellStyle name="Normal 3 11 24 6 2 4" xfId="16469" xr:uid="{78E5EAAF-BB9D-41F1-996A-ED737742D755}"/>
    <cellStyle name="Normal 3 11 24 6 2 5" xfId="16470" xr:uid="{F62877EB-0E7C-4E35-A415-1F35B1D0C717}"/>
    <cellStyle name="Normal 3 11 24 6 2 6" xfId="16471" xr:uid="{28478F9E-BD9A-46DB-BE6E-CF3F8DCCCB11}"/>
    <cellStyle name="Normal 3 11 24 6 2 6 2" xfId="16472" xr:uid="{2CB57A3D-6152-431E-83E6-78B7C37FF83B}"/>
    <cellStyle name="Normal 3 11 24 6 2 7" xfId="16473" xr:uid="{6FC31CAA-D622-42ED-80AC-8C0209726F23}"/>
    <cellStyle name="Normal 3 11 24 6 2 8" xfId="16474" xr:uid="{B59FB085-AA53-42DC-A53D-EDC728D05198}"/>
    <cellStyle name="Normal 3 11 24 6 2 9" xfId="16475" xr:uid="{2BEA1834-DC0F-4D0C-BAD0-899013C0D698}"/>
    <cellStyle name="Normal 3 11 24 6 3" xfId="16476" xr:uid="{982C1344-8109-48F1-AD0B-C14797056AE8}"/>
    <cellStyle name="Normal 3 11 24 6 3 2" xfId="16477" xr:uid="{0F88E4E6-ECEF-42C4-95D5-0331E2E29840}"/>
    <cellStyle name="Normal 3 11 24 6 3 2 2" xfId="16478" xr:uid="{63A74B9F-57C7-4816-84C4-FAF905ECDE57}"/>
    <cellStyle name="Normal 3 11 24 6 3 2 2 2" xfId="16479" xr:uid="{79560215-3AE7-4311-B03D-64C2364EA4B3}"/>
    <cellStyle name="Normal 3 11 24 6 3 2 3" xfId="16480" xr:uid="{6C1A501E-8063-4268-A1EC-45C25457F412}"/>
    <cellStyle name="Normal 3 11 24 6 3 2 4" xfId="16481" xr:uid="{D55D73B8-05AB-42A4-BF6E-24AEF285B2DB}"/>
    <cellStyle name="Normal 3 11 24 6 3 2 5" xfId="16482" xr:uid="{5CFF89BA-38A5-4043-9949-A9BC4A0488EA}"/>
    <cellStyle name="Normal 3 11 24 6 3 3" xfId="16483" xr:uid="{CF9607AF-A9CF-4EE1-A8D0-88A09B7ED734}"/>
    <cellStyle name="Normal 3 11 24 6 3 3 2" xfId="16484" xr:uid="{2DF73DBE-604C-4981-BEFF-F442291C9228}"/>
    <cellStyle name="Normal 3 11 24 6 3 4" xfId="16485" xr:uid="{3598F61B-6731-4A2C-A68B-C693B6F5AA31}"/>
    <cellStyle name="Normal 3 11 24 6 3 5" xfId="16486" xr:uid="{47738977-CD79-4757-8DA0-083E617111C8}"/>
    <cellStyle name="Normal 3 11 24 6 4" xfId="16487" xr:uid="{BBA9CA4E-C9CB-4FAF-BB90-8EB2A9FC298C}"/>
    <cellStyle name="Normal 3 11 24 6 5" xfId="16488" xr:uid="{D6DCB237-9E8E-45B8-9DAC-2A13DBD95C58}"/>
    <cellStyle name="Normal 3 11 24 6 6" xfId="16489" xr:uid="{FA016CE3-A508-43D8-8584-1197B41C0854}"/>
    <cellStyle name="Normal 3 11 24 6 6 2" xfId="16490" xr:uid="{80D651E0-D6E9-4BD6-9A93-44033880B7CD}"/>
    <cellStyle name="Normal 3 11 24 6 7" xfId="16491" xr:uid="{D98D9F78-79BA-4C2D-A55B-E4A0A5CE3B6A}"/>
    <cellStyle name="Normal 3 11 24 6 8" xfId="16492" xr:uid="{2F8F1E03-1547-41B4-B2A5-1F88A389431F}"/>
    <cellStyle name="Normal 3 11 24 6 9" xfId="16493" xr:uid="{EB753A87-6904-48CB-B3C6-B1961F163109}"/>
    <cellStyle name="Normal 3 11 24 7" xfId="16494" xr:uid="{849801BC-E7BE-4387-BAF9-519CEF38A45B}"/>
    <cellStyle name="Normal 3 11 24 8" xfId="16495" xr:uid="{A0B75294-1D46-480D-89B0-155C62F85FE2}"/>
    <cellStyle name="Normal 3 11 24 9" xfId="16496" xr:uid="{E07CE348-0B3B-45A6-93B4-805539032D4C}"/>
    <cellStyle name="Normal 3 11 25" xfId="16497" xr:uid="{D0D55053-EA95-4F26-B137-1AE6D45990B7}"/>
    <cellStyle name="Normal 3 11 25 2" xfId="16498" xr:uid="{2B350E4B-139C-495A-96DA-9EDFBBA247E9}"/>
    <cellStyle name="Normal 3 11 25 3" xfId="16499" xr:uid="{C9D036EC-16E2-46E1-A815-CDFCBF30782A}"/>
    <cellStyle name="Normal 3 11 26" xfId="16500" xr:uid="{E399FBDE-16DA-40CC-8895-CCD5A7D3A65C}"/>
    <cellStyle name="Normal 3 11 26 2" xfId="16501" xr:uid="{A96B0D0F-B9F6-41AB-ACFE-6C39E3DA26B7}"/>
    <cellStyle name="Normal 3 11 26 3" xfId="16502" xr:uid="{E268E787-06AD-45BE-89A2-0EF93A6BDAA6}"/>
    <cellStyle name="Normal 3 11 27" xfId="16503" xr:uid="{7130B183-3E0B-4B03-91D4-5B977EA9B5EB}"/>
    <cellStyle name="Normal 3 11 27 2" xfId="16504" xr:uid="{C7D7E223-03A3-4048-A573-38B8871D9AA9}"/>
    <cellStyle name="Normal 3 11 27 3" xfId="16505" xr:uid="{1CDA9AB3-7169-48F9-A9B6-2D00D5238083}"/>
    <cellStyle name="Normal 3 11 28" xfId="16506" xr:uid="{32E3B8BC-E876-4AE2-822A-20DB425FE32E}"/>
    <cellStyle name="Normal 3 11 28 2" xfId="16507" xr:uid="{2C11812F-86C2-47E9-B79F-0EF7FCAACE8E}"/>
    <cellStyle name="Normal 3 11 28 3" xfId="16508" xr:uid="{5556B8EE-D2DF-4207-8121-C0905330092C}"/>
    <cellStyle name="Normal 3 11 29" xfId="16509" xr:uid="{570255AB-EBA0-4A99-BD94-A0219171BEA6}"/>
    <cellStyle name="Normal 3 11 29 2" xfId="16510" xr:uid="{3DDD6F2F-55B9-4267-810D-0EE8404865E5}"/>
    <cellStyle name="Normal 3 11 29 3" xfId="16511" xr:uid="{57D5CC1E-8A44-4AF7-BEDB-7C05F57EBEDA}"/>
    <cellStyle name="Normal 3 11 3" xfId="16512" xr:uid="{B1EC34D7-B6D4-4A6D-A8A4-0031C9D26EA8}"/>
    <cellStyle name="Normal 3 11 3 2" xfId="16513" xr:uid="{6AB4D61C-8B8C-4897-9BF1-F8AB9FB3D8D1}"/>
    <cellStyle name="Normal 3 11 3 2 2" xfId="16514" xr:uid="{F1AA7AE9-9221-4BC7-ADBD-DF0E95FDEFBE}"/>
    <cellStyle name="Normal 3 11 3 2 3" xfId="16515" xr:uid="{66E5CD98-CB37-475B-9882-A39A93BE3BDF}"/>
    <cellStyle name="Normal 3 11 3 3" xfId="16516" xr:uid="{454C2D1D-169C-402C-8E8E-79C3B693E6F8}"/>
    <cellStyle name="Normal 3 11 3 3 2" xfId="16517" xr:uid="{E47A9449-A3BB-4F4E-9A4A-678CCEDC55E3}"/>
    <cellStyle name="Normal 3 11 3 3 3" xfId="16518" xr:uid="{3718E4A5-B078-481B-9C98-05C228048666}"/>
    <cellStyle name="Normal 3 11 3 4" xfId="16519" xr:uid="{5ED1770C-589A-4D84-B7A6-B7218C209DF4}"/>
    <cellStyle name="Normal 3 11 3 5" xfId="16520" xr:uid="{8EA31552-E5FA-4DB9-8C19-548FB75683A0}"/>
    <cellStyle name="Normal 3 11 30" xfId="16521" xr:uid="{EEFFD21C-F469-4513-8654-2483E157AAF6}"/>
    <cellStyle name="Normal 3 11 30 10" xfId="16522" xr:uid="{8CEBCD76-E1F5-4273-8075-3822E91F38F0}"/>
    <cellStyle name="Normal 3 11 30 11" xfId="16523" xr:uid="{4EEED341-3E5F-4440-B856-1DB67308343E}"/>
    <cellStyle name="Normal 3 11 30 12" xfId="16524" xr:uid="{12AB73E1-62AC-4BB4-8511-787F01335DEE}"/>
    <cellStyle name="Normal 3 11 30 13" xfId="16525" xr:uid="{DB81FE6F-7F1F-4CF0-93B6-582BB8FDB086}"/>
    <cellStyle name="Normal 3 11 30 13 2" xfId="16526" xr:uid="{CCE7EB02-6F04-43D6-BCB5-5A8A2F3217F9}"/>
    <cellStyle name="Normal 3 11 30 14" xfId="16527" xr:uid="{08C08F57-69A9-49CA-A317-541235DD8755}"/>
    <cellStyle name="Normal 3 11 30 15" xfId="16528" xr:uid="{28B6FD41-DDCA-4749-8EC1-4C0921D00336}"/>
    <cellStyle name="Normal 3 11 30 16" xfId="16529" xr:uid="{4C402785-F1D9-4259-A346-F14C30C44598}"/>
    <cellStyle name="Normal 3 11 30 2" xfId="16530" xr:uid="{7D4CCDF6-7855-48B4-BE21-E78251521770}"/>
    <cellStyle name="Normal 3 11 30 2 10" xfId="16531" xr:uid="{AF674E53-B9A6-49E5-856E-863690E08E8E}"/>
    <cellStyle name="Normal 3 11 30 2 11" xfId="16532" xr:uid="{D7759656-6F06-4549-A39A-CC87E6B0D53D}"/>
    <cellStyle name="Normal 3 11 30 2 12" xfId="16533" xr:uid="{1FB41237-1C77-426A-84FB-8037598BB994}"/>
    <cellStyle name="Normal 3 11 30 2 13" xfId="16534" xr:uid="{D09AC4DF-DB55-4A70-935D-5DB6AA6EB856}"/>
    <cellStyle name="Normal 3 11 30 2 13 2" xfId="16535" xr:uid="{F762064F-7172-4923-B612-1C69AF4D9A17}"/>
    <cellStyle name="Normal 3 11 30 2 14" xfId="16536" xr:uid="{5EE00396-9AEB-46E2-949C-8B9A0499A0C0}"/>
    <cellStyle name="Normal 3 11 30 2 15" xfId="16537" xr:uid="{3A0696EF-7978-47B6-92EC-3C1653B9AA05}"/>
    <cellStyle name="Normal 3 11 30 2 16" xfId="16538" xr:uid="{91FCAE82-B0F2-42A3-A034-1531C0E673AA}"/>
    <cellStyle name="Normal 3 11 30 2 2" xfId="16539" xr:uid="{228129D6-347B-4D50-8AF6-9F8313491618}"/>
    <cellStyle name="Normal 3 11 30 2 2 10" xfId="16540" xr:uid="{9B2504AF-61C5-4486-9AF2-6296E843C5B2}"/>
    <cellStyle name="Normal 3 11 30 2 2 11" xfId="16541" xr:uid="{5409EDB6-A359-4809-8568-548F23AA0DC0}"/>
    <cellStyle name="Normal 3 11 30 2 2 12" xfId="16542" xr:uid="{B2E90157-5094-402B-9387-69A658BC52F7}"/>
    <cellStyle name="Normal 3 11 30 2 2 12 2" xfId="16543" xr:uid="{0D1EE5E2-D878-48B3-97BF-79F36D05975D}"/>
    <cellStyle name="Normal 3 11 30 2 2 13" xfId="16544" xr:uid="{A13D27E4-6584-425E-BAF6-9CCC89106401}"/>
    <cellStyle name="Normal 3 11 30 2 2 14" xfId="16545" xr:uid="{5A6E31A9-2805-4065-8A92-8BEF87B83104}"/>
    <cellStyle name="Normal 3 11 30 2 2 15" xfId="16546" xr:uid="{44735EBC-1B28-4746-8095-EC59B63AFB5B}"/>
    <cellStyle name="Normal 3 11 30 2 2 2" xfId="16547" xr:uid="{2C899299-CA89-41E1-8DC8-F081D4E032AD}"/>
    <cellStyle name="Normal 3 11 30 2 2 2 2" xfId="16548" xr:uid="{18E64BC1-BF67-4DA7-9DBD-AD2618A64AB2}"/>
    <cellStyle name="Normal 3 11 30 2 2 2 2 2" xfId="16549" xr:uid="{EA8A2772-4132-439B-B5AB-BA365A1F3C8C}"/>
    <cellStyle name="Normal 3 11 30 2 2 2 2 2 2" xfId="16550" xr:uid="{6B6D7E61-F6B0-4D8A-8FB4-38B532911BD1}"/>
    <cellStyle name="Normal 3 11 30 2 2 2 2 2 2 2" xfId="16551" xr:uid="{658D0F77-7C5D-46AA-B0DA-6CEC88937064}"/>
    <cellStyle name="Normal 3 11 30 2 2 2 2 2 2 2 2" xfId="16552" xr:uid="{075BA428-2FCF-4DB9-A392-72B33801686F}"/>
    <cellStyle name="Normal 3 11 30 2 2 2 2 2 2 3" xfId="16553" xr:uid="{C3B6B4D8-CF2B-4FB5-A722-D07F180814E9}"/>
    <cellStyle name="Normal 3 11 30 2 2 2 2 2 2 4" xfId="16554" xr:uid="{994FF4B4-DA5B-41B4-858E-556721BFF316}"/>
    <cellStyle name="Normal 3 11 30 2 2 2 2 2 2 5" xfId="16555" xr:uid="{1A3FA347-7590-4C42-B407-B5A6A6C77A95}"/>
    <cellStyle name="Normal 3 11 30 2 2 2 2 2 3" xfId="16556" xr:uid="{37CEEA96-586F-4172-B8E5-810836332029}"/>
    <cellStyle name="Normal 3 11 30 2 2 2 2 2 3 2" xfId="16557" xr:uid="{7D5126F7-5FF1-4D20-84F4-BB9551EA2A93}"/>
    <cellStyle name="Normal 3 11 30 2 2 2 2 2 4" xfId="16558" xr:uid="{E945543B-C6A6-4768-A165-B2490EC4B93A}"/>
    <cellStyle name="Normal 3 11 30 2 2 2 2 2 5" xfId="16559" xr:uid="{121F6BBA-5AA9-45E6-B534-7BD3BEADF669}"/>
    <cellStyle name="Normal 3 11 30 2 2 2 2 3" xfId="16560" xr:uid="{9E186F05-70B0-4A38-81E0-ABE92FA8B497}"/>
    <cellStyle name="Normal 3 11 30 2 2 2 2 4" xfId="16561" xr:uid="{8C7C438E-22C6-4BF6-8E95-58AE63450451}"/>
    <cellStyle name="Normal 3 11 30 2 2 2 2 5" xfId="16562" xr:uid="{7373AE14-076B-4914-AA05-8B1029B52B03}"/>
    <cellStyle name="Normal 3 11 30 2 2 2 2 6" xfId="16563" xr:uid="{EF112F8A-0920-41A8-88F5-AFF4CC52A503}"/>
    <cellStyle name="Normal 3 11 30 2 2 2 2 6 2" xfId="16564" xr:uid="{AD2B13F4-63DD-4FA7-B3E3-753CA2B77804}"/>
    <cellStyle name="Normal 3 11 30 2 2 2 2 7" xfId="16565" xr:uid="{E3F5D4D1-72A1-4F56-9BC0-C6C55803EB07}"/>
    <cellStyle name="Normal 3 11 30 2 2 2 2 8" xfId="16566" xr:uid="{AEA5A5ED-E2DE-4E50-8D9A-E8C7D820390F}"/>
    <cellStyle name="Normal 3 11 30 2 2 2 2 9" xfId="16567" xr:uid="{3A9FE0E7-C7BE-4129-97D0-635D0588F143}"/>
    <cellStyle name="Normal 3 11 30 2 2 2 3" xfId="16568" xr:uid="{92BAC1CC-82E6-422D-9813-6DCEDF629359}"/>
    <cellStyle name="Normal 3 11 30 2 2 2 3 2" xfId="16569" xr:uid="{18F72975-66F2-4587-85AE-3FA6417A83E1}"/>
    <cellStyle name="Normal 3 11 30 2 2 2 3 2 2" xfId="16570" xr:uid="{D86D28ED-BAFC-4EC4-8EAA-6A6F53C8E3A4}"/>
    <cellStyle name="Normal 3 11 30 2 2 2 3 2 2 2" xfId="16571" xr:uid="{35E32345-1945-47D6-AE09-07BFC718F1C9}"/>
    <cellStyle name="Normal 3 11 30 2 2 2 3 2 3" xfId="16572" xr:uid="{6B9B8FCD-7088-4E07-BCA6-C322FF5AE6A3}"/>
    <cellStyle name="Normal 3 11 30 2 2 2 3 2 4" xfId="16573" xr:uid="{80EE561B-824E-4368-9732-82BB123BFE2E}"/>
    <cellStyle name="Normal 3 11 30 2 2 2 3 2 5" xfId="16574" xr:uid="{9E649D99-8E02-4D38-A7BE-284ED6B5C898}"/>
    <cellStyle name="Normal 3 11 30 2 2 2 3 3" xfId="16575" xr:uid="{D6DDD15C-8193-4944-B2E1-07982CD42931}"/>
    <cellStyle name="Normal 3 11 30 2 2 2 3 3 2" xfId="16576" xr:uid="{72779623-B366-4A91-AD9D-F2D7C2056D5B}"/>
    <cellStyle name="Normal 3 11 30 2 2 2 3 4" xfId="16577" xr:uid="{029AF633-CF3A-4BAD-87E7-E5731943BB60}"/>
    <cellStyle name="Normal 3 11 30 2 2 2 3 5" xfId="16578" xr:uid="{2771C208-9AEA-4717-A3F0-E9778B6CC29A}"/>
    <cellStyle name="Normal 3 11 30 2 2 2 4" xfId="16579" xr:uid="{19E9A12E-6184-4954-8D89-47725DED8D36}"/>
    <cellStyle name="Normal 3 11 30 2 2 2 5" xfId="16580" xr:uid="{F1D00460-2B96-49E8-895A-B0BC89CBC8E2}"/>
    <cellStyle name="Normal 3 11 30 2 2 2 6" xfId="16581" xr:uid="{C519F26F-FB0D-4E54-BD99-5D4339A998AC}"/>
    <cellStyle name="Normal 3 11 30 2 2 2 6 2" xfId="16582" xr:uid="{797EB411-3F45-45FF-AEC0-95D95636D87E}"/>
    <cellStyle name="Normal 3 11 30 2 2 2 7" xfId="16583" xr:uid="{86B058A6-743B-48E0-8F22-9D9D8279EA41}"/>
    <cellStyle name="Normal 3 11 30 2 2 2 8" xfId="16584" xr:uid="{07BF809D-6408-4A41-AA61-966A2D2F996E}"/>
    <cellStyle name="Normal 3 11 30 2 2 2 9" xfId="16585" xr:uid="{84353035-2DEC-4E5F-A4E7-0F6717E0E7C0}"/>
    <cellStyle name="Normal 3 11 30 2 2 3" xfId="16586" xr:uid="{8697CBBD-CDF7-4334-A5EB-9D0C43CA978F}"/>
    <cellStyle name="Normal 3 11 30 2 2 4" xfId="16587" xr:uid="{537A933C-DEDE-477F-91A2-17CF54163A53}"/>
    <cellStyle name="Normal 3 11 30 2 2 5" xfId="16588" xr:uid="{B8FC0577-1275-4091-9B93-DAFA372C98E9}"/>
    <cellStyle name="Normal 3 11 30 2 2 6" xfId="16589" xr:uid="{BF64A64C-ECCF-48BB-84ED-7C981DCE4F75}"/>
    <cellStyle name="Normal 3 11 30 2 2 7" xfId="16590" xr:uid="{EF5426B7-2B4E-4F2E-AD58-B72F3559853C}"/>
    <cellStyle name="Normal 3 11 30 2 2 8" xfId="16591" xr:uid="{D52B5F16-97D7-4008-82AE-8DC484DB665C}"/>
    <cellStyle name="Normal 3 11 30 2 2 8 2" xfId="16592" xr:uid="{EFEC3822-9925-46FD-8F7D-91F441A2CE10}"/>
    <cellStyle name="Normal 3 11 30 2 2 8 2 2" xfId="16593" xr:uid="{D338522F-6F8E-47FA-AFA4-948FE903DDD0}"/>
    <cellStyle name="Normal 3 11 30 2 2 8 2 2 2" xfId="16594" xr:uid="{310B0EA9-B780-4E66-872F-258C5F78148C}"/>
    <cellStyle name="Normal 3 11 30 2 2 8 2 3" xfId="16595" xr:uid="{A643C672-7564-4573-A90A-6FFD9CCF6412}"/>
    <cellStyle name="Normal 3 11 30 2 2 8 2 4" xfId="16596" xr:uid="{D4A92C70-CF9E-497D-9112-934311A91B13}"/>
    <cellStyle name="Normal 3 11 30 2 2 8 2 5" xfId="16597" xr:uid="{65C57373-9F98-4D6F-B1DE-578A9C0B0C08}"/>
    <cellStyle name="Normal 3 11 30 2 2 8 3" xfId="16598" xr:uid="{EE43C395-EA33-4795-A444-0BCD37416359}"/>
    <cellStyle name="Normal 3 11 30 2 2 8 3 2" xfId="16599" xr:uid="{0C7B878E-E64C-4F00-9873-7E4407EDE6C2}"/>
    <cellStyle name="Normal 3 11 30 2 2 8 4" xfId="16600" xr:uid="{0AA1AE82-D896-482D-9E3A-E2B419D8A6CB}"/>
    <cellStyle name="Normal 3 11 30 2 2 8 5" xfId="16601" xr:uid="{D3036207-0D16-4485-BC55-6B76C11F5374}"/>
    <cellStyle name="Normal 3 11 30 2 2 9" xfId="16602" xr:uid="{DA70D476-7AE5-4138-A93A-DA76B0FE714E}"/>
    <cellStyle name="Normal 3 11 30 2 3" xfId="16603" xr:uid="{03EFDEDF-70CA-46A5-B09A-E57E6F902C0E}"/>
    <cellStyle name="Normal 3 11 30 2 4" xfId="16604" xr:uid="{5CD239B1-360C-4CB1-A067-8520694AEACF}"/>
    <cellStyle name="Normal 3 11 30 2 4 2" xfId="16605" xr:uid="{59764E1D-3D68-4DD9-82BD-A03BD9A30A6D}"/>
    <cellStyle name="Normal 3 11 30 2 4 2 2" xfId="16606" xr:uid="{2C0F6BFB-833D-4BC1-A3A5-BB6E8427C755}"/>
    <cellStyle name="Normal 3 11 30 2 4 2 2 2" xfId="16607" xr:uid="{BB29DFAF-8A50-4335-B4AF-8FAF75CACAC4}"/>
    <cellStyle name="Normal 3 11 30 2 4 2 2 2 2" xfId="16608" xr:uid="{DA70E46B-6DCF-4E8F-8BBF-12F8C4824EBF}"/>
    <cellStyle name="Normal 3 11 30 2 4 2 2 2 2 2" xfId="16609" xr:uid="{29D2EAA5-1571-48DC-92D8-DF5D84085980}"/>
    <cellStyle name="Normal 3 11 30 2 4 2 2 2 3" xfId="16610" xr:uid="{AA19A23C-0C3A-4EFC-B89C-131B2BB3B2BE}"/>
    <cellStyle name="Normal 3 11 30 2 4 2 2 2 4" xfId="16611" xr:uid="{646EDC62-17EE-4D57-8BEF-7677D7E92B34}"/>
    <cellStyle name="Normal 3 11 30 2 4 2 2 2 5" xfId="16612" xr:uid="{A705886A-46F1-464C-B656-FD8718F5C0F9}"/>
    <cellStyle name="Normal 3 11 30 2 4 2 2 3" xfId="16613" xr:uid="{B00EC4B5-4D6D-4EAD-B8F9-6EBE9BF52E4E}"/>
    <cellStyle name="Normal 3 11 30 2 4 2 2 3 2" xfId="16614" xr:uid="{F7A4BA8F-0457-41D6-B0F6-34388BD6DEA0}"/>
    <cellStyle name="Normal 3 11 30 2 4 2 2 4" xfId="16615" xr:uid="{E29A810B-6DCD-482F-BD13-08E7FA452379}"/>
    <cellStyle name="Normal 3 11 30 2 4 2 2 5" xfId="16616" xr:uid="{5A9765EE-54C8-4853-87A5-5260DA1D0BA5}"/>
    <cellStyle name="Normal 3 11 30 2 4 2 3" xfId="16617" xr:uid="{2D46E2C7-AF7D-4CD8-842D-0F8D16F3A7D7}"/>
    <cellStyle name="Normal 3 11 30 2 4 2 4" xfId="16618" xr:uid="{461924A6-37ED-4B23-AE96-C9119FCCC01B}"/>
    <cellStyle name="Normal 3 11 30 2 4 2 5" xfId="16619" xr:uid="{B0BB3660-EBE9-4C87-93A4-D4FED80960A4}"/>
    <cellStyle name="Normal 3 11 30 2 4 2 6" xfId="16620" xr:uid="{A5AC2433-81D2-4519-B1D6-81CEF17D0FA5}"/>
    <cellStyle name="Normal 3 11 30 2 4 2 6 2" xfId="16621" xr:uid="{6189F20B-9BBB-40BE-A66D-F72CE3AFECBF}"/>
    <cellStyle name="Normal 3 11 30 2 4 2 7" xfId="16622" xr:uid="{D05115F6-3823-477C-AB6A-0D819C2B5EAD}"/>
    <cellStyle name="Normal 3 11 30 2 4 2 8" xfId="16623" xr:uid="{74037037-553E-47F7-97BA-FD4FF4B4B5FD}"/>
    <cellStyle name="Normal 3 11 30 2 4 2 9" xfId="16624" xr:uid="{F1AF5753-1794-4F4F-9B01-9A6449958687}"/>
    <cellStyle name="Normal 3 11 30 2 4 3" xfId="16625" xr:uid="{1EC8BCEF-8263-41A5-960A-A804F78E12E9}"/>
    <cellStyle name="Normal 3 11 30 2 4 3 2" xfId="16626" xr:uid="{1D5DEB90-677E-4D45-92C7-A8880650B502}"/>
    <cellStyle name="Normal 3 11 30 2 4 3 2 2" xfId="16627" xr:uid="{32C9BD3A-EFE0-4E0B-91C9-695944D36354}"/>
    <cellStyle name="Normal 3 11 30 2 4 3 2 2 2" xfId="16628" xr:uid="{85CE02B9-A1BD-4E50-9122-E8E507FF8938}"/>
    <cellStyle name="Normal 3 11 30 2 4 3 2 3" xfId="16629" xr:uid="{3AF1E880-9B14-47D6-BC9D-6D4D833508D8}"/>
    <cellStyle name="Normal 3 11 30 2 4 3 2 4" xfId="16630" xr:uid="{469B7718-871C-40AA-9269-96A5A4344384}"/>
    <cellStyle name="Normal 3 11 30 2 4 3 2 5" xfId="16631" xr:uid="{14E3232C-6DB5-4F14-86C1-969D9BAB59C1}"/>
    <cellStyle name="Normal 3 11 30 2 4 3 3" xfId="16632" xr:uid="{F16CCBAC-8584-48C7-B3D5-21C0320F73B4}"/>
    <cellStyle name="Normal 3 11 30 2 4 3 3 2" xfId="16633" xr:uid="{8E588D3B-E146-46A4-A12B-96494DEAD428}"/>
    <cellStyle name="Normal 3 11 30 2 4 3 4" xfId="16634" xr:uid="{208AB126-9DE4-47F1-B21C-89FE88B22EE9}"/>
    <cellStyle name="Normal 3 11 30 2 4 3 5" xfId="16635" xr:uid="{417961AC-95F8-479E-8679-BA910EC20010}"/>
    <cellStyle name="Normal 3 11 30 2 4 4" xfId="16636" xr:uid="{414B6616-C9A1-404D-9ECA-70FCDABFBEC9}"/>
    <cellStyle name="Normal 3 11 30 2 4 5" xfId="16637" xr:uid="{F625F9AE-93DA-4C12-BAA4-07EB1A92085C}"/>
    <cellStyle name="Normal 3 11 30 2 4 6" xfId="16638" xr:uid="{ABCA0E9A-47D0-4ECB-B2B5-3FC573A6523B}"/>
    <cellStyle name="Normal 3 11 30 2 4 6 2" xfId="16639" xr:uid="{EA513E91-4BF6-4244-899E-92AFB9939194}"/>
    <cellStyle name="Normal 3 11 30 2 4 7" xfId="16640" xr:uid="{A1F13B16-5E4F-4193-A77F-2A0B00206609}"/>
    <cellStyle name="Normal 3 11 30 2 4 8" xfId="16641" xr:uid="{E3D49149-9710-4195-971D-72138E4E8A41}"/>
    <cellStyle name="Normal 3 11 30 2 4 9" xfId="16642" xr:uid="{BFA03819-5199-45B5-B1C7-51CA6AE94C6B}"/>
    <cellStyle name="Normal 3 11 30 2 5" xfId="16643" xr:uid="{79E06283-F730-43D5-9F13-707DAFE5599F}"/>
    <cellStyle name="Normal 3 11 30 2 5 2" xfId="16644" xr:uid="{DE83C74A-FD5F-4CF3-A755-862543ABD035}"/>
    <cellStyle name="Normal 3 11 30 2 5 3" xfId="16645" xr:uid="{3AA1E4CF-3BF6-4FEB-811B-D0B0FDFDD808}"/>
    <cellStyle name="Normal 3 11 30 2 6" xfId="16646" xr:uid="{21100103-AAB0-49DB-A4DC-402F43A5FDB4}"/>
    <cellStyle name="Normal 3 11 30 2 6 2" xfId="16647" xr:uid="{7F185572-CA98-41CD-87F9-6555D35622C5}"/>
    <cellStyle name="Normal 3 11 30 2 6 3" xfId="16648" xr:uid="{56847908-1C70-42DB-9431-D66F9860E846}"/>
    <cellStyle name="Normal 3 11 30 2 7" xfId="16649" xr:uid="{B9F62266-3A7D-4CC7-B4AC-53377BFD2058}"/>
    <cellStyle name="Normal 3 11 30 2 7 2" xfId="16650" xr:uid="{A9E8D213-4520-4EFD-8F2E-2933D3980C05}"/>
    <cellStyle name="Normal 3 11 30 2 7 3" xfId="16651" xr:uid="{CF803A43-EF77-4837-A711-5DAAA5FFE873}"/>
    <cellStyle name="Normal 3 11 30 2 8" xfId="16652" xr:uid="{B0F33F82-2173-4A21-BD41-32220EFF23ED}"/>
    <cellStyle name="Normal 3 11 30 2 8 2" xfId="16653" xr:uid="{553B7F8E-65EC-4EDE-B7E9-EA12AA9FBA49}"/>
    <cellStyle name="Normal 3 11 30 2 8 3" xfId="16654" xr:uid="{CB025368-BA06-4151-A5A0-C420B974CE7C}"/>
    <cellStyle name="Normal 3 11 30 2 9" xfId="16655" xr:uid="{F05B857F-4E06-4C27-9105-BA2774A54932}"/>
    <cellStyle name="Normal 3 11 30 2 9 2" xfId="16656" xr:uid="{75EE4197-61B6-4206-9FB9-82088BB3003B}"/>
    <cellStyle name="Normal 3 11 30 2 9 2 2" xfId="16657" xr:uid="{FB5DB3CE-E047-4B09-A1DD-BBD3358126B4}"/>
    <cellStyle name="Normal 3 11 30 2 9 2 2 2" xfId="16658" xr:uid="{4C53CC11-C4B4-40E5-88E4-202F243CC721}"/>
    <cellStyle name="Normal 3 11 30 2 9 2 3" xfId="16659" xr:uid="{2137F2AA-C9F1-42D6-872B-FB62B9A2C724}"/>
    <cellStyle name="Normal 3 11 30 2 9 2 4" xfId="16660" xr:uid="{ACE1352B-8178-41A8-B4A7-91A058ED8401}"/>
    <cellStyle name="Normal 3 11 30 2 9 2 5" xfId="16661" xr:uid="{03316B41-1BEC-44D2-A1AD-C698A8C7652D}"/>
    <cellStyle name="Normal 3 11 30 2 9 3" xfId="16662" xr:uid="{292DE3C5-C563-49BF-8BD6-797494222104}"/>
    <cellStyle name="Normal 3 11 30 2 9 3 2" xfId="16663" xr:uid="{6D7B5E8C-FBC2-4AE3-937E-9B6C2DCAAD28}"/>
    <cellStyle name="Normal 3 11 30 2 9 4" xfId="16664" xr:uid="{AF2A47E9-38C1-4F21-965A-574A364E1D29}"/>
    <cellStyle name="Normal 3 11 30 2 9 5" xfId="16665" xr:uid="{7DFCAFAA-D5C7-4FDA-ACAD-D51B21FE5A1F}"/>
    <cellStyle name="Normal 3 11 30 3" xfId="16666" xr:uid="{3AF585A2-BFFD-4240-B44A-83205D74CFA2}"/>
    <cellStyle name="Normal 3 11 30 3 10" xfId="16667" xr:uid="{0A848E99-3CBD-4F57-BB23-F8B74F0344BE}"/>
    <cellStyle name="Normal 3 11 30 3 11" xfId="16668" xr:uid="{D41E04A8-790C-44B8-B892-CDE3DD49F3D1}"/>
    <cellStyle name="Normal 3 11 30 3 12" xfId="16669" xr:uid="{7DB3047B-F162-4028-B32A-42632E02B4A6}"/>
    <cellStyle name="Normal 3 11 30 3 12 2" xfId="16670" xr:uid="{CF83E3CB-FCE4-4444-90DC-A67A45D83F54}"/>
    <cellStyle name="Normal 3 11 30 3 13" xfId="16671" xr:uid="{615A198A-1E8A-4A2B-8503-F5AB2010C6FD}"/>
    <cellStyle name="Normal 3 11 30 3 14" xfId="16672" xr:uid="{124B2A35-0977-4BDB-95D7-06B0A5ECC38A}"/>
    <cellStyle name="Normal 3 11 30 3 15" xfId="16673" xr:uid="{6C90025B-5CF9-463B-A803-3A3273F9C168}"/>
    <cellStyle name="Normal 3 11 30 3 2" xfId="16674" xr:uid="{A5FABB39-8BDC-4FBF-9B08-2BB73F51056B}"/>
    <cellStyle name="Normal 3 11 30 3 2 2" xfId="16675" xr:uid="{2FE841FA-66F8-4264-8D8B-549ABB470A0D}"/>
    <cellStyle name="Normal 3 11 30 3 2 2 2" xfId="16676" xr:uid="{47310738-7C3B-4629-85A3-4351978CBB1B}"/>
    <cellStyle name="Normal 3 11 30 3 2 2 2 2" xfId="16677" xr:uid="{A4EB2D0D-06E1-44D6-B643-BC0C0FA55ADA}"/>
    <cellStyle name="Normal 3 11 30 3 2 2 2 2 2" xfId="16678" xr:uid="{A52BEAE7-AC39-4DF1-8A74-00C02C0712A3}"/>
    <cellStyle name="Normal 3 11 30 3 2 2 2 2 2 2" xfId="16679" xr:uid="{7710FFE1-EBB3-4125-AEA9-D0104256F833}"/>
    <cellStyle name="Normal 3 11 30 3 2 2 2 2 3" xfId="16680" xr:uid="{82922834-5B56-45F0-BB7E-BCF805A25E32}"/>
    <cellStyle name="Normal 3 11 30 3 2 2 2 2 4" xfId="16681" xr:uid="{6BD4FD2F-5D71-4AF1-B4A7-FA29A4DD33E7}"/>
    <cellStyle name="Normal 3 11 30 3 2 2 2 2 5" xfId="16682" xr:uid="{29029DF4-8572-41B4-873C-595DACA55B99}"/>
    <cellStyle name="Normal 3 11 30 3 2 2 2 3" xfId="16683" xr:uid="{C62B66DD-14C7-4577-944F-3BBAE3AF6DE9}"/>
    <cellStyle name="Normal 3 11 30 3 2 2 2 3 2" xfId="16684" xr:uid="{D9711E00-7308-497F-A793-044EB7D17BE2}"/>
    <cellStyle name="Normal 3 11 30 3 2 2 2 4" xfId="16685" xr:uid="{EE4685FF-CEC5-4E22-81A3-F463062BCFE5}"/>
    <cellStyle name="Normal 3 11 30 3 2 2 2 5" xfId="16686" xr:uid="{6DD0074D-3FDD-4FD7-93D8-E457554AAAD9}"/>
    <cellStyle name="Normal 3 11 30 3 2 2 3" xfId="16687" xr:uid="{9FCA50EA-9DB3-4A5F-86A5-8455C8CE1D85}"/>
    <cellStyle name="Normal 3 11 30 3 2 2 4" xfId="16688" xr:uid="{9DFF7BF3-AF30-48A5-983B-A19249FFE5FD}"/>
    <cellStyle name="Normal 3 11 30 3 2 2 5" xfId="16689" xr:uid="{881D9065-D911-4063-A8FD-0DD68FF9477C}"/>
    <cellStyle name="Normal 3 11 30 3 2 2 6" xfId="16690" xr:uid="{A3E79623-BD1F-4574-8038-25558A8A7193}"/>
    <cellStyle name="Normal 3 11 30 3 2 2 6 2" xfId="16691" xr:uid="{DDDE6253-D7D5-410A-BAD4-1DC3D9B65977}"/>
    <cellStyle name="Normal 3 11 30 3 2 2 7" xfId="16692" xr:uid="{A9FF9585-8A32-40F3-A77E-B515E249EC73}"/>
    <cellStyle name="Normal 3 11 30 3 2 2 8" xfId="16693" xr:uid="{DABF125D-1C84-4950-839C-B3A0603F1371}"/>
    <cellStyle name="Normal 3 11 30 3 2 2 9" xfId="16694" xr:uid="{8D44A053-E50A-4FC6-8926-0E94BA52327C}"/>
    <cellStyle name="Normal 3 11 30 3 2 3" xfId="16695" xr:uid="{EAFCA4A3-5D3E-4A56-8E4F-B6D8377AEDB0}"/>
    <cellStyle name="Normal 3 11 30 3 2 3 2" xfId="16696" xr:uid="{57AEB959-5D21-41E6-87F9-C6D892F973F7}"/>
    <cellStyle name="Normal 3 11 30 3 2 3 2 2" xfId="16697" xr:uid="{7CABD6BE-C6B5-4CE5-A103-79D7278E8C6B}"/>
    <cellStyle name="Normal 3 11 30 3 2 3 2 2 2" xfId="16698" xr:uid="{B767F86E-15D1-4B03-8145-7E32A2B9096B}"/>
    <cellStyle name="Normal 3 11 30 3 2 3 2 3" xfId="16699" xr:uid="{453202F3-EB5C-4F39-BECC-424BA7DDE4A4}"/>
    <cellStyle name="Normal 3 11 30 3 2 3 2 4" xfId="16700" xr:uid="{818BF00A-292C-4D1A-833F-C351489FE7C1}"/>
    <cellStyle name="Normal 3 11 30 3 2 3 2 5" xfId="16701" xr:uid="{CE0F3534-0947-4316-A8F8-B021371B6A04}"/>
    <cellStyle name="Normal 3 11 30 3 2 3 3" xfId="16702" xr:uid="{B6ACE4F6-F038-4EA9-BC9A-BAB748346882}"/>
    <cellStyle name="Normal 3 11 30 3 2 3 3 2" xfId="16703" xr:uid="{C270E015-448A-4156-9970-D0884B57BC4C}"/>
    <cellStyle name="Normal 3 11 30 3 2 3 4" xfId="16704" xr:uid="{3127487C-DEDA-4406-BA03-F32A2AF0746D}"/>
    <cellStyle name="Normal 3 11 30 3 2 3 5" xfId="16705" xr:uid="{93C88A0E-63A7-4F4E-ACEF-74A6F497750E}"/>
    <cellStyle name="Normal 3 11 30 3 2 4" xfId="16706" xr:uid="{08824095-0CC9-4CE7-8EF8-72E55EFC6A0B}"/>
    <cellStyle name="Normal 3 11 30 3 2 5" xfId="16707" xr:uid="{283B6243-6319-4F26-95BC-F86DB95353D2}"/>
    <cellStyle name="Normal 3 11 30 3 2 6" xfId="16708" xr:uid="{8296F79E-DAD7-4C76-A9AA-1640509E52F6}"/>
    <cellStyle name="Normal 3 11 30 3 2 6 2" xfId="16709" xr:uid="{EA0AC235-ADAD-4233-9552-6F3DB7F75828}"/>
    <cellStyle name="Normal 3 11 30 3 2 7" xfId="16710" xr:uid="{DDE9CCDA-1AC2-44D5-B5C9-E55FF9E50F93}"/>
    <cellStyle name="Normal 3 11 30 3 2 8" xfId="16711" xr:uid="{3847C4B5-0EBA-4533-9D50-863398B11FA7}"/>
    <cellStyle name="Normal 3 11 30 3 2 9" xfId="16712" xr:uid="{4A38BE6F-1417-49C1-A125-E0D4946D501C}"/>
    <cellStyle name="Normal 3 11 30 3 3" xfId="16713" xr:uid="{06A670BD-27A6-47EF-AEF1-B2AC58B4D85A}"/>
    <cellStyle name="Normal 3 11 30 3 3 2" xfId="16714" xr:uid="{2D17395B-4798-4870-8871-E0E3A239E9C7}"/>
    <cellStyle name="Normal 3 11 30 3 3 3" xfId="16715" xr:uid="{1645E05E-B2CD-4A5D-B545-7AAAEF83EC45}"/>
    <cellStyle name="Normal 3 11 30 3 4" xfId="16716" xr:uid="{740FBAAF-B87A-4DF2-B870-6979B7038506}"/>
    <cellStyle name="Normal 3 11 30 3 4 2" xfId="16717" xr:uid="{1863F30D-A917-4646-BCDD-A8DAC8633A36}"/>
    <cellStyle name="Normal 3 11 30 3 4 3" xfId="16718" xr:uid="{CD2CA8CA-8893-4FD0-8573-69853D1EBE7B}"/>
    <cellStyle name="Normal 3 11 30 3 5" xfId="16719" xr:uid="{9EF0B0B6-0789-4190-ABFC-C2086D80550B}"/>
    <cellStyle name="Normal 3 11 30 3 5 2" xfId="16720" xr:uid="{BC22DF8A-F632-4263-8409-8C74B5B531CE}"/>
    <cellStyle name="Normal 3 11 30 3 5 3" xfId="16721" xr:uid="{DB826A08-4FCD-4235-A3A5-230D2BEEADA0}"/>
    <cellStyle name="Normal 3 11 30 3 6" xfId="16722" xr:uid="{B6E3168A-6DB9-4F9B-A0DB-06CA5F6B7DBD}"/>
    <cellStyle name="Normal 3 11 30 3 6 2" xfId="16723" xr:uid="{367AD7A8-0E6C-48A3-A57F-D357B9B01B9A}"/>
    <cellStyle name="Normal 3 11 30 3 6 3" xfId="16724" xr:uid="{40B91C47-6E7E-4EE4-9C9B-4A0E2A2DA45B}"/>
    <cellStyle name="Normal 3 11 30 3 7" xfId="16725" xr:uid="{A16C5D61-FDC1-40AE-9CDE-5D8FF0062448}"/>
    <cellStyle name="Normal 3 11 30 3 7 2" xfId="16726" xr:uid="{1FAF0DF5-ADE0-4469-987D-A36084067C3A}"/>
    <cellStyle name="Normal 3 11 30 3 7 3" xfId="16727" xr:uid="{843FFA7B-3156-4257-9DC0-0940DF9E7B10}"/>
    <cellStyle name="Normal 3 11 30 3 8" xfId="16728" xr:uid="{43EDC115-253D-45B1-8F61-C6F56FE9FFCE}"/>
    <cellStyle name="Normal 3 11 30 3 8 2" xfId="16729" xr:uid="{F4621821-1230-4F6D-B5F1-926BD220FF07}"/>
    <cellStyle name="Normal 3 11 30 3 8 2 2" xfId="16730" xr:uid="{E92897B0-ACA8-4293-A6A1-F50760A8F7F7}"/>
    <cellStyle name="Normal 3 11 30 3 8 2 2 2" xfId="16731" xr:uid="{DBF1A2FE-D910-4BFB-B170-4C87E7F7772B}"/>
    <cellStyle name="Normal 3 11 30 3 8 2 3" xfId="16732" xr:uid="{C522ADFB-CD0C-4BA9-A733-778D959B2241}"/>
    <cellStyle name="Normal 3 11 30 3 8 2 4" xfId="16733" xr:uid="{BEC079AF-0B7F-41D2-96D6-DBD16D19D39C}"/>
    <cellStyle name="Normal 3 11 30 3 8 2 5" xfId="16734" xr:uid="{42DE8B2A-1914-48E7-AC25-8D34214D46EC}"/>
    <cellStyle name="Normal 3 11 30 3 8 3" xfId="16735" xr:uid="{0F3997B5-FBC1-475D-B8EB-311DC0235EC3}"/>
    <cellStyle name="Normal 3 11 30 3 8 3 2" xfId="16736" xr:uid="{5BEEA611-EDCF-4BE3-8271-5849D8BCD4DF}"/>
    <cellStyle name="Normal 3 11 30 3 8 4" xfId="16737" xr:uid="{39FB4068-1628-44A0-9037-C27376DC5024}"/>
    <cellStyle name="Normal 3 11 30 3 8 5" xfId="16738" xr:uid="{D083114D-A72D-4CD6-9CB7-E6988B20347A}"/>
    <cellStyle name="Normal 3 11 30 3 9" xfId="16739" xr:uid="{05B4CDA8-55F1-414F-86EF-63A1FB372DAE}"/>
    <cellStyle name="Normal 3 11 30 4" xfId="16740" xr:uid="{72566C1E-ECC4-46DE-92A8-3182D896316F}"/>
    <cellStyle name="Normal 3 11 30 4 2" xfId="16741" xr:uid="{409C394D-632A-4A1D-B62B-1CB3BBB29FFB}"/>
    <cellStyle name="Normal 3 11 30 4 2 2" xfId="16742" xr:uid="{B5D71BA1-F7E0-4C17-B336-913CE1D454FF}"/>
    <cellStyle name="Normal 3 11 30 4 2 2 2" xfId="16743" xr:uid="{55F1C6FD-ED7F-4248-A3D7-3753EC0FAC53}"/>
    <cellStyle name="Normal 3 11 30 4 2 2 2 2" xfId="16744" xr:uid="{B8B97DC5-650A-4F4C-93A9-CB91247BD94C}"/>
    <cellStyle name="Normal 3 11 30 4 2 2 2 2 2" xfId="16745" xr:uid="{B79A7FA7-B6C0-4338-A284-589ABF072563}"/>
    <cellStyle name="Normal 3 11 30 4 2 2 2 3" xfId="16746" xr:uid="{CB4F05A6-B7B0-4B4B-AADE-2252AA2F68D7}"/>
    <cellStyle name="Normal 3 11 30 4 2 2 2 4" xfId="16747" xr:uid="{82B5E02B-B9DB-4842-955F-645355459D8B}"/>
    <cellStyle name="Normal 3 11 30 4 2 2 2 5" xfId="16748" xr:uid="{8937F458-B8CF-4631-A473-2E88A1EEC20F}"/>
    <cellStyle name="Normal 3 11 30 4 2 2 3" xfId="16749" xr:uid="{747E3FE5-7D47-41D7-8905-9E8C0A5B06F0}"/>
    <cellStyle name="Normal 3 11 30 4 2 2 3 2" xfId="16750" xr:uid="{3C829815-331E-415B-8A7A-90862E41B348}"/>
    <cellStyle name="Normal 3 11 30 4 2 2 4" xfId="16751" xr:uid="{1AB11450-253A-43F9-B822-E02C7ED7CF19}"/>
    <cellStyle name="Normal 3 11 30 4 2 2 5" xfId="16752" xr:uid="{EF307B9D-9306-4A26-BBF8-7EE48D743D5F}"/>
    <cellStyle name="Normal 3 11 30 4 2 3" xfId="16753" xr:uid="{EA56EB4B-9637-40D0-9D84-F62599BFABB2}"/>
    <cellStyle name="Normal 3 11 30 4 2 4" xfId="16754" xr:uid="{11D83D27-E9C3-41A8-A123-CA204B7A9D45}"/>
    <cellStyle name="Normal 3 11 30 4 2 5" xfId="16755" xr:uid="{C8A6ED50-4048-47A6-8F47-0C56F1D3DF72}"/>
    <cellStyle name="Normal 3 11 30 4 2 6" xfId="16756" xr:uid="{2C362ED6-690B-4A9C-96C5-3CED5420AAFB}"/>
    <cellStyle name="Normal 3 11 30 4 2 6 2" xfId="16757" xr:uid="{1377019A-10B8-461F-805A-F1B861A3F9F2}"/>
    <cellStyle name="Normal 3 11 30 4 2 7" xfId="16758" xr:uid="{05F87F77-A9A0-429E-851D-262BAE41774E}"/>
    <cellStyle name="Normal 3 11 30 4 2 8" xfId="16759" xr:uid="{179BC196-FF4E-4070-BC67-1295397061E7}"/>
    <cellStyle name="Normal 3 11 30 4 2 9" xfId="16760" xr:uid="{DCD68C0D-1193-4510-809D-011DCF2D5FDF}"/>
    <cellStyle name="Normal 3 11 30 4 3" xfId="16761" xr:uid="{18148429-BE57-4087-AD53-C90AD0FBB9F6}"/>
    <cellStyle name="Normal 3 11 30 4 3 2" xfId="16762" xr:uid="{E6D0A3C3-C329-4F26-8DDB-AEE79C334854}"/>
    <cellStyle name="Normal 3 11 30 4 3 2 2" xfId="16763" xr:uid="{9A0636C8-CB83-49BE-84B3-9AC0D1685F97}"/>
    <cellStyle name="Normal 3 11 30 4 3 2 2 2" xfId="16764" xr:uid="{D67C3ACE-4884-4A95-915F-CEB092E68D57}"/>
    <cellStyle name="Normal 3 11 30 4 3 2 3" xfId="16765" xr:uid="{37B7FD82-F73D-49E2-86C9-71C60E376D52}"/>
    <cellStyle name="Normal 3 11 30 4 3 2 4" xfId="16766" xr:uid="{D1FFA7B0-CA43-4E17-8E8B-9F45AC50D3B2}"/>
    <cellStyle name="Normal 3 11 30 4 3 2 5" xfId="16767" xr:uid="{6C665B2F-2825-4784-86EB-5FF1B7B4779E}"/>
    <cellStyle name="Normal 3 11 30 4 3 3" xfId="16768" xr:uid="{CA496CE0-A752-4220-BE8B-90391B9313D4}"/>
    <cellStyle name="Normal 3 11 30 4 3 3 2" xfId="16769" xr:uid="{F0F24CC0-DD97-4660-B2F6-85251511FEFE}"/>
    <cellStyle name="Normal 3 11 30 4 3 4" xfId="16770" xr:uid="{021D8617-CBA4-437F-A24C-6BA17B7B2418}"/>
    <cellStyle name="Normal 3 11 30 4 3 5" xfId="16771" xr:uid="{89BE3669-3DF0-4963-8218-95C37BDD8B15}"/>
    <cellStyle name="Normal 3 11 30 4 4" xfId="16772" xr:uid="{EA679E5B-4489-4168-883E-EE9E7FAFE62A}"/>
    <cellStyle name="Normal 3 11 30 4 5" xfId="16773" xr:uid="{F2377949-EB02-4E9B-8867-76694A86800D}"/>
    <cellStyle name="Normal 3 11 30 4 6" xfId="16774" xr:uid="{28155722-B966-4067-B88D-8F8D2FB20218}"/>
    <cellStyle name="Normal 3 11 30 4 6 2" xfId="16775" xr:uid="{D048F153-2FDC-4941-8F18-6598C756B849}"/>
    <cellStyle name="Normal 3 11 30 4 7" xfId="16776" xr:uid="{080D370F-79C3-48AC-973F-3E51DE600087}"/>
    <cellStyle name="Normal 3 11 30 4 8" xfId="16777" xr:uid="{CCB8CA15-A2E7-478D-A9E4-AF684C1EC5E0}"/>
    <cellStyle name="Normal 3 11 30 4 9" xfId="16778" xr:uid="{1584E66A-CD65-4ABE-B28F-890FAA354CCF}"/>
    <cellStyle name="Normal 3 11 30 5" xfId="16779" xr:uid="{6A9D39A8-7236-4850-944B-76FE03310E8C}"/>
    <cellStyle name="Normal 3 11 30 6" xfId="16780" xr:uid="{089FD2EF-7AB8-4387-B9A9-5DBBEAF95209}"/>
    <cellStyle name="Normal 3 11 30 7" xfId="16781" xr:uid="{4483D15A-CB02-450B-99BA-85671CFF2F23}"/>
    <cellStyle name="Normal 3 11 30 8" xfId="16782" xr:uid="{6B9B6D2D-2917-4C0F-95B3-C35818577579}"/>
    <cellStyle name="Normal 3 11 30 9" xfId="16783" xr:uid="{CBE64AFD-6521-4E27-9480-82218705D4D6}"/>
    <cellStyle name="Normal 3 11 30 9 2" xfId="16784" xr:uid="{9C892D3A-C156-4300-ABA2-4BBCA006ACDF}"/>
    <cellStyle name="Normal 3 11 30 9 2 2" xfId="16785" xr:uid="{9D30867B-54EC-442D-AA0D-C3BFCFFA2AE1}"/>
    <cellStyle name="Normal 3 11 30 9 2 2 2" xfId="16786" xr:uid="{8E70AFC9-DEE5-44E3-938E-21FD609DB322}"/>
    <cellStyle name="Normal 3 11 30 9 2 3" xfId="16787" xr:uid="{A2826B2F-E08B-49CB-84B7-B49E7066936C}"/>
    <cellStyle name="Normal 3 11 30 9 2 4" xfId="16788" xr:uid="{2E4D5A81-71A4-45D0-8193-7E62A7A43713}"/>
    <cellStyle name="Normal 3 11 30 9 2 5" xfId="16789" xr:uid="{58251848-C022-44DF-AAE6-1C81FDCD6CAD}"/>
    <cellStyle name="Normal 3 11 30 9 3" xfId="16790" xr:uid="{A909FBAF-BE8F-4D37-835C-426EA28E4771}"/>
    <cellStyle name="Normal 3 11 30 9 3 2" xfId="16791" xr:uid="{537BE56E-46AA-4E8E-8A4E-56493DFF8DA3}"/>
    <cellStyle name="Normal 3 11 30 9 4" xfId="16792" xr:uid="{9B8BB7CD-8BF1-48D5-AB97-62A42D276BBC}"/>
    <cellStyle name="Normal 3 11 30 9 5" xfId="16793" xr:uid="{C404FC16-B137-4BF9-A59C-7EAED3B98CC7}"/>
    <cellStyle name="Normal 3 11 31" xfId="16794" xr:uid="{207A8E2C-A3C5-4199-BD5F-DBB191B99164}"/>
    <cellStyle name="Normal 3 11 31 10" xfId="16795" xr:uid="{73B432D2-6F2C-4648-BB1C-1FEF83EC384F}"/>
    <cellStyle name="Normal 3 11 31 11" xfId="16796" xr:uid="{1864D0B7-1617-4F0F-B355-BDA220CFCECC}"/>
    <cellStyle name="Normal 3 11 31 12" xfId="16797" xr:uid="{E68E6F6B-9C78-414D-8433-4C0E802401B0}"/>
    <cellStyle name="Normal 3 11 31 12 2" xfId="16798" xr:uid="{B57B0916-BAB2-4988-8CE0-6B1E328A85BC}"/>
    <cellStyle name="Normal 3 11 31 13" xfId="16799" xr:uid="{C9C6D1E3-8433-4140-9BAF-F2FC318DD684}"/>
    <cellStyle name="Normal 3 11 31 14" xfId="16800" xr:uid="{C5F71C3E-4D56-4C03-A775-B4547DF3F900}"/>
    <cellStyle name="Normal 3 11 31 15" xfId="16801" xr:uid="{044B947E-B2DF-430B-A8CF-204536A812E8}"/>
    <cellStyle name="Normal 3 11 31 2" xfId="16802" xr:uid="{486A5673-34A0-481B-8516-B339328E0913}"/>
    <cellStyle name="Normal 3 11 31 2 2" xfId="16803" xr:uid="{B5180E69-63BC-4000-9CE4-128A1AFC98E0}"/>
    <cellStyle name="Normal 3 11 31 2 2 2" xfId="16804" xr:uid="{AE89C764-C4EC-4B6C-A5DE-36B57D7955DC}"/>
    <cellStyle name="Normal 3 11 31 2 2 2 2" xfId="16805" xr:uid="{1DBB80D2-F75E-4D80-86F6-7F40BE78FEA9}"/>
    <cellStyle name="Normal 3 11 31 2 2 2 2 2" xfId="16806" xr:uid="{93474AC5-B771-4215-838C-0269836D4B9C}"/>
    <cellStyle name="Normal 3 11 31 2 2 2 2 2 2" xfId="16807" xr:uid="{26FA07D2-A009-4AD3-9DFF-7BE9C57BEA13}"/>
    <cellStyle name="Normal 3 11 31 2 2 2 2 3" xfId="16808" xr:uid="{38AC161F-3F22-42A6-AE64-D2681E24AF3E}"/>
    <cellStyle name="Normal 3 11 31 2 2 2 2 4" xfId="16809" xr:uid="{6FDF109D-9BB0-4413-A578-B218AD383155}"/>
    <cellStyle name="Normal 3 11 31 2 2 2 2 5" xfId="16810" xr:uid="{A3A6564F-1E36-4EBC-9F0E-754FD99F1867}"/>
    <cellStyle name="Normal 3 11 31 2 2 2 3" xfId="16811" xr:uid="{38488BE3-7DAB-408F-8220-24EE6E72C9BA}"/>
    <cellStyle name="Normal 3 11 31 2 2 2 3 2" xfId="16812" xr:uid="{048699D8-5C43-4895-A23A-016B582DC5C2}"/>
    <cellStyle name="Normal 3 11 31 2 2 2 4" xfId="16813" xr:uid="{9072E3CC-03D1-43C7-875B-F5DA0F64F7F9}"/>
    <cellStyle name="Normal 3 11 31 2 2 2 5" xfId="16814" xr:uid="{746BB762-C5C7-46D4-87C6-910700E6E57C}"/>
    <cellStyle name="Normal 3 11 31 2 2 3" xfId="16815" xr:uid="{7C327866-2C69-48DC-8732-BDA4596477F1}"/>
    <cellStyle name="Normal 3 11 31 2 2 4" xfId="16816" xr:uid="{BDA01CED-F088-4430-8F86-BA6AC27292FB}"/>
    <cellStyle name="Normal 3 11 31 2 2 5" xfId="16817" xr:uid="{9C8D9215-DC8E-4D1B-8900-7E6526F45344}"/>
    <cellStyle name="Normal 3 11 31 2 2 6" xfId="16818" xr:uid="{A74A85E2-C9E4-4EAC-9F36-DB443DA5E87D}"/>
    <cellStyle name="Normal 3 11 31 2 2 6 2" xfId="16819" xr:uid="{2DF6B86B-9C63-4676-BB17-8469B14C8BCA}"/>
    <cellStyle name="Normal 3 11 31 2 2 7" xfId="16820" xr:uid="{9D41CF89-F575-4BE7-83BC-4C6B667CBD1D}"/>
    <cellStyle name="Normal 3 11 31 2 2 8" xfId="16821" xr:uid="{76CEDF58-29D5-41C8-AFFE-92025826572C}"/>
    <cellStyle name="Normal 3 11 31 2 2 9" xfId="16822" xr:uid="{DA272585-55C8-4598-A200-6151B0BD3FB8}"/>
    <cellStyle name="Normal 3 11 31 2 3" xfId="16823" xr:uid="{5F080CC8-55F8-475D-9041-283997FF473B}"/>
    <cellStyle name="Normal 3 11 31 2 3 2" xfId="16824" xr:uid="{5A1EE79D-208E-4412-A852-EA70639E609C}"/>
    <cellStyle name="Normal 3 11 31 2 3 2 2" xfId="16825" xr:uid="{D689A78F-46A2-477C-9797-FEFA3FCB06CD}"/>
    <cellStyle name="Normal 3 11 31 2 3 2 2 2" xfId="16826" xr:uid="{81D0ECEF-A0E7-434D-8532-F2252F909609}"/>
    <cellStyle name="Normal 3 11 31 2 3 2 3" xfId="16827" xr:uid="{A508396D-3878-4284-AC4E-02D1563A7231}"/>
    <cellStyle name="Normal 3 11 31 2 3 2 4" xfId="16828" xr:uid="{CE0281D9-B1CF-4D50-A337-C20160A983E9}"/>
    <cellStyle name="Normal 3 11 31 2 3 2 5" xfId="16829" xr:uid="{0844A0FB-0518-46A5-9C85-CB49C65F7BD7}"/>
    <cellStyle name="Normal 3 11 31 2 3 3" xfId="16830" xr:uid="{5FE2782A-1B27-4801-BF5A-ED7FB6F05462}"/>
    <cellStyle name="Normal 3 11 31 2 3 3 2" xfId="16831" xr:uid="{1F6C11D3-794E-4B7C-BC6A-0404EC921A86}"/>
    <cellStyle name="Normal 3 11 31 2 3 4" xfId="16832" xr:uid="{10F535A7-A36C-419C-846C-2E95F956F465}"/>
    <cellStyle name="Normal 3 11 31 2 3 5" xfId="16833" xr:uid="{C703EBAA-321E-44E5-B389-6BBC6B2FC54E}"/>
    <cellStyle name="Normal 3 11 31 2 4" xfId="16834" xr:uid="{A659F16E-6B48-4191-B088-58DE0B3E968E}"/>
    <cellStyle name="Normal 3 11 31 2 5" xfId="16835" xr:uid="{1D81481C-E8EA-401E-A201-7AA43D689256}"/>
    <cellStyle name="Normal 3 11 31 2 6" xfId="16836" xr:uid="{4F14D20F-CEA2-43B1-9829-B07D3A7BC699}"/>
    <cellStyle name="Normal 3 11 31 2 6 2" xfId="16837" xr:uid="{6550254F-B1FA-401A-A4B0-0820166B2A99}"/>
    <cellStyle name="Normal 3 11 31 2 7" xfId="16838" xr:uid="{1748A40B-9A35-487C-BD85-E4DBE6ABA8D6}"/>
    <cellStyle name="Normal 3 11 31 2 8" xfId="16839" xr:uid="{824F2B21-CB8D-4A4A-8FF8-79C2BBA261FD}"/>
    <cellStyle name="Normal 3 11 31 2 9" xfId="16840" xr:uid="{D0DDEFC9-DD8D-4F18-9330-DEC5CDCD862D}"/>
    <cellStyle name="Normal 3 11 31 3" xfId="16841" xr:uid="{09AC1DDF-0018-4F15-92E7-B8C97BADE8D1}"/>
    <cellStyle name="Normal 3 11 31 4" xfId="16842" xr:uid="{B4F34FA4-A5F6-41D4-9122-7C1093FDC9A6}"/>
    <cellStyle name="Normal 3 11 31 5" xfId="16843" xr:uid="{913745D3-BDA9-49AD-BFC6-D1C4F68A24B1}"/>
    <cellStyle name="Normal 3 11 31 6" xfId="16844" xr:uid="{8AD16C10-2221-4957-B1D3-1A281E3E867D}"/>
    <cellStyle name="Normal 3 11 31 7" xfId="16845" xr:uid="{F82212EF-4679-4E11-88C1-BE80BAD8B1EF}"/>
    <cellStyle name="Normal 3 11 31 8" xfId="16846" xr:uid="{EA1EF8D8-4B85-4A50-A2D8-08361303C667}"/>
    <cellStyle name="Normal 3 11 31 8 2" xfId="16847" xr:uid="{D2159098-90AE-4AB8-A535-AE85532CFB43}"/>
    <cellStyle name="Normal 3 11 31 8 2 2" xfId="16848" xr:uid="{B2A5BBFA-E08B-4A12-8B29-80794A9C2C2A}"/>
    <cellStyle name="Normal 3 11 31 8 2 2 2" xfId="16849" xr:uid="{AE3C253D-ECBE-4E91-910F-1697365E5C89}"/>
    <cellStyle name="Normal 3 11 31 8 2 3" xfId="16850" xr:uid="{61BD8369-42B9-4C9E-BF12-EAF5B758D19D}"/>
    <cellStyle name="Normal 3 11 31 8 2 4" xfId="16851" xr:uid="{270E9151-3D6C-47B0-817F-0CC923FEE2FC}"/>
    <cellStyle name="Normal 3 11 31 8 2 5" xfId="16852" xr:uid="{F5791FDF-4860-4F3B-BE4D-FF9070EE9F6C}"/>
    <cellStyle name="Normal 3 11 31 8 3" xfId="16853" xr:uid="{E43BCC65-289D-4658-B6FE-42E58B923C7B}"/>
    <cellStyle name="Normal 3 11 31 8 3 2" xfId="16854" xr:uid="{02940529-02B1-4A4D-9625-DC00E8019462}"/>
    <cellStyle name="Normal 3 11 31 8 4" xfId="16855" xr:uid="{044787D4-C1DD-4DA8-8250-15C9B0BF2190}"/>
    <cellStyle name="Normal 3 11 31 8 5" xfId="16856" xr:uid="{065C5FE2-110A-4AF2-91E3-FD0B027708B7}"/>
    <cellStyle name="Normal 3 11 31 9" xfId="16857" xr:uid="{AD50620D-2A5F-4462-B0F9-343374B5E1CE}"/>
    <cellStyle name="Normal 3 11 32" xfId="16858" xr:uid="{13663E54-4A5D-4487-B298-E63E402F0979}"/>
    <cellStyle name="Normal 3 11 33" xfId="16859" xr:uid="{C0396E0E-2B62-49F6-88DE-4FB0A07AB82E}"/>
    <cellStyle name="Normal 3 11 33 2" xfId="16860" xr:uid="{6EF051AC-D20E-4D78-B240-FAD68D7DEAC8}"/>
    <cellStyle name="Normal 3 11 33 2 2" xfId="16861" xr:uid="{B2CE0E76-8BFF-4DDA-8989-148867141A8F}"/>
    <cellStyle name="Normal 3 11 33 2 2 2" xfId="16862" xr:uid="{87C455DD-CB2F-4901-B87B-BE2EDE6AD481}"/>
    <cellStyle name="Normal 3 11 33 2 2 2 2" xfId="16863" xr:uid="{15903062-5A02-4E8C-8550-C60618BD9297}"/>
    <cellStyle name="Normal 3 11 33 2 2 2 2 2" xfId="16864" xr:uid="{261203C2-E117-4437-9849-2617FF937870}"/>
    <cellStyle name="Normal 3 11 33 2 2 2 3" xfId="16865" xr:uid="{7CAE14A4-EAD4-4BF8-9413-AFB4E0315A16}"/>
    <cellStyle name="Normal 3 11 33 2 2 2 4" xfId="16866" xr:uid="{F82BAD06-DDF0-4A58-BC3A-B7F3653F8C7C}"/>
    <cellStyle name="Normal 3 11 33 2 2 2 5" xfId="16867" xr:uid="{BCBECAE8-351D-4AF5-9EAC-CC7B766E9F1D}"/>
    <cellStyle name="Normal 3 11 33 2 2 3" xfId="16868" xr:uid="{A71CFDA6-4FC8-465F-A577-2C5BB551F3DB}"/>
    <cellStyle name="Normal 3 11 33 2 2 3 2" xfId="16869" xr:uid="{54E4F6BA-CA28-469B-B044-1BADA3AA3EEF}"/>
    <cellStyle name="Normal 3 11 33 2 2 4" xfId="16870" xr:uid="{4EE5EDD9-23EE-4A85-AEF5-F2B0A9256148}"/>
    <cellStyle name="Normal 3 11 33 2 2 5" xfId="16871" xr:uid="{964572BB-2F71-4257-97DC-A66691F38114}"/>
    <cellStyle name="Normal 3 11 33 2 3" xfId="16872" xr:uid="{31B99009-475A-4383-8548-F44A4E28AEEE}"/>
    <cellStyle name="Normal 3 11 33 2 4" xfId="16873" xr:uid="{A496F7CE-F5E7-4394-8798-2D491546DBD1}"/>
    <cellStyle name="Normal 3 11 33 2 5" xfId="16874" xr:uid="{DB03B1F7-81A1-4B16-B5B2-B6F4E0166E41}"/>
    <cellStyle name="Normal 3 11 33 2 6" xfId="16875" xr:uid="{3AE79C1A-C9EE-4DBD-A551-45F1C9636169}"/>
    <cellStyle name="Normal 3 11 33 2 6 2" xfId="16876" xr:uid="{55ECC3B1-8CAA-4AD1-A0DB-77724A378DE7}"/>
    <cellStyle name="Normal 3 11 33 2 7" xfId="16877" xr:uid="{C8EEE929-EF25-4521-B62D-DD8C06E19F2B}"/>
    <cellStyle name="Normal 3 11 33 2 8" xfId="16878" xr:uid="{62EE27E0-0F30-4716-B1FE-21ABDCB1E912}"/>
    <cellStyle name="Normal 3 11 33 2 9" xfId="16879" xr:uid="{8A71428F-A8B5-4BCF-8228-434C5FB2820D}"/>
    <cellStyle name="Normal 3 11 33 3" xfId="16880" xr:uid="{ADD6A65D-04D5-4235-B15F-9B729DFEFAF9}"/>
    <cellStyle name="Normal 3 11 33 3 2" xfId="16881" xr:uid="{B89AD300-DD09-4D06-8B99-ED7749A62360}"/>
    <cellStyle name="Normal 3 11 33 3 2 2" xfId="16882" xr:uid="{68CDF193-62BF-412D-B018-ACB0F5AE1DF2}"/>
    <cellStyle name="Normal 3 11 33 3 2 2 2" xfId="16883" xr:uid="{116309BE-2706-4EBB-94AE-C7AFE8BDDD77}"/>
    <cellStyle name="Normal 3 11 33 3 2 3" xfId="16884" xr:uid="{1858464D-6122-492A-9654-73B70ACBAC64}"/>
    <cellStyle name="Normal 3 11 33 3 2 4" xfId="16885" xr:uid="{736DCF13-395E-4A6C-A3D2-20D3790B99C8}"/>
    <cellStyle name="Normal 3 11 33 3 2 5" xfId="16886" xr:uid="{347024A3-5293-4642-AA55-BEA33320E06A}"/>
    <cellStyle name="Normal 3 11 33 3 3" xfId="16887" xr:uid="{386A7D4F-3EB1-4B2F-AE72-35B5EA449200}"/>
    <cellStyle name="Normal 3 11 33 3 3 2" xfId="16888" xr:uid="{48AE3D42-A7C1-425C-B331-ED4486BD5BFB}"/>
    <cellStyle name="Normal 3 11 33 3 4" xfId="16889" xr:uid="{E482E58B-FDF3-4452-B857-5BC3BDCB0584}"/>
    <cellStyle name="Normal 3 11 33 3 5" xfId="16890" xr:uid="{4B4DC3C9-8938-4057-9386-B1BFDB26C5EA}"/>
    <cellStyle name="Normal 3 11 33 4" xfId="16891" xr:uid="{D0A334E2-347F-4EF3-88D8-88FBFDEAB39B}"/>
    <cellStyle name="Normal 3 11 33 5" xfId="16892" xr:uid="{C91770C8-EF52-412B-8241-6A5EC5F1E8CB}"/>
    <cellStyle name="Normal 3 11 33 6" xfId="16893" xr:uid="{6AC958D6-6CE2-4175-9748-65B3A7E59153}"/>
    <cellStyle name="Normal 3 11 33 6 2" xfId="16894" xr:uid="{A628A65A-5485-485E-B2F4-80A2612CA7DE}"/>
    <cellStyle name="Normal 3 11 33 7" xfId="16895" xr:uid="{0CAF8D94-0E9A-4125-945C-AD4032ACB848}"/>
    <cellStyle name="Normal 3 11 33 8" xfId="16896" xr:uid="{A84B3A3C-A55B-4AF9-89CA-CD29BD495E50}"/>
    <cellStyle name="Normal 3 11 33 9" xfId="16897" xr:uid="{F12F2451-24B6-432F-98E9-B1B24F9FFD10}"/>
    <cellStyle name="Normal 3 11 34" xfId="16898" xr:uid="{CE3D6D13-ED07-4F37-A422-E99C8C1EBF58}"/>
    <cellStyle name="Normal 3 11 34 2" xfId="16899" xr:uid="{29E6C036-2E21-4B39-B1FB-0A81E1A9D6D9}"/>
    <cellStyle name="Normal 3 11 34 3" xfId="16900" xr:uid="{282D04DA-29C7-43E6-A705-26AD7AF56CC7}"/>
    <cellStyle name="Normal 3 11 35" xfId="16901" xr:uid="{5C65F301-3634-4352-8F99-F0A1A5E5E4D3}"/>
    <cellStyle name="Normal 3 11 35 2" xfId="16902" xr:uid="{F5A54DE4-C8F8-49BD-9DE6-8A4F5373AEB0}"/>
    <cellStyle name="Normal 3 11 35 3" xfId="16903" xr:uid="{C99CFB3B-24D7-4541-9CCC-0716083AE776}"/>
    <cellStyle name="Normal 3 11 36" xfId="16904" xr:uid="{228345E9-B03B-4E9C-B177-1FB18FE6B632}"/>
    <cellStyle name="Normal 3 11 36 2" xfId="16905" xr:uid="{3369940D-2472-4EB4-AB62-EC8A9D8897AD}"/>
    <cellStyle name="Normal 3 11 36 3" xfId="16906" xr:uid="{5C25DB11-71FE-446E-8B51-5FD3FC92D609}"/>
    <cellStyle name="Normal 3 11 37" xfId="16907" xr:uid="{51550355-947E-45C5-B0E2-C80B1BD6DAF3}"/>
    <cellStyle name="Normal 3 11 37 2" xfId="16908" xr:uid="{9059CBDC-8ECB-44DC-8AAA-28641DB28498}"/>
    <cellStyle name="Normal 3 11 37 3" xfId="16909" xr:uid="{58E76D5A-9BD4-4F57-8ACA-BB0D0EF44912}"/>
    <cellStyle name="Normal 3 11 38" xfId="16910" xr:uid="{49AF7608-5D80-49B1-8D51-14BE0A874910}"/>
    <cellStyle name="Normal 3 11 38 2" xfId="16911" xr:uid="{2FF9AC96-BBD7-4276-BDDF-58D7CD3E48A0}"/>
    <cellStyle name="Normal 3 11 38 2 2" xfId="16912" xr:uid="{A7DF0715-4D53-4979-B514-6CD063E26A36}"/>
    <cellStyle name="Normal 3 11 38 2 2 2" xfId="16913" xr:uid="{7CA56E70-0F61-481E-AF97-69AD092D3941}"/>
    <cellStyle name="Normal 3 11 38 2 3" xfId="16914" xr:uid="{26BCFE3D-DC6B-4DC7-A4B7-925D66CEC0ED}"/>
    <cellStyle name="Normal 3 11 38 2 4" xfId="16915" xr:uid="{4E023DAF-ADA6-46EE-8990-76A79CA766B8}"/>
    <cellStyle name="Normal 3 11 38 2 5" xfId="16916" xr:uid="{138312FD-5772-4EA9-B5C1-DF173FB3900D}"/>
    <cellStyle name="Normal 3 11 38 3" xfId="16917" xr:uid="{EFFE492C-E935-4F76-881D-6C92F0C7CF72}"/>
    <cellStyle name="Normal 3 11 38 3 2" xfId="16918" xr:uid="{6975AF77-735F-4C35-923D-C04714DB7079}"/>
    <cellStyle name="Normal 3 11 38 4" xfId="16919" xr:uid="{B5BA8CBD-47C7-420C-8704-FEEA034B1A6C}"/>
    <cellStyle name="Normal 3 11 38 5" xfId="16920" xr:uid="{53B5E791-B118-42DC-94F8-AA2A76C3DB41}"/>
    <cellStyle name="Normal 3 11 39" xfId="16921" xr:uid="{F010BBB2-7056-487E-BB34-C8772EDE705F}"/>
    <cellStyle name="Normal 3 11 4" xfId="16922" xr:uid="{E90FEDB8-04AD-4221-97DD-C4864618FCF1}"/>
    <cellStyle name="Normal 3 11 4 2" xfId="16923" xr:uid="{231E088C-7AB2-474A-B8A1-91B82C7D469C}"/>
    <cellStyle name="Normal 3 11 4 2 2" xfId="16924" xr:uid="{DB431ACC-5EF1-47EC-96EF-95EE4056DE82}"/>
    <cellStyle name="Normal 3 11 4 2 3" xfId="16925" xr:uid="{36640B35-5C65-4B7B-9D89-9F01113FBD67}"/>
    <cellStyle name="Normal 3 11 4 3" xfId="16926" xr:uid="{FDC1610E-A461-42EE-9D71-AB9E07055BC4}"/>
    <cellStyle name="Normal 3 11 4 3 2" xfId="16927" xr:uid="{729824E4-0837-43FD-8810-8229718B86A8}"/>
    <cellStyle name="Normal 3 11 4 3 3" xfId="16928" xr:uid="{0CBD463C-CFB6-48F6-B3E7-F2C81038B214}"/>
    <cellStyle name="Normal 3 11 4 4" xfId="16929" xr:uid="{387656CA-CF05-4D52-9EAF-0543A82CEA10}"/>
    <cellStyle name="Normal 3 11 4 5" xfId="16930" xr:uid="{A607CA10-5E77-4382-BED5-20918636C446}"/>
    <cellStyle name="Normal 3 11 40" xfId="16931" xr:uid="{AB1593D1-84CB-4C5D-8D0C-F4726DC1A470}"/>
    <cellStyle name="Normal 3 11 41" xfId="16932" xr:uid="{A190EEF0-5EFC-4235-BADE-52310F1B73F2}"/>
    <cellStyle name="Normal 3 11 42" xfId="16933" xr:uid="{E3FEA2C2-311A-4CE9-856C-8F58A52183E5}"/>
    <cellStyle name="Normal 3 11 43" xfId="16934" xr:uid="{AE5A73C5-FF33-4EAA-B40E-A1077A65EA74}"/>
    <cellStyle name="Normal 3 11 44" xfId="16935" xr:uid="{BA3E6F98-24DF-4A62-AA4D-7F14EED28FB3}"/>
    <cellStyle name="Normal 3 11 45" xfId="16936" xr:uid="{71C176FB-4F06-475B-AC9D-FE40C63003A4}"/>
    <cellStyle name="Normal 3 11 46" xfId="16937" xr:uid="{E88A0052-364F-44DB-A42B-58B6EEAB91F9}"/>
    <cellStyle name="Normal 3 11 47" xfId="16938" xr:uid="{30BA8E27-678A-4D0D-AEB0-93276E7746E6}"/>
    <cellStyle name="Normal 3 11 48" xfId="16939" xr:uid="{33C1396C-B19A-4E80-B5AE-5D5F99625819}"/>
    <cellStyle name="Normal 3 11 49" xfId="16940" xr:uid="{6E4F2A81-7AF4-465E-B64E-DF2C3E95902C}"/>
    <cellStyle name="Normal 3 11 5" xfId="16941" xr:uid="{2BDCDC26-0A5F-4C6D-B411-104EB0924E99}"/>
    <cellStyle name="Normal 3 11 5 2" xfId="16942" xr:uid="{AD421845-3196-4E7C-ABB1-CD455DF81129}"/>
    <cellStyle name="Normal 3 11 5 2 2" xfId="16943" xr:uid="{F084879A-8548-4FFE-91D3-05B2C6A68E10}"/>
    <cellStyle name="Normal 3 11 5 2 3" xfId="16944" xr:uid="{B3ADA891-9D17-4E2F-9770-6A9036FC387C}"/>
    <cellStyle name="Normal 3 11 5 3" xfId="16945" xr:uid="{5636B724-F82D-4A78-8D48-E9B963D8A2B7}"/>
    <cellStyle name="Normal 3 11 5 3 2" xfId="16946" xr:uid="{839221AF-0E86-4856-AEED-CE2444B97B53}"/>
    <cellStyle name="Normal 3 11 5 3 3" xfId="16947" xr:uid="{C3264C57-FB64-4F52-8056-7E54368FB696}"/>
    <cellStyle name="Normal 3 11 5 4" xfId="16948" xr:uid="{50B4EA5D-DFBD-4D48-9BCE-7FCDB0571AB1}"/>
    <cellStyle name="Normal 3 11 5 5" xfId="16949" xr:uid="{FBAC61FE-1D97-45A6-8C48-ECAB9D45855E}"/>
    <cellStyle name="Normal 3 11 50" xfId="16950" xr:uid="{2796C27E-2250-4FFA-84B5-BFF2FC0D2D61}"/>
    <cellStyle name="Normal 3 11 51" xfId="16951" xr:uid="{E84588EE-6753-45DB-B086-D0B9D966D85A}"/>
    <cellStyle name="Normal 3 11 52" xfId="16952" xr:uid="{6D4245EE-A675-4BDF-8B86-8DA305656530}"/>
    <cellStyle name="Normal 3 11 53" xfId="16953" xr:uid="{35FCFC01-5906-4356-9522-89B6E19331B9}"/>
    <cellStyle name="Normal 3 11 54" xfId="16954" xr:uid="{1E1EBF13-5B17-4480-9C64-9563B841F2D1}"/>
    <cellStyle name="Normal 3 11 55" xfId="16955" xr:uid="{B6970F7F-162F-49BB-8516-91D9B11866F4}"/>
    <cellStyle name="Normal 3 11 56" xfId="16956" xr:uid="{D63B1958-80FC-421C-82D8-EE5B3C0101BE}"/>
    <cellStyle name="Normal 3 11 57" xfId="16957" xr:uid="{5D91A140-76D4-41E6-A580-D4BCD455D90C}"/>
    <cellStyle name="Normal 3 11 58" xfId="16958" xr:uid="{D6559F69-516B-44A5-B297-C42C1B09EB33}"/>
    <cellStyle name="Normal 3 11 59" xfId="16959" xr:uid="{9AA030D8-F37A-4B00-8567-B7CD8A185AA1}"/>
    <cellStyle name="Normal 3 11 6" xfId="16960" xr:uid="{CF3E99AA-15B1-4425-80E2-C15FDEE6BD7C}"/>
    <cellStyle name="Normal 3 11 6 2" xfId="16961" xr:uid="{CB785AEF-7966-4338-9887-A6C288D9F050}"/>
    <cellStyle name="Normal 3 11 6 2 2" xfId="16962" xr:uid="{6A403944-B2BB-482C-A935-F4B4C0A178DB}"/>
    <cellStyle name="Normal 3 11 6 2 3" xfId="16963" xr:uid="{58ACB3C5-EC4E-4B2D-83A0-A2E7E310E8F1}"/>
    <cellStyle name="Normal 3 11 6 3" xfId="16964" xr:uid="{4A134227-7F0C-4717-BFD0-FCB7F7ADCB3A}"/>
    <cellStyle name="Normal 3 11 6 3 2" xfId="16965" xr:uid="{36BE49BE-CE6E-42CC-A28B-F0A58FEDD47E}"/>
    <cellStyle name="Normal 3 11 6 3 3" xfId="16966" xr:uid="{670C3D60-2B63-4083-9885-6677E5C08019}"/>
    <cellStyle name="Normal 3 11 6 4" xfId="16967" xr:uid="{ADD98E93-86EC-4101-AEA1-40D7E51189CB}"/>
    <cellStyle name="Normal 3 11 6 5" xfId="16968" xr:uid="{8FC8BB80-6CB3-4DA6-936B-19D56C4AE343}"/>
    <cellStyle name="Normal 3 11 60" xfId="16969" xr:uid="{97E20FDB-A6D8-4307-9AF8-D6782479E2CA}"/>
    <cellStyle name="Normal 3 11 61" xfId="16970" xr:uid="{CA511BF0-5644-4215-A9A7-E3AAF1FF6F89}"/>
    <cellStyle name="Normal 3 11 62" xfId="16971" xr:uid="{792ECE23-4298-4BDB-A32A-46501442F419}"/>
    <cellStyle name="Normal 3 11 63" xfId="16972" xr:uid="{61458AA2-8FB4-4ADF-920B-D2AF1C46E8EB}"/>
    <cellStyle name="Normal 3 11 64" xfId="16973" xr:uid="{ACC0F9E9-0152-4CFB-8425-68AECC1AF0BD}"/>
    <cellStyle name="Normal 3 11 65" xfId="16974" xr:uid="{392C15C4-5A23-4F00-8F2D-82C79341618A}"/>
    <cellStyle name="Normal 3 11 66" xfId="16975" xr:uid="{C49BA4FA-F141-486A-A17E-A093EA992579}"/>
    <cellStyle name="Normal 3 11 67" xfId="16976" xr:uid="{2F038C76-67A3-44CB-8BCE-0DA5360C2AA1}"/>
    <cellStyle name="Normal 3 11 68" xfId="16977" xr:uid="{CFB51F7B-458A-4D55-B6A4-20F0E92395E1}"/>
    <cellStyle name="Normal 3 11 69" xfId="16978" xr:uid="{FD95FD98-61C1-4B9B-9BF4-3BB334B61B35}"/>
    <cellStyle name="Normal 3 11 7" xfId="16979" xr:uid="{7C09A496-F071-4EAB-8020-E4A54CB39C0F}"/>
    <cellStyle name="Normal 3 11 7 2" xfId="16980" xr:uid="{8D4C3019-B1F7-49DA-B4D8-01FD07929626}"/>
    <cellStyle name="Normal 3 11 7 2 2" xfId="16981" xr:uid="{9F58FE0E-8E74-434D-BFC7-D7AB99535258}"/>
    <cellStyle name="Normal 3 11 7 2 3" xfId="16982" xr:uid="{3C295808-4DD2-4C85-86BC-830BC038125F}"/>
    <cellStyle name="Normal 3 11 7 3" xfId="16983" xr:uid="{91EB36E7-39D6-4C3E-AB5F-BBAA6AAC5D2A}"/>
    <cellStyle name="Normal 3 11 7 3 2" xfId="16984" xr:uid="{C5599542-EDC3-4E60-B771-F0FBDB8E1870}"/>
    <cellStyle name="Normal 3 11 7 3 3" xfId="16985" xr:uid="{6C9F3BCC-7423-4A86-8BC9-0D15E27D15B6}"/>
    <cellStyle name="Normal 3 11 7 4" xfId="16986" xr:uid="{0FCDBD35-4792-48EF-98DC-B9001F4464E9}"/>
    <cellStyle name="Normal 3 11 7 5" xfId="16987" xr:uid="{FF838D5A-799D-48F6-B700-92D6ACA4A7B0}"/>
    <cellStyle name="Normal 3 11 70" xfId="16988" xr:uid="{47DBF904-D06B-46DD-93CF-C3610EB22E81}"/>
    <cellStyle name="Normal 3 11 71" xfId="16989" xr:uid="{83B7653F-C851-4813-B4C4-49BD6FE3ACFE}"/>
    <cellStyle name="Normal 3 11 72" xfId="16990" xr:uid="{66B1BF9B-7005-4842-B8A4-8AAD63048E6E}"/>
    <cellStyle name="Normal 3 11 73" xfId="16991" xr:uid="{C60AC386-5A8A-4583-9CC0-3D039FA491C8}"/>
    <cellStyle name="Normal 3 11 74" xfId="16992" xr:uid="{639F47FD-2CEF-4171-944B-DC74FE2CCE6A}"/>
    <cellStyle name="Normal 3 11 75" xfId="16993" xr:uid="{DEBC5EF1-DF21-41F8-ACBD-45A3FAE635DE}"/>
    <cellStyle name="Normal 3 11 76" xfId="16994" xr:uid="{2A675DF7-2CCA-4C4A-81AE-6984D3D181B4}"/>
    <cellStyle name="Normal 3 11 77" xfId="16995" xr:uid="{AAF53027-DDAD-4B7E-9ACE-17A1C411D7FE}"/>
    <cellStyle name="Normal 3 11 78" xfId="16996" xr:uid="{1CDDB207-C671-4E05-AD33-FEA25661E1A6}"/>
    <cellStyle name="Normal 3 11 79" xfId="16997" xr:uid="{2E77DCCA-CA8D-4FA8-88B6-7AD985B479ED}"/>
    <cellStyle name="Normal 3 11 79 2" xfId="16998" xr:uid="{F162FD8F-EA93-4332-A80B-A9A6AF32CFEA}"/>
    <cellStyle name="Normal 3 11 8" xfId="16999" xr:uid="{5803B4CE-5DAA-412C-AD28-32EC655E1E31}"/>
    <cellStyle name="Normal 3 11 8 2" xfId="17000" xr:uid="{2CCDFB0F-B461-4CDE-B92C-143A1C5EC305}"/>
    <cellStyle name="Normal 3 11 8 2 2" xfId="17001" xr:uid="{51500C93-7061-49C4-9132-B504B10FFC49}"/>
    <cellStyle name="Normal 3 11 8 2 3" xfId="17002" xr:uid="{95EF5EB9-7444-4281-B835-23BDDF1A1451}"/>
    <cellStyle name="Normal 3 11 8 3" xfId="17003" xr:uid="{AD7D2292-D61F-4064-91F2-CECE6400D568}"/>
    <cellStyle name="Normal 3 11 8 3 2" xfId="17004" xr:uid="{2E93E4BD-FB51-4558-A6AD-88A2C079F586}"/>
    <cellStyle name="Normal 3 11 8 3 3" xfId="17005" xr:uid="{B1641C2D-4B61-4771-87F8-2CC6B99EF731}"/>
    <cellStyle name="Normal 3 11 8 4" xfId="17006" xr:uid="{8AF6CA91-D406-41AF-B764-A322FAEC7209}"/>
    <cellStyle name="Normal 3 11 8 5" xfId="17007" xr:uid="{A38EA0DC-DCA4-499B-9F1B-DEE790CAABDD}"/>
    <cellStyle name="Normal 3 11 80" xfId="17008" xr:uid="{CC8AB852-9334-4785-8C35-A586126C37B8}"/>
    <cellStyle name="Normal 3 11 81" xfId="17009" xr:uid="{69A15F97-754C-4170-B0D5-A7A2041FBCA1}"/>
    <cellStyle name="Normal 3 11 82" xfId="17010" xr:uid="{EB5426BF-3F8E-49CC-A986-0D0A1F150D1E}"/>
    <cellStyle name="Normal 3 11 9" xfId="17011" xr:uid="{50A4980A-DA10-43E5-BE72-1B4AA1CFCF73}"/>
    <cellStyle name="Normal 3 11 9 2" xfId="17012" xr:uid="{FA8F0551-39BA-4232-88D3-5959E6298808}"/>
    <cellStyle name="Normal 3 11 9 2 2" xfId="17013" xr:uid="{75ECC413-C454-41B4-B90C-324B8ACF3B16}"/>
    <cellStyle name="Normal 3 11 9 2 3" xfId="17014" xr:uid="{36A1D112-B65C-47EB-9211-57FDABCDF61A}"/>
    <cellStyle name="Normal 3 11 9 3" xfId="17015" xr:uid="{40E7B525-B63A-4617-A8DE-4AB1DA5F3233}"/>
    <cellStyle name="Normal 3 11 9 3 2" xfId="17016" xr:uid="{FA1BCDA4-FDA8-420C-BB85-4393AC55980E}"/>
    <cellStyle name="Normal 3 11 9 3 3" xfId="17017" xr:uid="{AAEA2007-CF74-42C2-AC3D-67FCC1DB2A58}"/>
    <cellStyle name="Normal 3 11 9 4" xfId="17018" xr:uid="{D4B6FE33-8CFE-43C7-8D5F-BDFF12F09141}"/>
    <cellStyle name="Normal 3 11 9 5" xfId="17019" xr:uid="{E7A506FE-1C7A-414E-B262-0A45BF42952F}"/>
    <cellStyle name="Normal 3 110" xfId="17020" xr:uid="{35AF33CE-1D2E-4D7D-A8C2-4224C47E812F}"/>
    <cellStyle name="Normal 3 110 2" xfId="17021" xr:uid="{311DB2BC-CEF3-46A1-AAAA-B1511793BCE3}"/>
    <cellStyle name="Normal 3 110 2 2" xfId="17022" xr:uid="{A1346090-ECFC-4E65-B4F4-569A551A3BF7}"/>
    <cellStyle name="Normal 3 110 2 3" xfId="17023" xr:uid="{2DC1C970-6061-4E46-947E-F13D3A9F3E35}"/>
    <cellStyle name="Normal 3 110 3" xfId="17024" xr:uid="{BFA152ED-63C7-4E19-A111-2B98B6E538F5}"/>
    <cellStyle name="Normal 3 110 3 2" xfId="17025" xr:uid="{59B57B3E-7B30-48C5-AF9F-258963DC1754}"/>
    <cellStyle name="Normal 3 110 3 3" xfId="17026" xr:uid="{F3B13D34-7CB0-440B-A5B6-E524A1F43C2C}"/>
    <cellStyle name="Normal 3 110 4" xfId="17027" xr:uid="{4035EE34-BAE9-421F-9DF6-5484D45CEC8F}"/>
    <cellStyle name="Normal 3 110 5" xfId="17028" xr:uid="{7712DE1D-96FB-438B-8D95-D55D61E56656}"/>
    <cellStyle name="Normal 3 111" xfId="17029" xr:uid="{704C66EF-7975-47CE-8E73-6D125D8924EA}"/>
    <cellStyle name="Normal 3 111 2" xfId="17030" xr:uid="{C6A5952D-E72F-4CFF-8D8A-2B219A9023F6}"/>
    <cellStyle name="Normal 3 111 2 2" xfId="17031" xr:uid="{F8978BED-CA88-4B71-B2D8-B917F9DA742A}"/>
    <cellStyle name="Normal 3 111 2 3" xfId="17032" xr:uid="{916DE92C-925E-48E9-8574-798769362B80}"/>
    <cellStyle name="Normal 3 111 3" xfId="17033" xr:uid="{9FD11F89-DCBB-497B-A475-FDF7A80E95C4}"/>
    <cellStyle name="Normal 3 111 3 2" xfId="17034" xr:uid="{8883DAF0-406B-41DF-86A7-E4C6A92DB687}"/>
    <cellStyle name="Normal 3 111 3 3" xfId="17035" xr:uid="{AF4196E6-CBC3-4443-AB00-11196BC949CF}"/>
    <cellStyle name="Normal 3 111 4" xfId="17036" xr:uid="{B0FBA4EC-14B9-42DE-94CB-36E68CE70563}"/>
    <cellStyle name="Normal 3 111 5" xfId="17037" xr:uid="{F17BCD38-1D2E-458E-B9F7-A0DFB8291A8C}"/>
    <cellStyle name="Normal 3 112" xfId="17038" xr:uid="{4D86C643-2692-4CFE-8FB4-95A35E2F87B4}"/>
    <cellStyle name="Normal 3 112 2" xfId="17039" xr:uid="{77353190-2BA9-4631-95F2-A751BDA32B4A}"/>
    <cellStyle name="Normal 3 112 2 2" xfId="17040" xr:uid="{DBC2CEF1-2C0C-4507-8E7A-5C399A9A1B42}"/>
    <cellStyle name="Normal 3 112 2 3" xfId="17041" xr:uid="{BEC63F92-64F5-4195-A025-02F9632465C5}"/>
    <cellStyle name="Normal 3 112 3" xfId="17042" xr:uid="{A904EA3C-F456-4423-9901-FA776E05BD85}"/>
    <cellStyle name="Normal 3 112 3 2" xfId="17043" xr:uid="{9C7839A4-C992-4DAB-9D0C-E1500A8E288F}"/>
    <cellStyle name="Normal 3 112 3 3" xfId="17044" xr:uid="{7669241D-A5D7-4C25-9A51-E7362FD9EF0E}"/>
    <cellStyle name="Normal 3 112 4" xfId="17045" xr:uid="{D740AD99-5B2D-47DD-ABAC-6A35753FA264}"/>
    <cellStyle name="Normal 3 112 5" xfId="17046" xr:uid="{D19CDBBB-2C7F-49EC-BD63-4F17EF7C7537}"/>
    <cellStyle name="Normal 3 113" xfId="17047" xr:uid="{3D411B73-D214-4994-BA42-0327D6A8706E}"/>
    <cellStyle name="Normal 3 113 2" xfId="17048" xr:uid="{D9D8E6C3-9AF0-47DC-9682-010BA70980AC}"/>
    <cellStyle name="Normal 3 113 2 2" xfId="17049" xr:uid="{AC8B9967-ED0A-4194-92D7-3C46CC613007}"/>
    <cellStyle name="Normal 3 113 2 3" xfId="17050" xr:uid="{0DEFC817-3D2A-4605-A46D-C800B166A914}"/>
    <cellStyle name="Normal 3 113 3" xfId="17051" xr:uid="{75BFBE06-20D7-4357-A37E-7109B00EF73C}"/>
    <cellStyle name="Normal 3 113 3 2" xfId="17052" xr:uid="{E2924CCE-0700-44B0-AC2C-DB657039C429}"/>
    <cellStyle name="Normal 3 113 3 3" xfId="17053" xr:uid="{F169BBD8-CBCD-4FC5-AC2A-4B45F99642F7}"/>
    <cellStyle name="Normal 3 113 4" xfId="17054" xr:uid="{28CC3F3B-A548-4738-9812-1E5D8C40D690}"/>
    <cellStyle name="Normal 3 113 5" xfId="17055" xr:uid="{B63FD1FD-10A1-4591-85C4-C27BE90329C8}"/>
    <cellStyle name="Normal 3 114" xfId="17056" xr:uid="{486353FB-2707-4ACF-8BC9-B95914A7C35A}"/>
    <cellStyle name="Normal 3 114 2" xfId="17057" xr:uid="{FDAC0385-53E3-4C08-AB15-631C16E7EDF1}"/>
    <cellStyle name="Normal 3 114 2 2" xfId="17058" xr:uid="{25D8C0E2-0342-4817-A8B8-EB61DA98A0CF}"/>
    <cellStyle name="Normal 3 114 2 3" xfId="17059" xr:uid="{5FC270EE-9CE5-4E53-B793-B11E943EE6A5}"/>
    <cellStyle name="Normal 3 114 3" xfId="17060" xr:uid="{34200CCD-F42C-408B-9471-86D378C0CA0F}"/>
    <cellStyle name="Normal 3 114 3 2" xfId="17061" xr:uid="{8EE86309-E94E-4CB1-A5B4-856A5B075ACA}"/>
    <cellStyle name="Normal 3 114 3 3" xfId="17062" xr:uid="{9CD89964-DC73-4EF9-B528-3FC3E8489893}"/>
    <cellStyle name="Normal 3 114 4" xfId="17063" xr:uid="{780AC5C3-F212-4DAE-BE33-D6C3032AF609}"/>
    <cellStyle name="Normal 3 114 5" xfId="17064" xr:uid="{33E0A1E5-488B-41DF-B9E1-B8788DF7C431}"/>
    <cellStyle name="Normal 3 115" xfId="17065" xr:uid="{65D07C2D-B4B5-4557-9DD2-4E86E89DBA10}"/>
    <cellStyle name="Normal 3 115 2" xfId="17066" xr:uid="{B079A5DB-86D8-45AB-A7F5-31EA2EA9114A}"/>
    <cellStyle name="Normal 3 115 2 2" xfId="17067" xr:uid="{5A9DC59B-4BD4-462D-92F1-CE7116844F82}"/>
    <cellStyle name="Normal 3 115 2 3" xfId="17068" xr:uid="{5E4A8566-6203-4AF2-9123-200634CAAF33}"/>
    <cellStyle name="Normal 3 115 3" xfId="17069" xr:uid="{D97890C6-8B05-4DB4-ACBC-AA56C02B955A}"/>
    <cellStyle name="Normal 3 115 3 2" xfId="17070" xr:uid="{2CC499CC-EFE5-4CAD-B76E-074EA1B74827}"/>
    <cellStyle name="Normal 3 115 3 3" xfId="17071" xr:uid="{602F6329-56BB-4669-9DE4-0737BA1DA45A}"/>
    <cellStyle name="Normal 3 115 4" xfId="17072" xr:uid="{3BC04823-00F3-4C52-BFFC-1DF02085FC24}"/>
    <cellStyle name="Normal 3 115 5" xfId="17073" xr:uid="{703DDCE7-D2F5-4599-AFD7-2657B3F6F691}"/>
    <cellStyle name="Normal 3 116" xfId="17074" xr:uid="{3FAB508F-8D28-4C4B-BDE8-0DD42B9203B5}"/>
    <cellStyle name="Normal 3 116 2" xfId="17075" xr:uid="{70986BF9-15BD-4C38-A0A1-23612B9EA100}"/>
    <cellStyle name="Normal 3 116 2 2" xfId="17076" xr:uid="{A19EFABC-A07E-41C5-B3CD-EB2BD1EA94D9}"/>
    <cellStyle name="Normal 3 116 2 3" xfId="17077" xr:uid="{79DD739C-CB51-4784-BA5F-DDE5C2248CC8}"/>
    <cellStyle name="Normal 3 116 3" xfId="17078" xr:uid="{931AE957-54AE-4B29-B52C-744FAD195610}"/>
    <cellStyle name="Normal 3 116 3 2" xfId="17079" xr:uid="{52D8B1E7-E864-4A78-A30F-D59D25665A14}"/>
    <cellStyle name="Normal 3 116 3 3" xfId="17080" xr:uid="{81211B59-F863-4E5D-82AC-361FB98718FA}"/>
    <cellStyle name="Normal 3 116 4" xfId="17081" xr:uid="{19012E4E-25FD-489A-A825-CDAA1D0D3A4A}"/>
    <cellStyle name="Normal 3 116 5" xfId="17082" xr:uid="{EA67EF0A-4FC0-4548-AAE2-1B34743D1A62}"/>
    <cellStyle name="Normal 3 117" xfId="17083" xr:uid="{EA6F12B9-64B3-40BC-B6C9-1BB136AF5687}"/>
    <cellStyle name="Normal 3 117 2" xfId="17084" xr:uid="{03F73116-85DD-4562-8BB6-42F3A9E70A2E}"/>
    <cellStyle name="Normal 3 117 2 2" xfId="17085" xr:uid="{8A0F1967-E02F-4A01-AE5A-90769D209430}"/>
    <cellStyle name="Normal 3 117 2 3" xfId="17086" xr:uid="{73FC5FAE-1A4F-4517-ADF4-3B9FF40D5540}"/>
    <cellStyle name="Normal 3 117 3" xfId="17087" xr:uid="{35FE2CB1-3838-43FB-8A6C-72591A467EC7}"/>
    <cellStyle name="Normal 3 117 3 2" xfId="17088" xr:uid="{436934F8-57BE-4FE9-8E4C-DA46A3D95873}"/>
    <cellStyle name="Normal 3 117 3 3" xfId="17089" xr:uid="{4E17275D-450C-4C7C-90EB-29A455BE126F}"/>
    <cellStyle name="Normal 3 117 4" xfId="17090" xr:uid="{90241287-9F9C-4D81-8863-995001FCC244}"/>
    <cellStyle name="Normal 3 117 5" xfId="17091" xr:uid="{2273DDED-A24A-471E-A024-3007254F8D50}"/>
    <cellStyle name="Normal 3 118" xfId="17092" xr:uid="{94B476C7-C7C6-4B89-AE33-EE76ACBE6A04}"/>
    <cellStyle name="Normal 3 118 2" xfId="17093" xr:uid="{20D2F907-3A48-4B13-AD98-20B0278E6E9D}"/>
    <cellStyle name="Normal 3 118 2 2" xfId="17094" xr:uid="{5FA5DF57-6EDB-4B53-BA15-CC689722B106}"/>
    <cellStyle name="Normal 3 118 2 3" xfId="17095" xr:uid="{380E7AA7-5378-4EB0-9970-4B2CE3062AFA}"/>
    <cellStyle name="Normal 3 118 3" xfId="17096" xr:uid="{743D53A4-0900-4F93-87B5-354DD2109ABD}"/>
    <cellStyle name="Normal 3 118 3 2" xfId="17097" xr:uid="{7EBA01BF-7BE0-4908-8956-6E1E0DFAF8E1}"/>
    <cellStyle name="Normal 3 118 3 3" xfId="17098" xr:uid="{D95DD135-65C0-445C-9C84-4331009AA824}"/>
    <cellStyle name="Normal 3 118 4" xfId="17099" xr:uid="{E570831A-BAFD-48E8-AE67-73F874C71A28}"/>
    <cellStyle name="Normal 3 118 5" xfId="17100" xr:uid="{26DC6326-8F61-4315-BAF6-3C0640231966}"/>
    <cellStyle name="Normal 3 119" xfId="17101" xr:uid="{4700190A-AEB3-4B02-94D1-538E560F68C1}"/>
    <cellStyle name="Normal 3 119 2" xfId="17102" xr:uid="{A2FA99DE-218E-403B-B965-37A28AE424AD}"/>
    <cellStyle name="Normal 3 119 2 2" xfId="17103" xr:uid="{ABB76B79-FE26-415E-8E52-A9CDA556BE5B}"/>
    <cellStyle name="Normal 3 119 2 3" xfId="17104" xr:uid="{66E15D16-4AE6-49E1-A7C7-EC0837C455B4}"/>
    <cellStyle name="Normal 3 119 3" xfId="17105" xr:uid="{ADC3E9A6-6351-4794-A9A4-0EE751FA00EA}"/>
    <cellStyle name="Normal 3 119 3 2" xfId="17106" xr:uid="{02FD28B0-36C2-4AD4-87E0-63A66487FABE}"/>
    <cellStyle name="Normal 3 119 3 3" xfId="17107" xr:uid="{D341C4F5-B117-4FA8-A2F7-088D68218DA4}"/>
    <cellStyle name="Normal 3 119 4" xfId="17108" xr:uid="{66DF26D3-A11D-4552-9238-D5DAFD9E78EC}"/>
    <cellStyle name="Normal 3 119 5" xfId="17109" xr:uid="{0A3B3FA1-01D4-4492-A931-2EC8562EB7DF}"/>
    <cellStyle name="Normal 3 12" xfId="17110" xr:uid="{76A3D9B0-AAE0-4A9B-874B-A1E4205F85F9}"/>
    <cellStyle name="Normal 3 12 10" xfId="17111" xr:uid="{BFED3751-DFCE-40A6-A475-FEF1026FD962}"/>
    <cellStyle name="Normal 3 12 10 2" xfId="17112" xr:uid="{B6EE8E80-4700-43CC-8557-9844F3B4725F}"/>
    <cellStyle name="Normal 3 12 10 2 2" xfId="17113" xr:uid="{2A080F34-4776-4F4E-AF20-B0574C577C93}"/>
    <cellStyle name="Normal 3 12 10 2 3" xfId="17114" xr:uid="{BDA6301F-A9E8-4EFF-A426-7B34165FA692}"/>
    <cellStyle name="Normal 3 12 10 3" xfId="17115" xr:uid="{481F27CA-D14D-477E-BE82-62884B06B67B}"/>
    <cellStyle name="Normal 3 12 10 3 2" xfId="17116" xr:uid="{9E835317-683E-4465-981E-FBCABF8711B3}"/>
    <cellStyle name="Normal 3 12 10 3 3" xfId="17117" xr:uid="{10BC20F3-C7A4-460E-BF11-27B7B08B3C76}"/>
    <cellStyle name="Normal 3 12 10 4" xfId="17118" xr:uid="{EE9D6F5E-0F5A-41C4-913D-DA8D44DB4B59}"/>
    <cellStyle name="Normal 3 12 10 5" xfId="17119" xr:uid="{796338F6-16B3-45F7-AD19-15BF1CA8244E}"/>
    <cellStyle name="Normal 3 12 11" xfId="17120" xr:uid="{B14623D0-A348-48CF-B4AE-7BCD0888B731}"/>
    <cellStyle name="Normal 3 12 11 2" xfId="17121" xr:uid="{B8D1BC33-767D-4E9E-9EE6-D369F9E2A3DD}"/>
    <cellStyle name="Normal 3 12 11 2 2" xfId="17122" xr:uid="{210ED767-3550-40B1-8680-F005A6175942}"/>
    <cellStyle name="Normal 3 12 11 2 3" xfId="17123" xr:uid="{C419B644-F3C4-4A01-8E4F-12603B0C7828}"/>
    <cellStyle name="Normal 3 12 11 3" xfId="17124" xr:uid="{D0A46255-E49B-4B63-A710-69083CEF935C}"/>
    <cellStyle name="Normal 3 12 11 3 2" xfId="17125" xr:uid="{478FA249-413F-4FE1-8AAC-8B7A0F8EDB46}"/>
    <cellStyle name="Normal 3 12 11 3 3" xfId="17126" xr:uid="{A0FC1A5A-AEE2-44ED-A28F-43FC15C6429B}"/>
    <cellStyle name="Normal 3 12 11 4" xfId="17127" xr:uid="{F110C286-E9FD-45F1-A57B-0BBE629E04A0}"/>
    <cellStyle name="Normal 3 12 11 5" xfId="17128" xr:uid="{2E9F8C62-FC0B-4758-B7FA-78C8487F1EF6}"/>
    <cellStyle name="Normal 3 12 12" xfId="17129" xr:uid="{847100E9-01F9-4C8B-A351-CA954E3A289B}"/>
    <cellStyle name="Normal 3 12 12 2" xfId="17130" xr:uid="{FAB76EDE-5FB6-4019-A456-52B838AC3DF4}"/>
    <cellStyle name="Normal 3 12 12 2 2" xfId="17131" xr:uid="{46A3FEF9-3E74-4DC8-ABD5-32C79C7C9C53}"/>
    <cellStyle name="Normal 3 12 12 2 3" xfId="17132" xr:uid="{21820DC5-4D8D-4CAC-BFA3-CF4F3F115B06}"/>
    <cellStyle name="Normal 3 12 12 3" xfId="17133" xr:uid="{E8B45CD0-20A6-493A-B002-468B25221554}"/>
    <cellStyle name="Normal 3 12 12 3 2" xfId="17134" xr:uid="{CAD9F556-FA61-4C57-8BA4-26672B7F7E45}"/>
    <cellStyle name="Normal 3 12 12 3 3" xfId="17135" xr:uid="{AD6C0152-4CD6-42B3-88D1-61819451E1FB}"/>
    <cellStyle name="Normal 3 12 12 4" xfId="17136" xr:uid="{A6A5ED5B-2AE8-4818-8E46-68EC3375037C}"/>
    <cellStyle name="Normal 3 12 12 5" xfId="17137" xr:uid="{6E74346A-4953-4DBF-8D53-F920CD5F779C}"/>
    <cellStyle name="Normal 3 12 13" xfId="17138" xr:uid="{730B486D-78CF-4C04-9643-04ADEC300394}"/>
    <cellStyle name="Normal 3 12 13 2" xfId="17139" xr:uid="{4BB72F7D-25BD-4BCA-96C9-689F7C50BF7B}"/>
    <cellStyle name="Normal 3 12 13 2 2" xfId="17140" xr:uid="{E418B36E-65B9-4B09-A561-407854298001}"/>
    <cellStyle name="Normal 3 12 13 2 3" xfId="17141" xr:uid="{4BED93F3-A92F-4A34-A363-2BAB1423D077}"/>
    <cellStyle name="Normal 3 12 13 3" xfId="17142" xr:uid="{A986A239-4313-4754-9DA8-20EF5D1A87B2}"/>
    <cellStyle name="Normal 3 12 13 3 2" xfId="17143" xr:uid="{0B47C6A5-9A34-4DB8-A311-D6CCA84EE5CC}"/>
    <cellStyle name="Normal 3 12 13 3 3" xfId="17144" xr:uid="{D29F3BD0-46E5-43CB-BBBC-0EA909B9C963}"/>
    <cellStyle name="Normal 3 12 13 4" xfId="17145" xr:uid="{6CAEA9E0-3E21-412E-9373-43ABDE9D8888}"/>
    <cellStyle name="Normal 3 12 13 5" xfId="17146" xr:uid="{0E6B5EFB-AF7F-4B80-9E38-F3B7C1810D0E}"/>
    <cellStyle name="Normal 3 12 14" xfId="17147" xr:uid="{9FDBD215-4D21-4AA4-8499-8E1155A27F4C}"/>
    <cellStyle name="Normal 3 12 14 2" xfId="17148" xr:uid="{FE2603AF-DAC2-4539-A860-71D216F5B725}"/>
    <cellStyle name="Normal 3 12 14 2 2" xfId="17149" xr:uid="{0BAFB108-C0A6-463E-85E4-5C0148FAFF99}"/>
    <cellStyle name="Normal 3 12 14 2 3" xfId="17150" xr:uid="{80CD383C-C5E7-4DC4-B6BE-0C93DF3AF15B}"/>
    <cellStyle name="Normal 3 12 14 3" xfId="17151" xr:uid="{DE76DA4E-C381-4501-8E1C-34A9F6C87072}"/>
    <cellStyle name="Normal 3 12 14 3 2" xfId="17152" xr:uid="{A11442BB-9E1B-4D19-B7D4-1845FF34E9E0}"/>
    <cellStyle name="Normal 3 12 14 3 3" xfId="17153" xr:uid="{4D589623-44B8-40F4-829A-08D11BCAD0AD}"/>
    <cellStyle name="Normal 3 12 14 4" xfId="17154" xr:uid="{C02C4A88-44FE-4CB2-B9C4-B8F262CE0810}"/>
    <cellStyle name="Normal 3 12 14 5" xfId="17155" xr:uid="{476BA21E-AACE-4985-99F5-59AF92523AAD}"/>
    <cellStyle name="Normal 3 12 15" xfId="17156" xr:uid="{0F07092E-756E-468B-9BA3-F2F545030679}"/>
    <cellStyle name="Normal 3 12 15 2" xfId="17157" xr:uid="{0B02A1E0-D884-4194-B799-F78018201A7D}"/>
    <cellStyle name="Normal 3 12 15 2 2" xfId="17158" xr:uid="{0EC0C256-F4ED-4FB2-8E89-592BDA0EE160}"/>
    <cellStyle name="Normal 3 12 15 2 3" xfId="17159" xr:uid="{36E5D20A-D4F0-412F-B7A5-0E35DC3669FE}"/>
    <cellStyle name="Normal 3 12 15 3" xfId="17160" xr:uid="{2C9282FD-866F-43B5-80B9-9346A16DE8B9}"/>
    <cellStyle name="Normal 3 12 15 3 2" xfId="17161" xr:uid="{D5959AB3-41F0-4FD7-955D-1CED39BBAA44}"/>
    <cellStyle name="Normal 3 12 15 3 3" xfId="17162" xr:uid="{759376D4-479C-485D-9E35-9AC224BE5060}"/>
    <cellStyle name="Normal 3 12 15 4" xfId="17163" xr:uid="{48D1C38F-BBF1-428C-8728-1A9772F894C9}"/>
    <cellStyle name="Normal 3 12 15 5" xfId="17164" xr:uid="{3F6DBE51-1FA7-4B43-AF02-5B0E1C702EF4}"/>
    <cellStyle name="Normal 3 12 16" xfId="17165" xr:uid="{044B8E13-CA42-43F4-9EBD-963A8B55E629}"/>
    <cellStyle name="Normal 3 12 16 2" xfId="17166" xr:uid="{94837C9C-27CF-4223-A46B-83DCA0BC13C1}"/>
    <cellStyle name="Normal 3 12 16 2 2" xfId="17167" xr:uid="{97445CA8-493B-4253-B62E-DD7342FC9773}"/>
    <cellStyle name="Normal 3 12 16 2 3" xfId="17168" xr:uid="{F22EA124-006D-42BD-B571-9C75B75C5F8B}"/>
    <cellStyle name="Normal 3 12 16 3" xfId="17169" xr:uid="{9072671D-943F-4B09-B67F-CFA9051EC61E}"/>
    <cellStyle name="Normal 3 12 16 3 2" xfId="17170" xr:uid="{D5BB08DF-0891-4FB7-8736-C0E95E78FAD6}"/>
    <cellStyle name="Normal 3 12 16 3 3" xfId="17171" xr:uid="{B9716A6A-2940-446B-84C7-3FC7DAACF267}"/>
    <cellStyle name="Normal 3 12 16 4" xfId="17172" xr:uid="{99B73777-52AA-4007-B569-53003192A905}"/>
    <cellStyle name="Normal 3 12 16 5" xfId="17173" xr:uid="{9A89F72C-8187-44B9-B83B-73C9286503CA}"/>
    <cellStyle name="Normal 3 12 17" xfId="17174" xr:uid="{75B9B9E8-5345-4B32-93B6-BE9B6143CBD0}"/>
    <cellStyle name="Normal 3 12 17 2" xfId="17175" xr:uid="{602C16F7-15EB-4022-97DE-123F84BA0EC8}"/>
    <cellStyle name="Normal 3 12 17 2 2" xfId="17176" xr:uid="{D21BE350-0E8B-481B-8C34-1BD95023CFF0}"/>
    <cellStyle name="Normal 3 12 17 2 3" xfId="17177" xr:uid="{66F7AA72-1A79-404E-AD60-D1B87D1B90D2}"/>
    <cellStyle name="Normal 3 12 17 3" xfId="17178" xr:uid="{7318002D-C13C-411C-B4CF-46684F03C985}"/>
    <cellStyle name="Normal 3 12 17 3 2" xfId="17179" xr:uid="{3679A342-4ADF-4F6A-B24A-1E4E6C606393}"/>
    <cellStyle name="Normal 3 12 17 3 3" xfId="17180" xr:uid="{2228F35C-1369-4CD3-A83F-61DDF2499514}"/>
    <cellStyle name="Normal 3 12 17 4" xfId="17181" xr:uid="{51C73EF9-19DF-4F28-ACE3-68716326842C}"/>
    <cellStyle name="Normal 3 12 17 5" xfId="17182" xr:uid="{91D4718F-7F46-46FE-8DBB-5BC479310BAA}"/>
    <cellStyle name="Normal 3 12 18" xfId="17183" xr:uid="{78684E02-6A4A-40CF-911D-D1695704249B}"/>
    <cellStyle name="Normal 3 12 18 2" xfId="17184" xr:uid="{1F672F57-4AF9-4DB3-B4E0-4CBC925579C7}"/>
    <cellStyle name="Normal 3 12 18 2 2" xfId="17185" xr:uid="{E0885AD2-571D-4B00-B08E-50870B4F9155}"/>
    <cellStyle name="Normal 3 12 18 2 3" xfId="17186" xr:uid="{6E59D17F-2A7C-45C0-8883-445E5B1B6AB5}"/>
    <cellStyle name="Normal 3 12 18 3" xfId="17187" xr:uid="{056190EA-E26C-4BD9-B960-78A4CD04C5DA}"/>
    <cellStyle name="Normal 3 12 18 3 2" xfId="17188" xr:uid="{D1DFC8E4-3F97-45B2-A6E7-1124B88055AB}"/>
    <cellStyle name="Normal 3 12 18 3 3" xfId="17189" xr:uid="{A5628812-9907-4F30-A989-8149C246D261}"/>
    <cellStyle name="Normal 3 12 18 4" xfId="17190" xr:uid="{4D6D1923-A574-4CB6-AE58-8FD1E787359B}"/>
    <cellStyle name="Normal 3 12 18 5" xfId="17191" xr:uid="{AFFE577B-EC9B-4721-BBA0-E405FEAB345E}"/>
    <cellStyle name="Normal 3 12 19" xfId="17192" xr:uid="{9DE068D4-EC99-4960-8D44-42B626DF7264}"/>
    <cellStyle name="Normal 3 12 19 2" xfId="17193" xr:uid="{DE7A2025-7BF8-4CD7-86FB-E41AFE525DF2}"/>
    <cellStyle name="Normal 3 12 19 2 2" xfId="17194" xr:uid="{C3943A6C-8F42-4256-B057-7427D5860F2F}"/>
    <cellStyle name="Normal 3 12 19 2 3" xfId="17195" xr:uid="{6828B03A-E51A-454E-A129-DD93E267FEF2}"/>
    <cellStyle name="Normal 3 12 19 3" xfId="17196" xr:uid="{33737AA8-68B4-4D80-9DF6-6458873C5ACD}"/>
    <cellStyle name="Normal 3 12 19 3 2" xfId="17197" xr:uid="{A85A8228-9BC3-4E24-8CA2-4AFE89BBD9D0}"/>
    <cellStyle name="Normal 3 12 19 3 3" xfId="17198" xr:uid="{1B39540A-1A66-4B34-B4BF-22126EE986EB}"/>
    <cellStyle name="Normal 3 12 19 4" xfId="17199" xr:uid="{AF1F6BA7-1560-4857-8CFB-25F7009EE85F}"/>
    <cellStyle name="Normal 3 12 19 5" xfId="17200" xr:uid="{E6680102-0978-4352-A70F-DAFC11565196}"/>
    <cellStyle name="Normal 3 12 2" xfId="17201" xr:uid="{DE0E4D46-235F-4BA3-A572-03CA42C4DE96}"/>
    <cellStyle name="Normal 3 12 2 2" xfId="17202" xr:uid="{4A7CD0EC-EB3D-4F1A-8CB4-05E3E7C6C501}"/>
    <cellStyle name="Normal 3 12 2 2 2" xfId="17203" xr:uid="{68413647-E10A-4013-9BA3-8C6859217DF4}"/>
    <cellStyle name="Normal 3 12 2 2 3" xfId="17204" xr:uid="{F6AE0FF3-2CDD-49F4-9CD3-1966D9E51215}"/>
    <cellStyle name="Normal 3 12 2 3" xfId="17205" xr:uid="{097EC28F-3892-499A-A884-69F9DB871764}"/>
    <cellStyle name="Normal 3 12 2 3 2" xfId="17206" xr:uid="{7858E609-93B0-4B57-9087-AB31D0C8AF65}"/>
    <cellStyle name="Normal 3 12 2 3 3" xfId="17207" xr:uid="{DABB5D84-28EE-434B-8B1E-60EFF41CD2B5}"/>
    <cellStyle name="Normal 3 12 2 4" xfId="17208" xr:uid="{8E166E1D-32FF-49FB-AA00-8D810DE3259B}"/>
    <cellStyle name="Normal 3 12 2 5" xfId="17209" xr:uid="{2D04CF4C-15BF-4961-95B4-C9EC1A5D1E93}"/>
    <cellStyle name="Normal 3 12 20" xfId="17210" xr:uid="{7627C996-D8F5-4966-8EFA-9514B50C02F9}"/>
    <cellStyle name="Normal 3 12 20 2" xfId="17211" xr:uid="{A4E1EC5D-0736-40FF-92CC-7E4DD485CACB}"/>
    <cellStyle name="Normal 3 12 20 2 2" xfId="17212" xr:uid="{25751584-4612-45D5-A45A-F4AD5A0B6A71}"/>
    <cellStyle name="Normal 3 12 20 2 3" xfId="17213" xr:uid="{715D253B-2E4C-4A83-9227-E187E5237B6C}"/>
    <cellStyle name="Normal 3 12 20 3" xfId="17214" xr:uid="{DDE58746-FB05-404E-BA98-2214E499D75F}"/>
    <cellStyle name="Normal 3 12 20 3 2" xfId="17215" xr:uid="{F3CC24A6-69BB-42AE-977A-6D4C1EA10D2C}"/>
    <cellStyle name="Normal 3 12 20 3 3" xfId="17216" xr:uid="{C5363B7D-C148-4155-B0D8-1C2A02517FCE}"/>
    <cellStyle name="Normal 3 12 20 4" xfId="17217" xr:uid="{3B4F7DD8-5081-43C8-BF09-00985836C3AE}"/>
    <cellStyle name="Normal 3 12 20 5" xfId="17218" xr:uid="{D669655D-2980-49E7-AA09-63129A22C81A}"/>
    <cellStyle name="Normal 3 12 21" xfId="17219" xr:uid="{CD6CB2F0-71CF-48AB-8E5F-77F4E9868570}"/>
    <cellStyle name="Normal 3 12 21 2" xfId="17220" xr:uid="{1DC5C6B2-7673-4DB4-86F1-0AC3DEBA246C}"/>
    <cellStyle name="Normal 3 12 21 2 2" xfId="17221" xr:uid="{28051214-EA02-4C97-9224-5E06C775C129}"/>
    <cellStyle name="Normal 3 12 21 2 3" xfId="17222" xr:uid="{6BB79A4C-114C-48C5-8F28-731E4D10E42B}"/>
    <cellStyle name="Normal 3 12 21 3" xfId="17223" xr:uid="{7FA1702D-E974-4933-A84F-30D981440E40}"/>
    <cellStyle name="Normal 3 12 21 3 2" xfId="17224" xr:uid="{A0183947-3155-4074-A5DF-570081D3F6A6}"/>
    <cellStyle name="Normal 3 12 21 3 3" xfId="17225" xr:uid="{DFDB50E0-483E-4B38-8FBF-FDFF996F92F5}"/>
    <cellStyle name="Normal 3 12 21 4" xfId="17226" xr:uid="{9375E159-FF8F-4E5C-9C80-E632EA2F4102}"/>
    <cellStyle name="Normal 3 12 21 5" xfId="17227" xr:uid="{BE9A7AAD-B2FF-4138-9894-833FD69B3FE6}"/>
    <cellStyle name="Normal 3 12 22" xfId="17228" xr:uid="{EB947CDA-6313-4AFB-8990-B54A7B22C433}"/>
    <cellStyle name="Normal 3 12 22 2" xfId="17229" xr:uid="{A638B425-DB1D-4686-B1C7-8085E03AD292}"/>
    <cellStyle name="Normal 3 12 22 2 2" xfId="17230" xr:uid="{DC3B1C4C-98AF-4667-81C2-C9975CFE8A52}"/>
    <cellStyle name="Normal 3 12 22 2 3" xfId="17231" xr:uid="{86E15671-02F2-4EFF-8557-CD716CD8B167}"/>
    <cellStyle name="Normal 3 12 22 3" xfId="17232" xr:uid="{936FC3F9-9098-41E0-8E9E-EEE4964FA7B9}"/>
    <cellStyle name="Normal 3 12 22 3 2" xfId="17233" xr:uid="{8939F869-30A7-4D3D-9C54-B12F06FADEE6}"/>
    <cellStyle name="Normal 3 12 22 3 3" xfId="17234" xr:uid="{CDC9DB39-7763-455C-B9F7-283E2D89099B}"/>
    <cellStyle name="Normal 3 12 22 4" xfId="17235" xr:uid="{F846F6FB-67D6-422D-B236-E918661126CA}"/>
    <cellStyle name="Normal 3 12 22 5" xfId="17236" xr:uid="{88C69A17-D0A4-4D4B-A1F3-A63A524EE3D6}"/>
    <cellStyle name="Normal 3 12 23" xfId="17237" xr:uid="{660ADF95-1BC5-45B6-BB6E-17EC3F341B69}"/>
    <cellStyle name="Normal 3 12 23 2" xfId="17238" xr:uid="{FABED460-F2C7-4653-AF16-F2118AC0B8EE}"/>
    <cellStyle name="Normal 3 12 23 2 2" xfId="17239" xr:uid="{0430E842-5D0A-488B-B762-10259E7D94BF}"/>
    <cellStyle name="Normal 3 12 23 2 3" xfId="17240" xr:uid="{FB14EE80-A7DF-4090-986F-4A5B4385EB80}"/>
    <cellStyle name="Normal 3 12 23 3" xfId="17241" xr:uid="{3535BCA9-E498-4350-B2A2-9813DCC679DC}"/>
    <cellStyle name="Normal 3 12 23 3 2" xfId="17242" xr:uid="{FB2DCE89-DA1E-4100-9B02-CBBFA37B1435}"/>
    <cellStyle name="Normal 3 12 23 3 3" xfId="17243" xr:uid="{0802739B-333B-4861-A38D-FA9426ACD795}"/>
    <cellStyle name="Normal 3 12 23 4" xfId="17244" xr:uid="{C0E14031-EB16-447A-80A7-771789765AC1}"/>
    <cellStyle name="Normal 3 12 23 5" xfId="17245" xr:uid="{1588FC74-9DB4-459E-A7E1-CFE9CAA66B2D}"/>
    <cellStyle name="Normal 3 12 24" xfId="17246" xr:uid="{0F9068B5-5104-4EAE-91F0-9BC2A6067F4A}"/>
    <cellStyle name="Normal 3 12 24 2" xfId="17247" xr:uid="{235270E4-1E01-4534-BE82-48C50C7386E5}"/>
    <cellStyle name="Normal 3 12 24 3" xfId="17248" xr:uid="{459C155E-FB7D-479B-821D-EE9B3D3EB55F}"/>
    <cellStyle name="Normal 3 12 25" xfId="17249" xr:uid="{3801DB5C-2758-45C1-A15F-CFACCCE60F08}"/>
    <cellStyle name="Normal 3 12 25 2" xfId="17250" xr:uid="{53329D91-A332-4700-B991-1EFA80E5D278}"/>
    <cellStyle name="Normal 3 12 25 3" xfId="17251" xr:uid="{CF5EDE27-80F1-4E30-B764-6CD292DA9F26}"/>
    <cellStyle name="Normal 3 12 26" xfId="17252" xr:uid="{6FA1A88C-B33A-4C96-9BD2-1B514ED6C1FC}"/>
    <cellStyle name="Normal 3 12 27" xfId="17253" xr:uid="{EBF17272-D7BC-4151-AEAE-BE1AF0919164}"/>
    <cellStyle name="Normal 3 12 3" xfId="17254" xr:uid="{098C396C-CBCA-4D83-BEDF-C1EC78C6A416}"/>
    <cellStyle name="Normal 3 12 3 2" xfId="17255" xr:uid="{2DC7A2CC-CBC0-42FC-9A71-79D94D514CDB}"/>
    <cellStyle name="Normal 3 12 3 2 2" xfId="17256" xr:uid="{28AC02AA-6671-4C57-97A5-516DCFB80352}"/>
    <cellStyle name="Normal 3 12 3 2 3" xfId="17257" xr:uid="{70A4D309-12B4-450D-9D19-9953D041C063}"/>
    <cellStyle name="Normal 3 12 3 3" xfId="17258" xr:uid="{6EDA5174-312A-4E5F-B511-FC9A6FA02B9F}"/>
    <cellStyle name="Normal 3 12 3 3 2" xfId="17259" xr:uid="{E6D81869-8066-4D33-ACC4-347CB792EF81}"/>
    <cellStyle name="Normal 3 12 3 3 3" xfId="17260" xr:uid="{B5BB4B98-E295-4AF0-83E4-BCEEF8BB6407}"/>
    <cellStyle name="Normal 3 12 3 4" xfId="17261" xr:uid="{BC5C12BE-FC79-4B5C-BC4C-65D9C41CCCAD}"/>
    <cellStyle name="Normal 3 12 3 5" xfId="17262" xr:uid="{B2F3AF15-A48A-41B8-9F98-042B88E3658B}"/>
    <cellStyle name="Normal 3 12 4" xfId="17263" xr:uid="{7BB93300-40F4-4FDB-8F36-6E43DED2BB40}"/>
    <cellStyle name="Normal 3 12 4 2" xfId="17264" xr:uid="{0284E454-0D33-4A2B-B55F-2A6833A1B1A3}"/>
    <cellStyle name="Normal 3 12 4 2 2" xfId="17265" xr:uid="{595EBE13-D087-4A01-BB67-8B6C034FE856}"/>
    <cellStyle name="Normal 3 12 4 2 3" xfId="17266" xr:uid="{19301498-6F77-4FBE-8367-7474E7F0A77A}"/>
    <cellStyle name="Normal 3 12 4 3" xfId="17267" xr:uid="{FE41A585-2C77-4CE1-AC35-48986938FE85}"/>
    <cellStyle name="Normal 3 12 4 3 2" xfId="17268" xr:uid="{79926642-A2D3-4577-AAAB-54AE1FDC1D6B}"/>
    <cellStyle name="Normal 3 12 4 3 3" xfId="17269" xr:uid="{0FFC475B-A0B2-45AA-B47B-E6F275553916}"/>
    <cellStyle name="Normal 3 12 4 4" xfId="17270" xr:uid="{E433E354-7559-4C19-9CF2-4649E04F1892}"/>
    <cellStyle name="Normal 3 12 4 5" xfId="17271" xr:uid="{D791D99A-B7A1-42E2-965B-37EC69EE12CD}"/>
    <cellStyle name="Normal 3 12 5" xfId="17272" xr:uid="{6AAFAF86-59BE-47E0-A512-47B72B6B43BD}"/>
    <cellStyle name="Normal 3 12 5 2" xfId="17273" xr:uid="{AE6551F5-474B-4F55-83D9-C2C326ABAD39}"/>
    <cellStyle name="Normal 3 12 5 2 2" xfId="17274" xr:uid="{09C5D4AF-7E13-4FD0-B1B3-36BC7D011A77}"/>
    <cellStyle name="Normal 3 12 5 2 3" xfId="17275" xr:uid="{E509F0C4-144B-47A4-9B33-F94B0226F9AA}"/>
    <cellStyle name="Normal 3 12 5 3" xfId="17276" xr:uid="{FC3FF81F-73A0-44EE-B859-1510FCE92A99}"/>
    <cellStyle name="Normal 3 12 5 3 2" xfId="17277" xr:uid="{F96AF967-E11D-4086-A2D1-6C0BCBA1D438}"/>
    <cellStyle name="Normal 3 12 5 3 3" xfId="17278" xr:uid="{3BDC1C91-BE9D-4662-B089-6AE6510D6944}"/>
    <cellStyle name="Normal 3 12 5 4" xfId="17279" xr:uid="{06DC0B14-78E7-4429-BB0D-E661F28D1FA2}"/>
    <cellStyle name="Normal 3 12 5 5" xfId="17280" xr:uid="{4BFFFBE2-1581-4933-8030-5D0FD76C8484}"/>
    <cellStyle name="Normal 3 12 6" xfId="17281" xr:uid="{E3CFFE3F-55DF-4B89-A86B-0E12B328D358}"/>
    <cellStyle name="Normal 3 12 6 2" xfId="17282" xr:uid="{57C0E8F6-9113-4B58-B9B7-352F73E87A27}"/>
    <cellStyle name="Normal 3 12 6 2 2" xfId="17283" xr:uid="{482D4F33-A5C1-48A3-959F-BFCEF95F271E}"/>
    <cellStyle name="Normal 3 12 6 2 3" xfId="17284" xr:uid="{E0AF4089-59AB-4F1F-86CC-3635A5565C8F}"/>
    <cellStyle name="Normal 3 12 6 3" xfId="17285" xr:uid="{8EE362BB-1636-493B-AA78-5F0641CA25B3}"/>
    <cellStyle name="Normal 3 12 6 3 2" xfId="17286" xr:uid="{F054E476-2AF9-442E-BD11-A0776D063C01}"/>
    <cellStyle name="Normal 3 12 6 3 3" xfId="17287" xr:uid="{3FDC21F6-15F1-4CBF-8168-AD924AC2517E}"/>
    <cellStyle name="Normal 3 12 6 4" xfId="17288" xr:uid="{893F1B1A-2DDF-4D21-AFCC-B48EBAEA53B2}"/>
    <cellStyle name="Normal 3 12 6 5" xfId="17289" xr:uid="{E2B42302-1EAB-44BE-9568-C2B326037508}"/>
    <cellStyle name="Normal 3 12 7" xfId="17290" xr:uid="{AF1B95AB-8F61-4898-8A3D-67A22C0D00B7}"/>
    <cellStyle name="Normal 3 12 7 2" xfId="17291" xr:uid="{AE6A2B9E-4E68-4C22-9EC8-79B47BC5783B}"/>
    <cellStyle name="Normal 3 12 7 2 2" xfId="17292" xr:uid="{9EC772AD-3216-4B23-B35A-DE13D3EFDBAD}"/>
    <cellStyle name="Normal 3 12 7 2 3" xfId="17293" xr:uid="{E2E0C3A5-F621-4576-A25A-B3D62F928A9D}"/>
    <cellStyle name="Normal 3 12 7 3" xfId="17294" xr:uid="{956A76B0-ED6C-43BE-8D83-40AAF266B3A4}"/>
    <cellStyle name="Normal 3 12 7 3 2" xfId="17295" xr:uid="{C3B932D9-B852-470E-AD94-8EF6730CA515}"/>
    <cellStyle name="Normal 3 12 7 3 3" xfId="17296" xr:uid="{A87E5B73-8DD4-45C2-9D95-75FD64B3A956}"/>
    <cellStyle name="Normal 3 12 7 4" xfId="17297" xr:uid="{ECE987D0-D7EB-41D9-B7EB-189D0EBB8B65}"/>
    <cellStyle name="Normal 3 12 7 5" xfId="17298" xr:uid="{ECB05D0C-F654-47A1-AF98-8316D6475199}"/>
    <cellStyle name="Normal 3 12 8" xfId="17299" xr:uid="{9EE3233A-A754-4934-B6D5-87A08430EFCA}"/>
    <cellStyle name="Normal 3 12 8 2" xfId="17300" xr:uid="{81AEADA7-3117-4F42-BB5A-1370E1D3E26D}"/>
    <cellStyle name="Normal 3 12 8 2 2" xfId="17301" xr:uid="{8BC61003-E2D5-4210-886D-C4874BA74BE4}"/>
    <cellStyle name="Normal 3 12 8 2 3" xfId="17302" xr:uid="{0F576885-7182-4FEB-BABC-63299D1C9D11}"/>
    <cellStyle name="Normal 3 12 8 3" xfId="17303" xr:uid="{1250012D-3256-4DDD-A479-67050E36E135}"/>
    <cellStyle name="Normal 3 12 8 3 2" xfId="17304" xr:uid="{65C6A1B8-13C2-4684-B078-9554249C52A5}"/>
    <cellStyle name="Normal 3 12 8 3 3" xfId="17305" xr:uid="{F1621A12-4E06-4B59-B2B4-274FED960855}"/>
    <cellStyle name="Normal 3 12 8 4" xfId="17306" xr:uid="{792D8DE1-C585-4E0A-9FE6-6CF9663D446F}"/>
    <cellStyle name="Normal 3 12 8 5" xfId="17307" xr:uid="{8D7CBF5C-B7CD-4BE8-A0D1-277B6A52B857}"/>
    <cellStyle name="Normal 3 12 9" xfId="17308" xr:uid="{05C2F0CA-DAC3-4977-877D-A18DD0AF5E81}"/>
    <cellStyle name="Normal 3 12 9 2" xfId="17309" xr:uid="{98E80EE2-658C-4697-9024-7691EEE6A08F}"/>
    <cellStyle name="Normal 3 12 9 2 2" xfId="17310" xr:uid="{99E8D1A2-F864-4630-B4E7-9466E6C1540E}"/>
    <cellStyle name="Normal 3 12 9 2 3" xfId="17311" xr:uid="{8C70783A-0809-4101-97D4-45AEE42B03E7}"/>
    <cellStyle name="Normal 3 12 9 3" xfId="17312" xr:uid="{9FFB0ECD-0FC9-4BD6-9497-F370BD561B2F}"/>
    <cellStyle name="Normal 3 12 9 3 2" xfId="17313" xr:uid="{933CFFA5-2012-4F25-B7CF-55F4BD07339D}"/>
    <cellStyle name="Normal 3 12 9 3 3" xfId="17314" xr:uid="{64756AEC-232E-487D-B01F-5E60F3308A24}"/>
    <cellStyle name="Normal 3 12 9 4" xfId="17315" xr:uid="{08E8C1BE-F88C-4FD1-AB40-B89A536FAC21}"/>
    <cellStyle name="Normal 3 12 9 5" xfId="17316" xr:uid="{754FED24-DD3C-40B6-B8B3-23B02A2FCD3D}"/>
    <cellStyle name="Normal 3 120" xfId="17317" xr:uid="{B2C793CC-67B5-4303-8254-79132D0EFC30}"/>
    <cellStyle name="Normal 3 120 2" xfId="17318" xr:uid="{16867BDD-8DD5-438C-8DE4-6960C955B683}"/>
    <cellStyle name="Normal 3 120 2 2" xfId="17319" xr:uid="{2A67DF3B-9B69-4C6B-8B5C-03B933D50A76}"/>
    <cellStyle name="Normal 3 120 2 3" xfId="17320" xr:uid="{3ED4C6C4-A7E7-4684-83FB-ABC868B9F948}"/>
    <cellStyle name="Normal 3 120 3" xfId="17321" xr:uid="{F800F21E-5591-4691-814A-46620B6A0CF3}"/>
    <cellStyle name="Normal 3 120 3 2" xfId="17322" xr:uid="{A183DBD8-513F-4FB0-A711-26F10FEEDC35}"/>
    <cellStyle name="Normal 3 120 3 3" xfId="17323" xr:uid="{D147F47F-F495-4644-A194-A2F5E6BEC3B5}"/>
    <cellStyle name="Normal 3 120 4" xfId="17324" xr:uid="{412A787B-D501-482E-94A6-EB3E185B02A3}"/>
    <cellStyle name="Normal 3 120 5" xfId="17325" xr:uid="{95CF21AC-A486-405B-9733-8A48A8BBB4D1}"/>
    <cellStyle name="Normal 3 121" xfId="17326" xr:uid="{9E4A31D1-1995-41C4-B980-BBE8D2FCB37D}"/>
    <cellStyle name="Normal 3 121 2" xfId="17327" xr:uid="{4F170DE1-A709-4CDB-981A-0D13F310CF14}"/>
    <cellStyle name="Normal 3 121 2 2" xfId="17328" xr:uid="{DF84845E-436A-4108-9C78-F4A07CF4CBAB}"/>
    <cellStyle name="Normal 3 121 2 3" xfId="17329" xr:uid="{117E3996-346C-42BA-A08A-968F512D08C8}"/>
    <cellStyle name="Normal 3 121 3" xfId="17330" xr:uid="{42DCD62D-DEBF-4AF8-B9B5-0413C4F52357}"/>
    <cellStyle name="Normal 3 121 3 2" xfId="17331" xr:uid="{11DA8FBF-B11F-4193-B017-B17822D7DA33}"/>
    <cellStyle name="Normal 3 121 3 3" xfId="17332" xr:uid="{5531F421-8793-4B67-B995-28B3D72C38E5}"/>
    <cellStyle name="Normal 3 121 4" xfId="17333" xr:uid="{C4E36305-1A77-467D-9FA8-0D79CFA29A94}"/>
    <cellStyle name="Normal 3 121 5" xfId="17334" xr:uid="{31332789-9713-4122-9595-5A24B05A91F8}"/>
    <cellStyle name="Normal 3 122" xfId="17335" xr:uid="{1D2D7047-2C45-4716-88FC-E0F59D8514A1}"/>
    <cellStyle name="Normal 3 122 2" xfId="17336" xr:uid="{6FA0AAD5-2491-414A-994B-352F32D5C8AE}"/>
    <cellStyle name="Normal 3 122 2 2" xfId="17337" xr:uid="{D6EDC213-C960-43C6-ABE2-06E8F96122AE}"/>
    <cellStyle name="Normal 3 122 2 3" xfId="17338" xr:uid="{285ABB82-3269-4065-8553-C9BADE3A10A1}"/>
    <cellStyle name="Normal 3 122 3" xfId="17339" xr:uid="{3C20BD4C-12A5-45E3-AD35-35056C277DBD}"/>
    <cellStyle name="Normal 3 122 3 2" xfId="17340" xr:uid="{43C16069-0834-4BC7-8E24-770DCC117097}"/>
    <cellStyle name="Normal 3 122 3 3" xfId="17341" xr:uid="{DBF06AFB-13AC-4A63-8D25-245C24675B05}"/>
    <cellStyle name="Normal 3 122 4" xfId="17342" xr:uid="{09B9BD52-50AB-4F33-8146-E26B55C038E4}"/>
    <cellStyle name="Normal 3 122 5" xfId="17343" xr:uid="{A25E19BD-0C90-44D1-85E3-ECBCD167F9A7}"/>
    <cellStyle name="Normal 3 123" xfId="17344" xr:uid="{BCA9D597-B509-4E5C-85A6-6A7A1F32691A}"/>
    <cellStyle name="Normal 3 123 2" xfId="17345" xr:uid="{46B9059F-D8E3-40FB-91FB-DCAE4A966A53}"/>
    <cellStyle name="Normal 3 123 2 2" xfId="17346" xr:uid="{9115C81F-B444-49D8-898E-1D403C51228B}"/>
    <cellStyle name="Normal 3 123 2 3" xfId="17347" xr:uid="{A68F2317-156B-43D5-A82B-9397B13DA0D5}"/>
    <cellStyle name="Normal 3 123 3" xfId="17348" xr:uid="{5E1C9B13-09EA-4845-A936-CB711279934C}"/>
    <cellStyle name="Normal 3 123 3 2" xfId="17349" xr:uid="{0A2AC7D0-27C2-4FD0-8917-7ACAFA0239CF}"/>
    <cellStyle name="Normal 3 123 3 3" xfId="17350" xr:uid="{E71237B4-2491-4E1A-B2C2-EC4CA17F41B3}"/>
    <cellStyle name="Normal 3 123 4" xfId="17351" xr:uid="{F92AA7C5-D949-41DF-AA15-4A0979F69B79}"/>
    <cellStyle name="Normal 3 123 5" xfId="17352" xr:uid="{518532B9-14C4-43D6-B9EB-7DEB8D0DBC78}"/>
    <cellStyle name="Normal 3 124" xfId="17353" xr:uid="{E900C011-DAEB-4A72-9850-9F1FB42FFC2D}"/>
    <cellStyle name="Normal 3 124 2" xfId="17354" xr:uid="{E49D69B6-C584-4C86-A27A-41CC5091BFA8}"/>
    <cellStyle name="Normal 3 124 2 2" xfId="17355" xr:uid="{6726DBF7-6B09-42A1-9961-5CBE9C3F9325}"/>
    <cellStyle name="Normal 3 124 2 3" xfId="17356" xr:uid="{C2DD6A41-2083-4FDA-88CC-37AE8A629CDD}"/>
    <cellStyle name="Normal 3 124 3" xfId="17357" xr:uid="{DC0E2125-5E6C-4EB2-A6D9-27BA5E252376}"/>
    <cellStyle name="Normal 3 124 3 2" xfId="17358" xr:uid="{03E0F045-D4CB-4A3F-AFBE-0888092C4F1C}"/>
    <cellStyle name="Normal 3 124 3 3" xfId="17359" xr:uid="{5A21E84C-1458-4628-944D-EA0B5BB477F3}"/>
    <cellStyle name="Normal 3 124 4" xfId="17360" xr:uid="{B2B09E51-5C3A-4772-B65E-9A5B38ED4A18}"/>
    <cellStyle name="Normal 3 124 5" xfId="17361" xr:uid="{ECA00F03-4D80-46FD-A94F-0B3B5AFBEAAC}"/>
    <cellStyle name="Normal 3 125" xfId="17362" xr:uid="{BDD5A126-E0BF-48DB-88E9-9B94C066D8B0}"/>
    <cellStyle name="Normal 3 125 2" xfId="17363" xr:uid="{2568033A-9D89-4B72-BF15-B04209DE07D1}"/>
    <cellStyle name="Normal 3 125 2 2" xfId="17364" xr:uid="{B38DF18B-784C-42B5-8FDB-5BA07B01E4EA}"/>
    <cellStyle name="Normal 3 125 2 3" xfId="17365" xr:uid="{23E57653-A9CF-46D1-A39A-2E5B36FCCDE5}"/>
    <cellStyle name="Normal 3 125 3" xfId="17366" xr:uid="{C2C084BC-8D7C-40FA-B0E6-034940CA8D93}"/>
    <cellStyle name="Normal 3 125 3 2" xfId="17367" xr:uid="{078F3B8B-AE9C-4B78-B29C-636D6917D13B}"/>
    <cellStyle name="Normal 3 125 3 3" xfId="17368" xr:uid="{8FBD8E9C-CC57-4FAF-9617-599E8E51B0A9}"/>
    <cellStyle name="Normal 3 125 4" xfId="17369" xr:uid="{7926D2EB-FDA3-4FD0-BEDA-EB6465265A12}"/>
    <cellStyle name="Normal 3 125 5" xfId="17370" xr:uid="{931811AB-2FF9-4B41-801B-23101747BA6C}"/>
    <cellStyle name="Normal 3 126" xfId="17371" xr:uid="{77256439-29A3-4E66-B8FB-FF9646362B33}"/>
    <cellStyle name="Normal 3 126 2" xfId="17372" xr:uid="{1653AB81-1601-49FB-9F71-0DB92335DE0C}"/>
    <cellStyle name="Normal 3 126 2 2" xfId="17373" xr:uid="{A694FECA-0346-47BB-A710-11D8E87501F9}"/>
    <cellStyle name="Normal 3 126 2 3" xfId="17374" xr:uid="{ED45B8D1-6B2F-4495-945B-732B23B98757}"/>
    <cellStyle name="Normal 3 126 3" xfId="17375" xr:uid="{19C3D663-8B00-47F2-BB21-D6404E76A750}"/>
    <cellStyle name="Normal 3 126 3 2" xfId="17376" xr:uid="{5F9D7118-3CA0-4A60-A1E1-4FD415C59541}"/>
    <cellStyle name="Normal 3 126 3 3" xfId="17377" xr:uid="{E532D6A1-F2EE-4AE2-B1E8-E3231396C4F2}"/>
    <cellStyle name="Normal 3 126 4" xfId="17378" xr:uid="{151F4A0D-B0C0-433A-9041-092042AD3D3C}"/>
    <cellStyle name="Normal 3 126 5" xfId="17379" xr:uid="{CA3568FE-BC03-4B73-BCA5-E958397AD050}"/>
    <cellStyle name="Normal 3 127" xfId="17380" xr:uid="{EA074B11-0D0B-4995-828C-06D56F0BFD22}"/>
    <cellStyle name="Normal 3 127 2" xfId="17381" xr:uid="{D4AC5437-D095-4CE5-959E-C9B3F3A1D4CA}"/>
    <cellStyle name="Normal 3 127 2 2" xfId="17382" xr:uid="{F52647CB-7DF1-4507-9515-C924E1C31AB9}"/>
    <cellStyle name="Normal 3 127 2 3" xfId="17383" xr:uid="{F5ECB6F4-011A-439F-89C5-FBC267AE929E}"/>
    <cellStyle name="Normal 3 127 3" xfId="17384" xr:uid="{945C73AC-B6AA-4600-AB60-561DEC09DF83}"/>
    <cellStyle name="Normal 3 127 3 2" xfId="17385" xr:uid="{0DECC5C7-02D9-4EB3-946F-ADDE24397408}"/>
    <cellStyle name="Normal 3 127 3 3" xfId="17386" xr:uid="{8960FCED-D8ED-42A3-9AF6-CA3E8139F1FC}"/>
    <cellStyle name="Normal 3 127 4" xfId="17387" xr:uid="{2B9A5169-159B-4295-9921-B3672F0AF0E1}"/>
    <cellStyle name="Normal 3 127 5" xfId="17388" xr:uid="{A4B02E67-5031-48FF-99CF-37F47921DFC4}"/>
    <cellStyle name="Normal 3 128" xfId="17389" xr:uid="{CC036B62-888F-4AE7-8E6F-C9493097B4F4}"/>
    <cellStyle name="Normal 3 128 2" xfId="17390" xr:uid="{8A75012A-0AF1-45FF-B1E4-1E4D59B55510}"/>
    <cellStyle name="Normal 3 128 2 2" xfId="17391" xr:uid="{D17ED2E1-3796-4E75-8919-218B5C338065}"/>
    <cellStyle name="Normal 3 128 2 3" xfId="17392" xr:uid="{CC1E298B-3AC8-40A3-8C23-906304BBCEBD}"/>
    <cellStyle name="Normal 3 128 3" xfId="17393" xr:uid="{818832EE-0996-499F-9D87-061336382253}"/>
    <cellStyle name="Normal 3 128 3 2" xfId="17394" xr:uid="{824E52F8-456B-4AB2-B830-D2A0E86570F7}"/>
    <cellStyle name="Normal 3 128 3 3" xfId="17395" xr:uid="{3ADB33B0-8648-4151-A003-0C693CA0CDB3}"/>
    <cellStyle name="Normal 3 128 4" xfId="17396" xr:uid="{091D7CAA-0BED-45DA-858B-E3AF06EDF4DB}"/>
    <cellStyle name="Normal 3 128 5" xfId="17397" xr:uid="{7A397E26-1A21-41CF-B597-B7B11149A86D}"/>
    <cellStyle name="Normal 3 129" xfId="17398" xr:uid="{05FA2DFF-510F-4A1F-8BAE-43F270C906EE}"/>
    <cellStyle name="Normal 3 129 2" xfId="17399" xr:uid="{D5977D2C-B14F-4B0A-AB51-323EA5418F16}"/>
    <cellStyle name="Normal 3 129 2 2" xfId="17400" xr:uid="{3D3590A5-EE72-4E70-B957-6EFA3521FC98}"/>
    <cellStyle name="Normal 3 129 2 3" xfId="17401" xr:uid="{7DF2233C-479B-48CF-97CF-3498049EBE28}"/>
    <cellStyle name="Normal 3 129 3" xfId="17402" xr:uid="{BA90D33D-59C3-49CE-9D30-03C947D2F076}"/>
    <cellStyle name="Normal 3 129 3 2" xfId="17403" xr:uid="{3673223E-F3A0-4B8E-880C-D9020E5FAD31}"/>
    <cellStyle name="Normal 3 129 3 3" xfId="17404" xr:uid="{D1879DD6-7477-49DE-A3D7-F27482475D97}"/>
    <cellStyle name="Normal 3 129 4" xfId="17405" xr:uid="{E964D612-2A7C-4254-B6C8-373164A5A759}"/>
    <cellStyle name="Normal 3 129 5" xfId="17406" xr:uid="{AB53C29A-581D-492E-8024-D8CC3D6EAB0C}"/>
    <cellStyle name="Normal 3 13" xfId="17407" xr:uid="{ED1A1C9A-6408-4854-B11C-CD8860FCD1D2}"/>
    <cellStyle name="Normal 3 13 10" xfId="17408" xr:uid="{5F8A4AAD-3A0B-4003-BAD6-D5C32E248676}"/>
    <cellStyle name="Normal 3 13 10 2" xfId="17409" xr:uid="{0C4FBC20-9C9D-4244-AF2A-1D9B4BAE206B}"/>
    <cellStyle name="Normal 3 13 10 2 2" xfId="17410" xr:uid="{75BC919F-2647-439E-BED9-06834283A675}"/>
    <cellStyle name="Normal 3 13 10 2 3" xfId="17411" xr:uid="{888A0FAE-1CF8-4B6B-B9A0-CA28C938FC2E}"/>
    <cellStyle name="Normal 3 13 10 3" xfId="17412" xr:uid="{F470C6DD-C147-471C-9F32-9F4D90F76706}"/>
    <cellStyle name="Normal 3 13 10 3 2" xfId="17413" xr:uid="{0EF57593-819B-4688-AADE-0FAC1BCDFD16}"/>
    <cellStyle name="Normal 3 13 10 3 3" xfId="17414" xr:uid="{AB5D3943-9DE4-49A7-B8B6-C3BDC7768124}"/>
    <cellStyle name="Normal 3 13 10 4" xfId="17415" xr:uid="{F79F5420-332D-4207-88FD-D9D809769C39}"/>
    <cellStyle name="Normal 3 13 10 5" xfId="17416" xr:uid="{2C8C6FB8-3192-412B-A8F3-37BDAAC56ECC}"/>
    <cellStyle name="Normal 3 13 11" xfId="17417" xr:uid="{8D7FB2AE-F0ED-450D-ACA6-028084CCE8B6}"/>
    <cellStyle name="Normal 3 13 11 2" xfId="17418" xr:uid="{27EF9214-EE5C-410C-B4AF-4B07C8D54FDD}"/>
    <cellStyle name="Normal 3 13 11 2 2" xfId="17419" xr:uid="{9925A8F8-76AC-4FCE-82BF-E2B6CBE4929A}"/>
    <cellStyle name="Normal 3 13 11 2 3" xfId="17420" xr:uid="{43599028-C45E-42F8-B03F-A8CF64A79FB1}"/>
    <cellStyle name="Normal 3 13 11 3" xfId="17421" xr:uid="{89C0C1EB-D156-4EBC-95C7-1811DB8C79FF}"/>
    <cellStyle name="Normal 3 13 11 3 2" xfId="17422" xr:uid="{0D162FEC-81F7-48E3-9AEB-157852C209FE}"/>
    <cellStyle name="Normal 3 13 11 3 3" xfId="17423" xr:uid="{FABB8AC3-1BB8-47B0-AF1A-969D16C88943}"/>
    <cellStyle name="Normal 3 13 11 4" xfId="17424" xr:uid="{BC74E602-A950-4D7A-845C-57C48455E94B}"/>
    <cellStyle name="Normal 3 13 11 5" xfId="17425" xr:uid="{261852E0-FF04-4202-9F21-93DD3752EAFD}"/>
    <cellStyle name="Normal 3 13 12" xfId="17426" xr:uid="{04E0C763-6C20-4C23-8DD3-FE578186BD57}"/>
    <cellStyle name="Normal 3 13 12 2" xfId="17427" xr:uid="{68E7374A-00A1-4549-80E7-21903EB28208}"/>
    <cellStyle name="Normal 3 13 12 2 2" xfId="17428" xr:uid="{E6DBDB2C-499B-4095-9C97-D3C1C1148597}"/>
    <cellStyle name="Normal 3 13 12 2 3" xfId="17429" xr:uid="{E52CBFA2-173C-47D5-9A95-AE073E09DDB5}"/>
    <cellStyle name="Normal 3 13 12 3" xfId="17430" xr:uid="{47063056-2321-4717-9B54-C96BD8F4FA38}"/>
    <cellStyle name="Normal 3 13 12 3 2" xfId="17431" xr:uid="{258E3B6D-930E-432A-A857-12C730E7C0C1}"/>
    <cellStyle name="Normal 3 13 12 3 3" xfId="17432" xr:uid="{F7496049-BDE3-4AFB-B01A-70A75A70814F}"/>
    <cellStyle name="Normal 3 13 12 4" xfId="17433" xr:uid="{BF11043E-AB8D-4989-88D4-E5FF6541BBD2}"/>
    <cellStyle name="Normal 3 13 12 5" xfId="17434" xr:uid="{E4DAFD16-0C83-417D-9E78-C2069529C7EC}"/>
    <cellStyle name="Normal 3 13 13" xfId="17435" xr:uid="{0FA5FAFC-EF1E-4EE1-8255-2580312857FE}"/>
    <cellStyle name="Normal 3 13 13 2" xfId="17436" xr:uid="{D79D7303-7950-4775-A66D-2FD91790C795}"/>
    <cellStyle name="Normal 3 13 13 2 2" xfId="17437" xr:uid="{9C4AF20C-75B1-4ED7-BD79-F7AAC04A0F7B}"/>
    <cellStyle name="Normal 3 13 13 2 3" xfId="17438" xr:uid="{5B0FD4FD-47E0-40DA-83B9-1BDEAB746730}"/>
    <cellStyle name="Normal 3 13 13 3" xfId="17439" xr:uid="{8D0AF539-C911-40C6-AA32-776425973775}"/>
    <cellStyle name="Normal 3 13 13 3 2" xfId="17440" xr:uid="{3EF5B50D-FD47-438B-8303-5BED362929A0}"/>
    <cellStyle name="Normal 3 13 13 3 3" xfId="17441" xr:uid="{E098DB12-59D1-4916-8420-FFE6897BE16C}"/>
    <cellStyle name="Normal 3 13 13 4" xfId="17442" xr:uid="{5DF93DEE-091E-4AE3-AF56-432D097BAECA}"/>
    <cellStyle name="Normal 3 13 13 5" xfId="17443" xr:uid="{EB03238A-A03A-4270-873A-A805282678FB}"/>
    <cellStyle name="Normal 3 13 14" xfId="17444" xr:uid="{B0825900-1EEB-4835-ACF7-A9FCDA849E3B}"/>
    <cellStyle name="Normal 3 13 14 2" xfId="17445" xr:uid="{7FBE04B2-A576-42ED-B5BB-9684531CA73C}"/>
    <cellStyle name="Normal 3 13 14 2 2" xfId="17446" xr:uid="{6C0A331B-EC16-49BA-BA93-8C41CED5C01D}"/>
    <cellStyle name="Normal 3 13 14 2 3" xfId="17447" xr:uid="{991CE0CB-6511-40E5-B3A0-F2475F73D17E}"/>
    <cellStyle name="Normal 3 13 14 3" xfId="17448" xr:uid="{E05B9AA9-1AED-4B33-A2FD-F4ABA3A71B11}"/>
    <cellStyle name="Normal 3 13 14 3 2" xfId="17449" xr:uid="{757AEFBB-2E90-40B4-A092-95114EC9CE21}"/>
    <cellStyle name="Normal 3 13 14 3 3" xfId="17450" xr:uid="{CBE50CAC-2AA4-4037-AAC8-F90F96BCDC04}"/>
    <cellStyle name="Normal 3 13 14 4" xfId="17451" xr:uid="{E4784281-7067-4B86-A5F3-43C90A462E6F}"/>
    <cellStyle name="Normal 3 13 14 5" xfId="17452" xr:uid="{86794D1A-89F5-486C-AC5F-5259CFBF86A6}"/>
    <cellStyle name="Normal 3 13 15" xfId="17453" xr:uid="{16316BA0-08C7-4766-895F-4D5785E9D41C}"/>
    <cellStyle name="Normal 3 13 15 2" xfId="17454" xr:uid="{C43301F8-6A66-48EB-B157-BC68FE633CA0}"/>
    <cellStyle name="Normal 3 13 15 2 2" xfId="17455" xr:uid="{5017B1A5-117A-4B57-B793-425B539197FC}"/>
    <cellStyle name="Normal 3 13 15 2 3" xfId="17456" xr:uid="{5D1B67DD-C14D-4A7F-8632-7E55EA55C05E}"/>
    <cellStyle name="Normal 3 13 15 3" xfId="17457" xr:uid="{F71064F7-8360-4018-82D8-398418A5A12F}"/>
    <cellStyle name="Normal 3 13 15 3 2" xfId="17458" xr:uid="{9FB48ACC-8D42-400D-9576-636A9E6DCB03}"/>
    <cellStyle name="Normal 3 13 15 3 3" xfId="17459" xr:uid="{56AFB576-8841-440C-8FF9-1B9962DE06C3}"/>
    <cellStyle name="Normal 3 13 15 4" xfId="17460" xr:uid="{23E794CB-2451-4675-A0E0-A839AB322D9A}"/>
    <cellStyle name="Normal 3 13 15 5" xfId="17461" xr:uid="{25507FD4-78BB-49CB-9018-880617310AAB}"/>
    <cellStyle name="Normal 3 13 16" xfId="17462" xr:uid="{B483625D-290D-4672-A0D3-DB5B6253A400}"/>
    <cellStyle name="Normal 3 13 16 2" xfId="17463" xr:uid="{F884BDF2-FCF4-45BF-BECF-01AA7D9CA2AC}"/>
    <cellStyle name="Normal 3 13 16 2 2" xfId="17464" xr:uid="{43E6DA01-0951-4B56-BA13-CB6E27215DEC}"/>
    <cellStyle name="Normal 3 13 16 2 3" xfId="17465" xr:uid="{6A07B706-4650-4E37-A296-6E80F7F54A80}"/>
    <cellStyle name="Normal 3 13 16 3" xfId="17466" xr:uid="{2309F132-DC7F-479F-B4F3-30E266937157}"/>
    <cellStyle name="Normal 3 13 16 3 2" xfId="17467" xr:uid="{9BE40B9A-BE63-4B69-96C9-98B47428AD33}"/>
    <cellStyle name="Normal 3 13 16 3 3" xfId="17468" xr:uid="{E7AEC408-6267-4E4A-9B35-581C09065EA0}"/>
    <cellStyle name="Normal 3 13 16 4" xfId="17469" xr:uid="{EEE0FF68-3DA0-4E26-8136-27A217F95949}"/>
    <cellStyle name="Normal 3 13 16 5" xfId="17470" xr:uid="{2F894C7C-D5A0-4E58-950C-137A7595203E}"/>
    <cellStyle name="Normal 3 13 17" xfId="17471" xr:uid="{5DBCD71A-526E-4B5A-A26C-7A279068B1E0}"/>
    <cellStyle name="Normal 3 13 17 2" xfId="17472" xr:uid="{30B75A6B-5F9E-4D33-BCE1-CEB97551CC3E}"/>
    <cellStyle name="Normal 3 13 17 2 2" xfId="17473" xr:uid="{87C03F2F-3A1A-4131-A83F-024C664EB88E}"/>
    <cellStyle name="Normal 3 13 17 2 3" xfId="17474" xr:uid="{6EC3528E-5188-4476-8689-B86EBA2598C6}"/>
    <cellStyle name="Normal 3 13 17 3" xfId="17475" xr:uid="{0FD81CE9-2F78-4D19-8841-D5CD5B09991C}"/>
    <cellStyle name="Normal 3 13 17 3 2" xfId="17476" xr:uid="{5FE7CAC7-19D1-4B03-8EE6-932E3864C391}"/>
    <cellStyle name="Normal 3 13 17 3 3" xfId="17477" xr:uid="{7B430492-8E38-4F7C-B971-B0A48252DE68}"/>
    <cellStyle name="Normal 3 13 17 4" xfId="17478" xr:uid="{6028D8AC-D5C2-47E7-A2CA-9623A98FBA75}"/>
    <cellStyle name="Normal 3 13 17 5" xfId="17479" xr:uid="{66CBD615-1200-4021-9D4A-B5B08B3C1138}"/>
    <cellStyle name="Normal 3 13 18" xfId="17480" xr:uid="{B1759D0B-9E21-46CD-B5B0-05403B62CDCF}"/>
    <cellStyle name="Normal 3 13 18 2" xfId="17481" xr:uid="{EDCEA052-7256-4408-B0E7-1FEB1DBA282D}"/>
    <cellStyle name="Normal 3 13 18 2 2" xfId="17482" xr:uid="{78198718-0236-4D24-AD35-EFE46F216E60}"/>
    <cellStyle name="Normal 3 13 18 2 3" xfId="17483" xr:uid="{48CD1890-D53A-461F-9A26-A6D77C36127F}"/>
    <cellStyle name="Normal 3 13 18 3" xfId="17484" xr:uid="{CF89513A-799D-43CE-807E-EE8C624F44AF}"/>
    <cellStyle name="Normal 3 13 18 3 2" xfId="17485" xr:uid="{B79E5513-552F-4CED-B044-5074AB6DB1B9}"/>
    <cellStyle name="Normal 3 13 18 3 3" xfId="17486" xr:uid="{A28A499F-EBBA-4F62-8A2E-A8397A88B96B}"/>
    <cellStyle name="Normal 3 13 18 4" xfId="17487" xr:uid="{CEC4D7DC-5FE8-425D-924E-DEDBE3E3E503}"/>
    <cellStyle name="Normal 3 13 18 5" xfId="17488" xr:uid="{D41C80F1-9625-43EF-90AF-058E81D17327}"/>
    <cellStyle name="Normal 3 13 19" xfId="17489" xr:uid="{0ADCA970-353E-482F-BBC9-836882092CE4}"/>
    <cellStyle name="Normal 3 13 19 2" xfId="17490" xr:uid="{419CD9A5-1678-4535-842E-1CFF82BD4721}"/>
    <cellStyle name="Normal 3 13 19 2 2" xfId="17491" xr:uid="{B15BC2C6-77C8-48DD-8758-A7E53DA81AD0}"/>
    <cellStyle name="Normal 3 13 19 2 3" xfId="17492" xr:uid="{E7ADD79C-E173-461A-9795-A6B7D09667B8}"/>
    <cellStyle name="Normal 3 13 19 3" xfId="17493" xr:uid="{77B9EE2F-1F18-4370-B740-866545B0888F}"/>
    <cellStyle name="Normal 3 13 19 3 2" xfId="17494" xr:uid="{CB92E282-4A56-4F7E-B781-A548A5417A03}"/>
    <cellStyle name="Normal 3 13 19 3 3" xfId="17495" xr:uid="{F72CC725-0083-41CA-9867-2FBB8D44F718}"/>
    <cellStyle name="Normal 3 13 19 4" xfId="17496" xr:uid="{AB6FEADB-E58D-4ECA-A71C-92D3B52E515C}"/>
    <cellStyle name="Normal 3 13 19 5" xfId="17497" xr:uid="{1148C189-12E1-4C48-9697-E517F3603BCA}"/>
    <cellStyle name="Normal 3 13 2" xfId="17498" xr:uid="{BB005C22-2845-4E8E-A5E6-2131A2D57650}"/>
    <cellStyle name="Normal 3 13 2 2" xfId="17499" xr:uid="{2B360339-F4B0-41C7-A675-BA49CCB5C708}"/>
    <cellStyle name="Normal 3 13 2 2 2" xfId="17500" xr:uid="{7B98377E-FF3F-4E89-BF30-7FEBB693169D}"/>
    <cellStyle name="Normal 3 13 2 2 3" xfId="17501" xr:uid="{E53A11CA-7288-4AD3-BDEC-9D206775614F}"/>
    <cellStyle name="Normal 3 13 2 3" xfId="17502" xr:uid="{857EF7BB-C46F-4D0D-8075-0D77915E71C8}"/>
    <cellStyle name="Normal 3 13 2 3 2" xfId="17503" xr:uid="{A49A75AF-EFAC-46E9-A88C-225200F26322}"/>
    <cellStyle name="Normal 3 13 2 3 3" xfId="17504" xr:uid="{3355E0AB-AB26-40C2-A05F-B9CCBA46F9A7}"/>
    <cellStyle name="Normal 3 13 2 4" xfId="17505" xr:uid="{80BDFCD6-EA9C-4423-BB74-0FF18F0A1A61}"/>
    <cellStyle name="Normal 3 13 2 5" xfId="17506" xr:uid="{25382D20-8BD7-473F-85FF-BEC44F2F86CD}"/>
    <cellStyle name="Normal 3 13 20" xfId="17507" xr:uid="{13F9E23D-0849-46B9-8D39-AEEFE8014CF2}"/>
    <cellStyle name="Normal 3 13 20 2" xfId="17508" xr:uid="{F9FDF21A-08C7-429B-86DF-AC89F167140B}"/>
    <cellStyle name="Normal 3 13 20 2 2" xfId="17509" xr:uid="{2C923C29-8834-48E0-B31F-4C514AEE6CF3}"/>
    <cellStyle name="Normal 3 13 20 2 3" xfId="17510" xr:uid="{21E7D035-ACE5-4C97-85AC-3C27F3BBE744}"/>
    <cellStyle name="Normal 3 13 20 3" xfId="17511" xr:uid="{60B89C17-4CC7-448D-AD32-027AB848629D}"/>
    <cellStyle name="Normal 3 13 20 3 2" xfId="17512" xr:uid="{F22EBF9C-6188-4FBB-94C6-B00D49A9E49C}"/>
    <cellStyle name="Normal 3 13 20 3 3" xfId="17513" xr:uid="{E1637D5B-3D56-4818-BA48-E7D102B9C9A4}"/>
    <cellStyle name="Normal 3 13 20 4" xfId="17514" xr:uid="{3777F8DF-1BF7-402D-A20E-1F674F6BBF8F}"/>
    <cellStyle name="Normal 3 13 20 5" xfId="17515" xr:uid="{CB98586E-1246-4EBF-897C-3924B64AFA71}"/>
    <cellStyle name="Normal 3 13 21" xfId="17516" xr:uid="{A28D4F4F-F604-49D2-9AFC-8402CF5A4347}"/>
    <cellStyle name="Normal 3 13 21 2" xfId="17517" xr:uid="{BCE8B76C-B2BF-443F-BC33-180C8E4920AB}"/>
    <cellStyle name="Normal 3 13 21 2 2" xfId="17518" xr:uid="{971F93E3-388B-413A-9DA5-E8603F94787F}"/>
    <cellStyle name="Normal 3 13 21 2 3" xfId="17519" xr:uid="{6B8C6C82-0F07-4453-8E4F-40454A653FD0}"/>
    <cellStyle name="Normal 3 13 21 3" xfId="17520" xr:uid="{55A2179C-F037-4995-8FF1-C3515E0071D5}"/>
    <cellStyle name="Normal 3 13 21 3 2" xfId="17521" xr:uid="{E8BAE37F-C7A6-4892-965D-658A3B5BBFE0}"/>
    <cellStyle name="Normal 3 13 21 3 3" xfId="17522" xr:uid="{F9724CEF-16BC-45E8-B24F-8A326E2C3F9F}"/>
    <cellStyle name="Normal 3 13 21 4" xfId="17523" xr:uid="{44FA963B-D0D4-4837-9A13-A442C084DEFD}"/>
    <cellStyle name="Normal 3 13 21 5" xfId="17524" xr:uid="{C9239104-F0A3-4E6E-A860-AB93695000B9}"/>
    <cellStyle name="Normal 3 13 22" xfId="17525" xr:uid="{DA397817-A894-4F4A-A95F-F92F1FD50570}"/>
    <cellStyle name="Normal 3 13 22 2" xfId="17526" xr:uid="{A0C2B560-85A9-4EB6-A06C-9434427779E4}"/>
    <cellStyle name="Normal 3 13 22 2 2" xfId="17527" xr:uid="{BC7256FC-5211-424D-B8DD-DB6B63EF0421}"/>
    <cellStyle name="Normal 3 13 22 2 3" xfId="17528" xr:uid="{53847B1F-737D-402D-8CB4-BCA81E783A9C}"/>
    <cellStyle name="Normal 3 13 22 3" xfId="17529" xr:uid="{B7E02A3E-559E-41E0-9213-157DA59735FD}"/>
    <cellStyle name="Normal 3 13 22 3 2" xfId="17530" xr:uid="{3ABD2CA1-316E-4A05-A043-539165A0F030}"/>
    <cellStyle name="Normal 3 13 22 3 3" xfId="17531" xr:uid="{1127B971-A069-47B3-8028-FB7D0233EB22}"/>
    <cellStyle name="Normal 3 13 22 4" xfId="17532" xr:uid="{06B73988-46EC-4E9E-8045-543D84F5E951}"/>
    <cellStyle name="Normal 3 13 22 5" xfId="17533" xr:uid="{1549D7E0-ABC6-492C-A1E5-A4466BFC2B44}"/>
    <cellStyle name="Normal 3 13 23" xfId="17534" xr:uid="{5E2620F9-101E-436C-B2A2-29428D1A99E3}"/>
    <cellStyle name="Normal 3 13 23 2" xfId="17535" xr:uid="{C1D31CEA-374D-4BD1-8705-228CBE6C0357}"/>
    <cellStyle name="Normal 3 13 23 2 2" xfId="17536" xr:uid="{4825DB69-23E8-47B1-B815-0CA161FD6FD1}"/>
    <cellStyle name="Normal 3 13 23 2 3" xfId="17537" xr:uid="{7807BB52-61B4-4253-B864-8690178AEFF4}"/>
    <cellStyle name="Normal 3 13 23 3" xfId="17538" xr:uid="{BCD1F094-CF3B-46D0-9B6D-B6D8D7913E17}"/>
    <cellStyle name="Normal 3 13 23 3 2" xfId="17539" xr:uid="{E818D667-701F-4E98-B6E4-D1A8DB60DDEA}"/>
    <cellStyle name="Normal 3 13 23 3 3" xfId="17540" xr:uid="{2EAB3F59-7D2D-4970-9ACF-449BBF23F6F0}"/>
    <cellStyle name="Normal 3 13 23 4" xfId="17541" xr:uid="{E01D3815-848A-4C0F-9280-DB300D0150AF}"/>
    <cellStyle name="Normal 3 13 23 5" xfId="17542" xr:uid="{7F6A797A-9405-48EE-84B7-1B0FD9285A88}"/>
    <cellStyle name="Normal 3 13 24" xfId="17543" xr:uid="{A58E8B8B-0889-46E1-8C27-944A1BB90726}"/>
    <cellStyle name="Normal 3 13 24 2" xfId="17544" xr:uid="{780FEC64-DF4B-4F8F-A896-41D224475317}"/>
    <cellStyle name="Normal 3 13 24 3" xfId="17545" xr:uid="{85ECD8E7-7978-43D5-8ABE-31C4DDA379AE}"/>
    <cellStyle name="Normal 3 13 25" xfId="17546" xr:uid="{A810BF95-EB7D-4052-B80F-2BC1CB5FA006}"/>
    <cellStyle name="Normal 3 13 25 2" xfId="17547" xr:uid="{2EA404A7-0614-4D24-986C-A54CD6956FCC}"/>
    <cellStyle name="Normal 3 13 25 3" xfId="17548" xr:uid="{2E9475A8-241B-44E3-96F4-E3CF6A102DDB}"/>
    <cellStyle name="Normal 3 13 26" xfId="17549" xr:uid="{D1845F5F-F64E-495E-8A2B-C6BFDAB10F7B}"/>
    <cellStyle name="Normal 3 13 27" xfId="17550" xr:uid="{7043C669-2F77-4339-924D-1FEC167DA82C}"/>
    <cellStyle name="Normal 3 13 3" xfId="17551" xr:uid="{0E04E3FD-865E-46AB-B5CD-EEC798F2D938}"/>
    <cellStyle name="Normal 3 13 3 2" xfId="17552" xr:uid="{59CADADA-2DF4-4CAC-A518-2B3E4D6B3AAA}"/>
    <cellStyle name="Normal 3 13 3 2 2" xfId="17553" xr:uid="{303B1A28-D9E8-4C79-8717-A8AB5492E774}"/>
    <cellStyle name="Normal 3 13 3 2 3" xfId="17554" xr:uid="{21D9BAAD-9862-461A-8732-7B8E95B38642}"/>
    <cellStyle name="Normal 3 13 3 3" xfId="17555" xr:uid="{F49F8B81-B3F7-4C0C-B41F-AFABFE9FEEC8}"/>
    <cellStyle name="Normal 3 13 3 3 2" xfId="17556" xr:uid="{33862A36-0F9D-47A6-8797-ADB645A2A742}"/>
    <cellStyle name="Normal 3 13 3 3 3" xfId="17557" xr:uid="{889A897B-670E-489E-93E1-E5AC0B680E7B}"/>
    <cellStyle name="Normal 3 13 3 4" xfId="17558" xr:uid="{8F043625-9576-4E89-889D-84BDA49ACCBA}"/>
    <cellStyle name="Normal 3 13 3 5" xfId="17559" xr:uid="{2EB737C0-FDD2-483B-B086-0B72E53A0483}"/>
    <cellStyle name="Normal 3 13 4" xfId="17560" xr:uid="{64FF14E5-5C76-453E-AC3A-3AE3F74CB7D5}"/>
    <cellStyle name="Normal 3 13 4 2" xfId="17561" xr:uid="{83545600-94E7-4FD8-BED0-66CBEC99FA90}"/>
    <cellStyle name="Normal 3 13 4 2 2" xfId="17562" xr:uid="{25504AAC-DF5C-414F-9550-C8ADFDFCB8E0}"/>
    <cellStyle name="Normal 3 13 4 2 3" xfId="17563" xr:uid="{0657EB23-2F5E-4F7B-9710-C028CC2A17E0}"/>
    <cellStyle name="Normal 3 13 4 3" xfId="17564" xr:uid="{99877513-7FC8-4C54-9E55-29B4A26C05F0}"/>
    <cellStyle name="Normal 3 13 4 3 2" xfId="17565" xr:uid="{AFCE1F97-4D7B-415D-A8EC-2BA45B2726D1}"/>
    <cellStyle name="Normal 3 13 4 3 3" xfId="17566" xr:uid="{E7F5DBE2-874F-4E9B-9ECC-20990BC7CA1C}"/>
    <cellStyle name="Normal 3 13 4 4" xfId="17567" xr:uid="{6AFB7B4C-5256-4170-B058-B420F27E7218}"/>
    <cellStyle name="Normal 3 13 4 5" xfId="17568" xr:uid="{1BEC1983-0471-466C-9842-95ED2435AEB8}"/>
    <cellStyle name="Normal 3 13 5" xfId="17569" xr:uid="{B2AC8567-38E4-4C5D-9F27-9C469B82FEB8}"/>
    <cellStyle name="Normal 3 13 5 2" xfId="17570" xr:uid="{34B415B9-8A15-4686-97CC-40AF93EC9C13}"/>
    <cellStyle name="Normal 3 13 5 2 2" xfId="17571" xr:uid="{6EFAE36D-14F7-438C-B30E-A21CA3501E1F}"/>
    <cellStyle name="Normal 3 13 5 2 3" xfId="17572" xr:uid="{2D3F48F6-0D35-4FCC-9A3B-BACB6BACCCCA}"/>
    <cellStyle name="Normal 3 13 5 3" xfId="17573" xr:uid="{D18C0CB6-C146-4F13-B81A-394F04AA0795}"/>
    <cellStyle name="Normal 3 13 5 3 2" xfId="17574" xr:uid="{A1701433-362F-4921-84BE-22E790C6F658}"/>
    <cellStyle name="Normal 3 13 5 3 3" xfId="17575" xr:uid="{F4C65E36-DCCB-4CD1-8EE7-D253DB3B3DDA}"/>
    <cellStyle name="Normal 3 13 5 4" xfId="17576" xr:uid="{582E7009-1AA2-4299-9AD6-11B65E477AF3}"/>
    <cellStyle name="Normal 3 13 5 5" xfId="17577" xr:uid="{484701A0-FD27-46D9-89AB-D3B0F7A87BF5}"/>
    <cellStyle name="Normal 3 13 6" xfId="17578" xr:uid="{1CC3AF22-0F22-46FE-BD88-A5F926D7CD33}"/>
    <cellStyle name="Normal 3 13 6 2" xfId="17579" xr:uid="{7D9C4B5E-F011-44D7-A833-91D7FB6710AC}"/>
    <cellStyle name="Normal 3 13 6 2 2" xfId="17580" xr:uid="{C2A4B750-2745-4B9B-9F81-37985546D723}"/>
    <cellStyle name="Normal 3 13 6 2 3" xfId="17581" xr:uid="{03E53E0D-41D1-4F45-BD1A-88A4C4E73233}"/>
    <cellStyle name="Normal 3 13 6 3" xfId="17582" xr:uid="{AF6F4362-0F69-45F9-B32B-09D338086C78}"/>
    <cellStyle name="Normal 3 13 6 3 2" xfId="17583" xr:uid="{9864D41C-7398-4256-AD25-0F46A85C1FF5}"/>
    <cellStyle name="Normal 3 13 6 3 3" xfId="17584" xr:uid="{EA121A40-5C24-4E72-A2EA-CAA10E5403C4}"/>
    <cellStyle name="Normal 3 13 6 4" xfId="17585" xr:uid="{E39E454B-F327-46A8-AB64-1C2886339E32}"/>
    <cellStyle name="Normal 3 13 6 5" xfId="17586" xr:uid="{DBD2438D-B85B-4A82-BD5B-E49A9379D542}"/>
    <cellStyle name="Normal 3 13 7" xfId="17587" xr:uid="{09300D15-FC6C-4A77-80B4-9FD90395D91D}"/>
    <cellStyle name="Normal 3 13 7 2" xfId="17588" xr:uid="{1FCE236A-C2F8-4EEF-9158-03DDF0FC90FA}"/>
    <cellStyle name="Normal 3 13 7 2 2" xfId="17589" xr:uid="{B1DAC021-1B99-471B-953A-F847F585CE03}"/>
    <cellStyle name="Normal 3 13 7 2 3" xfId="17590" xr:uid="{4D60DA6C-B47F-4830-8E5C-9B467C9E0A80}"/>
    <cellStyle name="Normal 3 13 7 3" xfId="17591" xr:uid="{F59BB3D8-DA40-4C2A-8E22-4F5164ADB312}"/>
    <cellStyle name="Normal 3 13 7 3 2" xfId="17592" xr:uid="{443CA197-3C52-4504-BA95-60BBD47C0BEA}"/>
    <cellStyle name="Normal 3 13 7 3 3" xfId="17593" xr:uid="{4F48F13B-9D9B-4B6A-9CE4-BFF55D89FFA7}"/>
    <cellStyle name="Normal 3 13 7 4" xfId="17594" xr:uid="{2E86A805-3F98-4038-BADD-08AEC2121EFC}"/>
    <cellStyle name="Normal 3 13 7 5" xfId="17595" xr:uid="{2978B069-6BBC-47A6-8F47-3ADD7703F4AA}"/>
    <cellStyle name="Normal 3 13 8" xfId="17596" xr:uid="{FE0AFEA3-260A-4052-9719-2466744434BC}"/>
    <cellStyle name="Normal 3 13 8 2" xfId="17597" xr:uid="{43798580-E853-4A51-85BA-37CBED2C00CB}"/>
    <cellStyle name="Normal 3 13 8 2 2" xfId="17598" xr:uid="{88ECFB0D-9A43-4293-BC59-74AC34E889D4}"/>
    <cellStyle name="Normal 3 13 8 2 3" xfId="17599" xr:uid="{93C1CF76-EF38-4141-A461-98568FD3808D}"/>
    <cellStyle name="Normal 3 13 8 3" xfId="17600" xr:uid="{4140DE28-8E4D-4410-88EB-F5AFF4585C26}"/>
    <cellStyle name="Normal 3 13 8 3 2" xfId="17601" xr:uid="{AFF52A07-EFAE-418E-8703-023EF19F43F9}"/>
    <cellStyle name="Normal 3 13 8 3 3" xfId="17602" xr:uid="{099D7E43-626A-4DC8-AE64-2117D5245512}"/>
    <cellStyle name="Normal 3 13 8 4" xfId="17603" xr:uid="{43A38DDF-6301-41AF-A405-C7D2112DB01D}"/>
    <cellStyle name="Normal 3 13 8 5" xfId="17604" xr:uid="{9C8E9E49-1B4C-415D-9734-DF8613E298A2}"/>
    <cellStyle name="Normal 3 13 9" xfId="17605" xr:uid="{44148D2B-6E6B-473A-80A0-E1985E086E6A}"/>
    <cellStyle name="Normal 3 13 9 2" xfId="17606" xr:uid="{BEF7B7A7-5F62-49E7-88C4-FD70F9B56FEC}"/>
    <cellStyle name="Normal 3 13 9 2 2" xfId="17607" xr:uid="{B9BA45EF-7DB0-4591-B479-2D4539FDC8EB}"/>
    <cellStyle name="Normal 3 13 9 2 3" xfId="17608" xr:uid="{C0FB2E96-79AB-4677-B02A-B606A31CF2F6}"/>
    <cellStyle name="Normal 3 13 9 3" xfId="17609" xr:uid="{3BB38B23-9395-43CE-813E-7AE1072E146F}"/>
    <cellStyle name="Normal 3 13 9 3 2" xfId="17610" xr:uid="{3972C47D-2D92-4CF9-95EC-FE864A668A22}"/>
    <cellStyle name="Normal 3 13 9 3 3" xfId="17611" xr:uid="{DEE299D5-9F65-4F47-9D38-C497053ECE91}"/>
    <cellStyle name="Normal 3 13 9 4" xfId="17612" xr:uid="{8C842D6B-6CCA-41D3-9FD6-BEE7030F00D2}"/>
    <cellStyle name="Normal 3 13 9 5" xfId="17613" xr:uid="{C2358697-EA5B-49CA-BA3B-3AEB956B118E}"/>
    <cellStyle name="Normal 3 130" xfId="17614" xr:uid="{BE200CF8-6A4D-4494-8930-602B4A653720}"/>
    <cellStyle name="Normal 3 130 2" xfId="17615" xr:uid="{22432310-8A86-4646-A094-18867223396B}"/>
    <cellStyle name="Normal 3 130 2 2" xfId="17616" xr:uid="{3E6DAB82-62E8-46DB-9BC0-A1299BCB7A98}"/>
    <cellStyle name="Normal 3 130 2 3" xfId="17617" xr:uid="{5F7B9E10-5374-45BB-8E1F-DF8E5C1231A6}"/>
    <cellStyle name="Normal 3 130 3" xfId="17618" xr:uid="{FB409A29-3BE2-4D33-ACF9-C25583107BFB}"/>
    <cellStyle name="Normal 3 130 3 2" xfId="17619" xr:uid="{D4F1B3B9-F940-4860-A607-674211DB52E7}"/>
    <cellStyle name="Normal 3 130 3 3" xfId="17620" xr:uid="{E54A45C9-FDBD-4343-B67B-7D889B0A03FB}"/>
    <cellStyle name="Normal 3 130 4" xfId="17621" xr:uid="{5FF90D46-09C2-47B9-BE31-647185D0DEC9}"/>
    <cellStyle name="Normal 3 130 5" xfId="17622" xr:uid="{2741BAA0-800A-4056-AD1B-C10E16D98550}"/>
    <cellStyle name="Normal 3 131" xfId="17623" xr:uid="{C0178C68-89AB-427F-AA79-6D619E4E49B3}"/>
    <cellStyle name="Normal 3 131 2" xfId="17624" xr:uid="{4B223D51-5DA7-49EF-97B8-C6998A5F8850}"/>
    <cellStyle name="Normal 3 131 2 2" xfId="17625" xr:uid="{706B9C05-5A1B-4068-86EB-AB0AD363040A}"/>
    <cellStyle name="Normal 3 131 2 3" xfId="17626" xr:uid="{576281D3-C6B6-476D-9A85-E63B344F0BFF}"/>
    <cellStyle name="Normal 3 131 3" xfId="17627" xr:uid="{0897B173-BDC8-4AC9-A286-D78C513EFE05}"/>
    <cellStyle name="Normal 3 131 3 2" xfId="17628" xr:uid="{3847938B-1340-4CAB-9F52-8AD74EEFCF39}"/>
    <cellStyle name="Normal 3 131 3 3" xfId="17629" xr:uid="{A44D6F95-9F91-4020-9D7E-E360277E7FA8}"/>
    <cellStyle name="Normal 3 131 4" xfId="17630" xr:uid="{C40629FE-FF24-4D54-9B43-50A7BA879DF2}"/>
    <cellStyle name="Normal 3 131 5" xfId="17631" xr:uid="{04D700D7-214C-4227-ADFF-694D7E8A46D4}"/>
    <cellStyle name="Normal 3 132" xfId="17632" xr:uid="{65339469-FE83-4BAA-A6E8-1298C32A2B83}"/>
    <cellStyle name="Normal 3 132 2" xfId="17633" xr:uid="{83AF6D21-6A8A-410D-9886-9083BD6D043D}"/>
    <cellStyle name="Normal 3 132 2 2" xfId="17634" xr:uid="{F14BF316-9C15-409C-97FF-4F71297F046F}"/>
    <cellStyle name="Normal 3 132 2 3" xfId="17635" xr:uid="{474039D2-F01E-49CE-83FB-17F627336654}"/>
    <cellStyle name="Normal 3 132 3" xfId="17636" xr:uid="{AC6D3BD4-03D7-42AF-9BC4-3EAB9F5EB1FB}"/>
    <cellStyle name="Normal 3 132 3 2" xfId="17637" xr:uid="{4673DFC6-0209-4549-B37B-F984D636E77B}"/>
    <cellStyle name="Normal 3 132 3 3" xfId="17638" xr:uid="{728A93EB-4359-408B-8150-1FCB42AA4E87}"/>
    <cellStyle name="Normal 3 132 4" xfId="17639" xr:uid="{5FC18034-757E-43BC-A160-4052E2280ED8}"/>
    <cellStyle name="Normal 3 132 5" xfId="17640" xr:uid="{6E6C154B-150C-40EF-9E90-2231113E0520}"/>
    <cellStyle name="Normal 3 133" xfId="17641" xr:uid="{D02C52A9-756B-4C10-A156-F49BA2720EE8}"/>
    <cellStyle name="Normal 3 133 2" xfId="17642" xr:uid="{86D86B57-1CC0-46C8-AF7F-AE5D42BA3AAC}"/>
    <cellStyle name="Normal 3 133 2 2" xfId="17643" xr:uid="{6480ED3B-972C-4EEF-BD3A-C02BBC2C3A45}"/>
    <cellStyle name="Normal 3 133 2 3" xfId="17644" xr:uid="{E2D474D5-6A16-4FDE-B4E6-99CD1929A111}"/>
    <cellStyle name="Normal 3 133 3" xfId="17645" xr:uid="{8EE02197-B276-4844-874B-0578C30FF70C}"/>
    <cellStyle name="Normal 3 133 3 2" xfId="17646" xr:uid="{207169BA-031C-42FA-B6E6-48CF3A0D90F5}"/>
    <cellStyle name="Normal 3 133 3 3" xfId="17647" xr:uid="{6E4994A1-E94C-4630-95D2-31C50472674A}"/>
    <cellStyle name="Normal 3 133 4" xfId="17648" xr:uid="{C5BEBE0B-8ECF-4F08-A44C-0314031FFC1F}"/>
    <cellStyle name="Normal 3 133 5" xfId="17649" xr:uid="{C896D53D-3F4A-44F7-B5DB-0222C97A7D50}"/>
    <cellStyle name="Normal 3 134" xfId="17650" xr:uid="{D83F9650-B509-4445-8036-C31685923A71}"/>
    <cellStyle name="Normal 3 134 2" xfId="17651" xr:uid="{F4A436C9-27BB-45B5-94E9-A029CE2F4272}"/>
    <cellStyle name="Normal 3 134 2 2" xfId="17652" xr:uid="{1AD515A8-61A5-49CD-8C58-E4832BD611B5}"/>
    <cellStyle name="Normal 3 134 2 3" xfId="17653" xr:uid="{679008FC-D96C-4CDF-8FF2-0570D3484930}"/>
    <cellStyle name="Normal 3 134 3" xfId="17654" xr:uid="{B264D4CA-9C78-4558-88AC-2EC4CD509402}"/>
    <cellStyle name="Normal 3 134 3 2" xfId="17655" xr:uid="{A8588E44-8446-4ED2-B9A9-9EBD409E53AB}"/>
    <cellStyle name="Normal 3 134 3 3" xfId="17656" xr:uid="{7C7A4AEC-037F-4094-B7B4-1231B959CCAE}"/>
    <cellStyle name="Normal 3 134 4" xfId="17657" xr:uid="{EDBE33B4-493E-451B-B974-9DA45D26373B}"/>
    <cellStyle name="Normal 3 134 5" xfId="17658" xr:uid="{11A1CFD9-5B2F-4001-B7B2-1BF160FE5C7A}"/>
    <cellStyle name="Normal 3 135" xfId="17659" xr:uid="{1384D5DF-0E9F-4C2D-B6CB-8B8ECCD30B33}"/>
    <cellStyle name="Normal 3 136" xfId="17660" xr:uid="{14FD9C60-6C2F-4D69-B47A-1B27E3F8AA05}"/>
    <cellStyle name="Normal 3 137" xfId="17661" xr:uid="{7FCEE2B4-23D9-4A66-8200-3EB04C94D331}"/>
    <cellStyle name="Normal 3 138" xfId="17662" xr:uid="{985744D3-2616-42FE-BAA6-35373AA5B59B}"/>
    <cellStyle name="Normal 3 139" xfId="17663" xr:uid="{320315F5-D043-4C73-9F64-6C5D528A74BD}"/>
    <cellStyle name="Normal 3 14" xfId="17664" xr:uid="{4D97096F-8447-44C1-BB05-4FB18B38A59C}"/>
    <cellStyle name="Normal 3 14 10" xfId="17665" xr:uid="{8FE97177-4670-4640-8AC2-4A0B7F0E2DEB}"/>
    <cellStyle name="Normal 3 14 10 2" xfId="17666" xr:uid="{CBB7F9A9-ACD1-4368-A968-3528685CC06D}"/>
    <cellStyle name="Normal 3 14 10 2 2" xfId="17667" xr:uid="{5458431A-31B6-4E10-8A13-D600261449A5}"/>
    <cellStyle name="Normal 3 14 10 2 3" xfId="17668" xr:uid="{CC662F2F-A986-44F2-97FE-08DFB2D986B0}"/>
    <cellStyle name="Normal 3 14 10 3" xfId="17669" xr:uid="{C5450646-5A32-493B-8131-AD541DBA76E7}"/>
    <cellStyle name="Normal 3 14 10 3 2" xfId="17670" xr:uid="{184EEBC3-06DE-4D0F-A8D5-AEA67F569A3B}"/>
    <cellStyle name="Normal 3 14 10 3 3" xfId="17671" xr:uid="{CC60FEB8-2ECB-43FF-B944-26BAD1D3A417}"/>
    <cellStyle name="Normal 3 14 10 4" xfId="17672" xr:uid="{10D507CB-1895-49EC-AD94-0626C8E50DA7}"/>
    <cellStyle name="Normal 3 14 10 5" xfId="17673" xr:uid="{B531A20D-594A-472D-BE2B-CAB2B2EC5BB1}"/>
    <cellStyle name="Normal 3 14 11" xfId="17674" xr:uid="{7633BC4E-1939-4682-91C6-069A6D4EED25}"/>
    <cellStyle name="Normal 3 14 11 2" xfId="17675" xr:uid="{CB44DB12-27EB-4212-90B1-8D83F16CD3E0}"/>
    <cellStyle name="Normal 3 14 11 2 2" xfId="17676" xr:uid="{35EFD13B-1F68-4360-AAD6-B88CB07D9B71}"/>
    <cellStyle name="Normal 3 14 11 2 3" xfId="17677" xr:uid="{DCCEA21D-064F-49B6-BDF5-ECFEAF95652A}"/>
    <cellStyle name="Normal 3 14 11 3" xfId="17678" xr:uid="{471D8442-7820-458E-8F2F-8FDA5025AD95}"/>
    <cellStyle name="Normal 3 14 11 3 2" xfId="17679" xr:uid="{A7FC9BEB-2A8F-42C3-BD1A-2E8992EF1B36}"/>
    <cellStyle name="Normal 3 14 11 3 3" xfId="17680" xr:uid="{C67D19F7-83C8-4637-AC21-E82E74777B66}"/>
    <cellStyle name="Normal 3 14 11 4" xfId="17681" xr:uid="{964216E3-9568-48CF-8A20-DD49412FE4FF}"/>
    <cellStyle name="Normal 3 14 11 5" xfId="17682" xr:uid="{904E03D4-5CF7-49BD-95BC-2C876B4003E9}"/>
    <cellStyle name="Normal 3 14 12" xfId="17683" xr:uid="{92D956C0-2C6F-495C-BFD5-93205BD7F54E}"/>
    <cellStyle name="Normal 3 14 12 2" xfId="17684" xr:uid="{0CC2A933-03F2-45D2-B98D-C163D4AAF408}"/>
    <cellStyle name="Normal 3 14 12 2 2" xfId="17685" xr:uid="{84306042-5A78-4B71-83D7-9B8E3655F25C}"/>
    <cellStyle name="Normal 3 14 12 2 3" xfId="17686" xr:uid="{4D39A21D-636C-42BC-B8D4-DE4F2FAAD4FA}"/>
    <cellStyle name="Normal 3 14 12 3" xfId="17687" xr:uid="{00710573-8D5D-49F1-80A8-DA75ACE46B52}"/>
    <cellStyle name="Normal 3 14 12 3 2" xfId="17688" xr:uid="{3231E999-8588-4B7E-A8D4-831D95FB7E17}"/>
    <cellStyle name="Normal 3 14 12 3 3" xfId="17689" xr:uid="{ADA8854E-9A36-4936-A1BD-1B2599A1C722}"/>
    <cellStyle name="Normal 3 14 12 4" xfId="17690" xr:uid="{8138C475-35D7-4355-BFEE-6B0FE201E07E}"/>
    <cellStyle name="Normal 3 14 12 5" xfId="17691" xr:uid="{2A8B98DA-44C4-4CC9-896E-69A4F1509616}"/>
    <cellStyle name="Normal 3 14 13" xfId="17692" xr:uid="{A1F30E0E-6373-4F0C-A595-3FCAB2CEE88C}"/>
    <cellStyle name="Normal 3 14 13 2" xfId="17693" xr:uid="{576F3E53-67A2-476C-904C-584E13ADB5C9}"/>
    <cellStyle name="Normal 3 14 13 2 2" xfId="17694" xr:uid="{5ED87F0A-BC0A-4E11-A4DE-97516C432A60}"/>
    <cellStyle name="Normal 3 14 13 2 3" xfId="17695" xr:uid="{09DF5216-AA83-403D-BB0C-004857CA0AE6}"/>
    <cellStyle name="Normal 3 14 13 3" xfId="17696" xr:uid="{1BBB5A22-F708-48A7-B28D-F43713CABAE8}"/>
    <cellStyle name="Normal 3 14 13 3 2" xfId="17697" xr:uid="{6AAF2FE5-BB3C-48AB-B34F-62E890984818}"/>
    <cellStyle name="Normal 3 14 13 3 3" xfId="17698" xr:uid="{7D22DEFF-73B3-4A27-95DD-544581A28ED0}"/>
    <cellStyle name="Normal 3 14 13 4" xfId="17699" xr:uid="{74138F1A-CD7B-474B-A7E3-DE8CEBD2F999}"/>
    <cellStyle name="Normal 3 14 13 5" xfId="17700" xr:uid="{0C0A3C34-53E8-48A7-B8CB-C00A4CFCADDE}"/>
    <cellStyle name="Normal 3 14 14" xfId="17701" xr:uid="{60D417EA-9E39-4825-8A94-F4772C2963D1}"/>
    <cellStyle name="Normal 3 14 14 2" xfId="17702" xr:uid="{759EA584-BDE3-4DA5-996B-1AD876BBB275}"/>
    <cellStyle name="Normal 3 14 14 2 2" xfId="17703" xr:uid="{49F731D4-3A5C-4C6A-A383-45D4218B96F4}"/>
    <cellStyle name="Normal 3 14 14 2 3" xfId="17704" xr:uid="{9815C860-FFF2-4044-86EC-ADD7561AC024}"/>
    <cellStyle name="Normal 3 14 14 3" xfId="17705" xr:uid="{D6ADED75-7DA6-401D-AB43-61FA1E07EDE1}"/>
    <cellStyle name="Normal 3 14 14 3 2" xfId="17706" xr:uid="{71579AA0-10B9-44C0-96EC-4B75BF7D8773}"/>
    <cellStyle name="Normal 3 14 14 3 3" xfId="17707" xr:uid="{626CAE8B-33B4-45FE-8821-722DA70A1CA0}"/>
    <cellStyle name="Normal 3 14 14 4" xfId="17708" xr:uid="{20587EA2-6FA0-48F9-AAEC-DFB6C797B58F}"/>
    <cellStyle name="Normal 3 14 14 5" xfId="17709" xr:uid="{08CF102C-F3F9-489F-BA32-75D3AE316C74}"/>
    <cellStyle name="Normal 3 14 15" xfId="17710" xr:uid="{5130B026-3034-4CDE-866D-BC726C845E4F}"/>
    <cellStyle name="Normal 3 14 15 2" xfId="17711" xr:uid="{F1EF1701-6242-46CB-B7D0-584F2404D130}"/>
    <cellStyle name="Normal 3 14 15 2 2" xfId="17712" xr:uid="{4070ECC3-32E0-4EF4-B618-0382DFA0ADED}"/>
    <cellStyle name="Normal 3 14 15 2 3" xfId="17713" xr:uid="{57E2E7B1-0F95-43D8-96D2-B78DF1B3697C}"/>
    <cellStyle name="Normal 3 14 15 3" xfId="17714" xr:uid="{89D68823-90CC-4DE0-980D-CBFAA14F3720}"/>
    <cellStyle name="Normal 3 14 15 3 2" xfId="17715" xr:uid="{12B2CDB8-B5EB-4FA1-8B5B-3B7ED5F25D13}"/>
    <cellStyle name="Normal 3 14 15 3 3" xfId="17716" xr:uid="{D0D23E7B-44C4-4F9E-B83A-74A47D968E7C}"/>
    <cellStyle name="Normal 3 14 15 4" xfId="17717" xr:uid="{B0EDF552-8EC6-40EE-8E31-E77457B71209}"/>
    <cellStyle name="Normal 3 14 15 5" xfId="17718" xr:uid="{B3F5A449-7D09-4A16-AE5A-4A53B03874AA}"/>
    <cellStyle name="Normal 3 14 16" xfId="17719" xr:uid="{FFEDF304-6DC0-4ED8-8236-3D6726307F92}"/>
    <cellStyle name="Normal 3 14 16 2" xfId="17720" xr:uid="{E08862A0-3398-4104-B133-3594088A0724}"/>
    <cellStyle name="Normal 3 14 16 2 2" xfId="17721" xr:uid="{27D67607-40F2-4424-9305-3651ADCC5062}"/>
    <cellStyle name="Normal 3 14 16 2 3" xfId="17722" xr:uid="{9E9679A4-99EC-4DBC-95A3-6A8C2709AF4C}"/>
    <cellStyle name="Normal 3 14 16 3" xfId="17723" xr:uid="{10AC4532-7930-49C5-B7C4-C0E246543189}"/>
    <cellStyle name="Normal 3 14 16 3 2" xfId="17724" xr:uid="{F1BDCF9D-34B7-4D89-A4C4-9CE62F862CDB}"/>
    <cellStyle name="Normal 3 14 16 3 3" xfId="17725" xr:uid="{4BC21CB6-4FAC-4DDF-AA25-47CAF1288FF9}"/>
    <cellStyle name="Normal 3 14 16 4" xfId="17726" xr:uid="{CFD9820E-F2AE-47D6-A64A-8CAA32F838C9}"/>
    <cellStyle name="Normal 3 14 16 5" xfId="17727" xr:uid="{17C77921-5421-47A5-BB12-A157BAF23468}"/>
    <cellStyle name="Normal 3 14 17" xfId="17728" xr:uid="{9A44E07E-17F2-4198-986B-B63B2A3A7404}"/>
    <cellStyle name="Normal 3 14 17 2" xfId="17729" xr:uid="{EA7AB607-E6D3-4523-B26E-CB0B425F2EC2}"/>
    <cellStyle name="Normal 3 14 17 2 2" xfId="17730" xr:uid="{E0446B12-056B-4E14-B2C1-198D7DD0B281}"/>
    <cellStyle name="Normal 3 14 17 2 3" xfId="17731" xr:uid="{ACFAA8FD-5848-4F8E-B993-6856D8B6F614}"/>
    <cellStyle name="Normal 3 14 17 3" xfId="17732" xr:uid="{5CD6109C-0735-4FA1-912E-893E40E05286}"/>
    <cellStyle name="Normal 3 14 17 3 2" xfId="17733" xr:uid="{CEDACACC-5FDD-4CCB-B098-EAB03C6A46D0}"/>
    <cellStyle name="Normal 3 14 17 3 3" xfId="17734" xr:uid="{90CE97EC-20D5-4276-BF17-617D504932B9}"/>
    <cellStyle name="Normal 3 14 17 4" xfId="17735" xr:uid="{AC11EED3-CE36-4444-A95A-C90C419B3A3C}"/>
    <cellStyle name="Normal 3 14 17 5" xfId="17736" xr:uid="{4CC64B52-3EF8-4605-BA94-245A89961E15}"/>
    <cellStyle name="Normal 3 14 18" xfId="17737" xr:uid="{0120A005-71E3-414F-BF37-8F0B9CA9F121}"/>
    <cellStyle name="Normal 3 14 18 2" xfId="17738" xr:uid="{B3782A82-A837-4FD6-9B77-322355EE809E}"/>
    <cellStyle name="Normal 3 14 18 2 2" xfId="17739" xr:uid="{17FA43AD-01C5-4119-A71E-6ECBDD0CBB0D}"/>
    <cellStyle name="Normal 3 14 18 2 3" xfId="17740" xr:uid="{4FDA3F07-2F92-4C92-BD84-FC2B054AECEF}"/>
    <cellStyle name="Normal 3 14 18 3" xfId="17741" xr:uid="{21B73E23-19D4-4DE9-B5C6-98DCAA329C88}"/>
    <cellStyle name="Normal 3 14 18 3 2" xfId="17742" xr:uid="{E6278DB4-DFA3-448E-BE41-E3780146506A}"/>
    <cellStyle name="Normal 3 14 18 3 3" xfId="17743" xr:uid="{6180EF1C-F6ED-46B4-9189-210F55D83798}"/>
    <cellStyle name="Normal 3 14 18 4" xfId="17744" xr:uid="{BD186EA8-E97B-4D8B-A086-EBCB15CD7CD3}"/>
    <cellStyle name="Normal 3 14 18 5" xfId="17745" xr:uid="{21F03D22-3BC5-414F-AC78-200A6A70D09A}"/>
    <cellStyle name="Normal 3 14 19" xfId="17746" xr:uid="{77617B3B-2406-4388-A933-6DA6ECD2F8FA}"/>
    <cellStyle name="Normal 3 14 19 2" xfId="17747" xr:uid="{D98F9077-F4CC-4E68-9CC8-0778F9103442}"/>
    <cellStyle name="Normal 3 14 19 2 2" xfId="17748" xr:uid="{21310D72-F24A-4D7A-BF4D-B7364AB3C679}"/>
    <cellStyle name="Normal 3 14 19 2 3" xfId="17749" xr:uid="{719FA47E-1097-4B1D-8B85-FEA2AD2B180D}"/>
    <cellStyle name="Normal 3 14 19 3" xfId="17750" xr:uid="{36D22350-F2C1-4F23-92CE-F68AC2C518D5}"/>
    <cellStyle name="Normal 3 14 19 3 2" xfId="17751" xr:uid="{6022B066-212A-451E-A460-36B7F9C549E1}"/>
    <cellStyle name="Normal 3 14 19 3 3" xfId="17752" xr:uid="{C406669B-D9AE-4735-AE5A-CD1021E08245}"/>
    <cellStyle name="Normal 3 14 19 4" xfId="17753" xr:uid="{AD7B5284-B59F-48AA-B13F-6C153925E49C}"/>
    <cellStyle name="Normal 3 14 19 5" xfId="17754" xr:uid="{0EDB32FC-378B-4F7D-ADCB-3A343406EC2E}"/>
    <cellStyle name="Normal 3 14 2" xfId="17755" xr:uid="{A04810FF-EE4A-4B98-BDB4-76D042E57A40}"/>
    <cellStyle name="Normal 3 14 2 2" xfId="17756" xr:uid="{A859353A-09A9-4225-829F-5EB5C038EFC3}"/>
    <cellStyle name="Normal 3 14 2 2 2" xfId="17757" xr:uid="{6580F0E4-CE94-4138-9D9A-96FD8AE029FA}"/>
    <cellStyle name="Normal 3 14 2 2 3" xfId="17758" xr:uid="{FEE390F2-3DD2-4FFD-98BF-41C99B73DE96}"/>
    <cellStyle name="Normal 3 14 2 3" xfId="17759" xr:uid="{DE8AF944-0877-4DB3-AA91-B6B99AC7D30B}"/>
    <cellStyle name="Normal 3 14 2 3 2" xfId="17760" xr:uid="{6C6B1368-3127-4D7F-875B-CFD28F5D3637}"/>
    <cellStyle name="Normal 3 14 2 3 3" xfId="17761" xr:uid="{2E0C3889-EF99-4F74-B5BA-6924DFA7B40B}"/>
    <cellStyle name="Normal 3 14 2 4" xfId="17762" xr:uid="{FBA0D35B-916C-44EE-9A08-FF658FED3F91}"/>
    <cellStyle name="Normal 3 14 2 5" xfId="17763" xr:uid="{C8B11D58-C693-45A7-9AB5-E76AABB4736F}"/>
    <cellStyle name="Normal 3 14 20" xfId="17764" xr:uid="{54F77C7A-0AB4-432D-A420-DA19C759110C}"/>
    <cellStyle name="Normal 3 14 20 2" xfId="17765" xr:uid="{F23CEFC9-E448-4155-A564-8CFCAB5EFAF2}"/>
    <cellStyle name="Normal 3 14 20 2 2" xfId="17766" xr:uid="{B8AF2286-BD05-479C-8A2E-50A55FFE6AF9}"/>
    <cellStyle name="Normal 3 14 20 2 3" xfId="17767" xr:uid="{4F17B73F-7A6C-4613-9F33-F21A8F7B4BC0}"/>
    <cellStyle name="Normal 3 14 20 3" xfId="17768" xr:uid="{0FA19805-39B4-41DE-9DC6-F268884FFBF7}"/>
    <cellStyle name="Normal 3 14 20 3 2" xfId="17769" xr:uid="{431E930E-4DCD-4685-B628-141F32577B5B}"/>
    <cellStyle name="Normal 3 14 20 3 3" xfId="17770" xr:uid="{88F570A8-6610-4488-9BDB-3D231054E669}"/>
    <cellStyle name="Normal 3 14 20 4" xfId="17771" xr:uid="{A9D4BBE1-08FB-47D2-AB05-01048E625912}"/>
    <cellStyle name="Normal 3 14 20 5" xfId="17772" xr:uid="{0B6B8DA0-667B-4F7E-81BB-EDE51A347278}"/>
    <cellStyle name="Normal 3 14 21" xfId="17773" xr:uid="{CEC8F1AE-7403-4F1F-A160-7EA27DCC066C}"/>
    <cellStyle name="Normal 3 14 21 2" xfId="17774" xr:uid="{7B58E450-4929-46D8-850F-154802C05572}"/>
    <cellStyle name="Normal 3 14 21 2 2" xfId="17775" xr:uid="{E97CA14B-2BA6-4A02-974B-2DDCFD1508FC}"/>
    <cellStyle name="Normal 3 14 21 2 3" xfId="17776" xr:uid="{8CE67AA8-6543-4966-B283-C116B8B1B4E7}"/>
    <cellStyle name="Normal 3 14 21 3" xfId="17777" xr:uid="{0365B76C-5B87-4E7C-91F7-C53CC2F8075D}"/>
    <cellStyle name="Normal 3 14 21 3 2" xfId="17778" xr:uid="{BB2D83D0-CC8B-45DC-82FD-30647FBAC78F}"/>
    <cellStyle name="Normal 3 14 21 3 3" xfId="17779" xr:uid="{471ECD80-1725-4BD4-8C8E-6874E9656B82}"/>
    <cellStyle name="Normal 3 14 21 4" xfId="17780" xr:uid="{E016DF6D-158E-47C8-82AA-6A5866CA33C6}"/>
    <cellStyle name="Normal 3 14 21 5" xfId="17781" xr:uid="{491245FF-4B58-4CD9-8AAD-66DD57392E71}"/>
    <cellStyle name="Normal 3 14 22" xfId="17782" xr:uid="{7A913033-8909-49DA-A9AD-E678DC360493}"/>
    <cellStyle name="Normal 3 14 22 2" xfId="17783" xr:uid="{155A9478-0295-45D1-8C51-39498014678E}"/>
    <cellStyle name="Normal 3 14 22 2 2" xfId="17784" xr:uid="{42D0A338-B1D9-496C-AF32-DA8D2B2A02EB}"/>
    <cellStyle name="Normal 3 14 22 2 3" xfId="17785" xr:uid="{22FE7611-527D-4DE2-A81A-BACAF26F8314}"/>
    <cellStyle name="Normal 3 14 22 3" xfId="17786" xr:uid="{50245C27-BC45-4473-AB23-26F48A765916}"/>
    <cellStyle name="Normal 3 14 22 3 2" xfId="17787" xr:uid="{FB6C8906-9010-478B-8995-5CBAD54770F6}"/>
    <cellStyle name="Normal 3 14 22 3 3" xfId="17788" xr:uid="{FC6F5B30-A218-4959-9C21-C26890DEF8BD}"/>
    <cellStyle name="Normal 3 14 22 4" xfId="17789" xr:uid="{478EDD11-8B3F-4222-B872-80F8C88CBF85}"/>
    <cellStyle name="Normal 3 14 22 5" xfId="17790" xr:uid="{E85FF314-0A21-49D8-B491-083749685CCB}"/>
    <cellStyle name="Normal 3 14 23" xfId="17791" xr:uid="{E49E9B0B-BEC2-450B-970A-FB1C4F5B7FA0}"/>
    <cellStyle name="Normal 3 14 23 2" xfId="17792" xr:uid="{4A0D5EEF-1F5D-4913-9B4C-AD345616A74C}"/>
    <cellStyle name="Normal 3 14 23 2 2" xfId="17793" xr:uid="{A1810734-C75D-4EFE-961D-2A4151DCA162}"/>
    <cellStyle name="Normal 3 14 23 2 3" xfId="17794" xr:uid="{1D4E3291-B9AC-451C-9F46-E6EF6FD79548}"/>
    <cellStyle name="Normal 3 14 23 3" xfId="17795" xr:uid="{0397196C-E5A4-46E8-82BD-1B1D8CA6EF94}"/>
    <cellStyle name="Normal 3 14 23 3 2" xfId="17796" xr:uid="{7F798D0E-1239-43FF-B801-A6F4DDC1D7DF}"/>
    <cellStyle name="Normal 3 14 23 3 3" xfId="17797" xr:uid="{5404E072-3019-4E06-BE31-CA0DB537939A}"/>
    <cellStyle name="Normal 3 14 23 4" xfId="17798" xr:uid="{E5C9765E-FE8A-48E1-B865-F95CA000D9C9}"/>
    <cellStyle name="Normal 3 14 23 5" xfId="17799" xr:uid="{A54BAD25-2CD3-4744-BA17-EEF6CBFEC684}"/>
    <cellStyle name="Normal 3 14 24" xfId="17800" xr:uid="{8D5EF12D-C18B-4B71-9152-89E07C8EF8CF}"/>
    <cellStyle name="Normal 3 14 24 2" xfId="17801" xr:uid="{CF865F13-C52B-44FF-B307-ABC80D26B62F}"/>
    <cellStyle name="Normal 3 14 24 3" xfId="17802" xr:uid="{06987088-F7A0-43F5-8DDD-D9D16E8E3003}"/>
    <cellStyle name="Normal 3 14 25" xfId="17803" xr:uid="{C8630A98-5EDA-4CEB-AFB4-AB1B833612CB}"/>
    <cellStyle name="Normal 3 14 25 2" xfId="17804" xr:uid="{797D2260-9593-44F6-81DA-9367C3AB21F5}"/>
    <cellStyle name="Normal 3 14 25 3" xfId="17805" xr:uid="{0081D30C-1FC5-468D-BB2E-B5F1C834AD0C}"/>
    <cellStyle name="Normal 3 14 26" xfId="17806" xr:uid="{2FE58239-D5D4-4BC0-99DE-E510DA1FA473}"/>
    <cellStyle name="Normal 3 14 27" xfId="17807" xr:uid="{840A06F2-E05B-4D46-A7E9-12F076285847}"/>
    <cellStyle name="Normal 3 14 3" xfId="17808" xr:uid="{857C89FD-7761-41CB-84FE-5A44F7B93693}"/>
    <cellStyle name="Normal 3 14 3 2" xfId="17809" xr:uid="{01452DD2-6FA8-4898-BE32-F765E6C69B66}"/>
    <cellStyle name="Normal 3 14 3 2 2" xfId="17810" xr:uid="{C1A446F9-EFA7-4ABC-99AB-27CD8091F613}"/>
    <cellStyle name="Normal 3 14 3 2 3" xfId="17811" xr:uid="{6DE74E7B-7A8A-4F49-813F-FCA719B5919B}"/>
    <cellStyle name="Normal 3 14 3 3" xfId="17812" xr:uid="{940C2BD8-0786-40EB-9471-66D490E1859F}"/>
    <cellStyle name="Normal 3 14 3 3 2" xfId="17813" xr:uid="{4BD62B11-EFDD-4089-A179-D1503FEE2DFD}"/>
    <cellStyle name="Normal 3 14 3 3 3" xfId="17814" xr:uid="{59B33566-0EC3-4268-BF17-171023EA8699}"/>
    <cellStyle name="Normal 3 14 3 4" xfId="17815" xr:uid="{B7DD35E4-1DB4-4796-A42D-647116C70846}"/>
    <cellStyle name="Normal 3 14 3 5" xfId="17816" xr:uid="{E4FF53C6-06A2-42C9-961F-D1388691A378}"/>
    <cellStyle name="Normal 3 14 4" xfId="17817" xr:uid="{83C30C79-1276-484A-87D7-29C03CEA6F18}"/>
    <cellStyle name="Normal 3 14 4 2" xfId="17818" xr:uid="{AA4C6D8D-79A5-4B0D-93D6-B4E8138F2B16}"/>
    <cellStyle name="Normal 3 14 4 2 2" xfId="17819" xr:uid="{99414E33-C5DB-4C90-B7A5-EE72B28BF958}"/>
    <cellStyle name="Normal 3 14 4 2 3" xfId="17820" xr:uid="{CAD695AD-63DD-47A9-B250-9DE72B471EC8}"/>
    <cellStyle name="Normal 3 14 4 3" xfId="17821" xr:uid="{19F441B2-BD52-4D1F-B6F7-1FF8DF66A62A}"/>
    <cellStyle name="Normal 3 14 4 3 2" xfId="17822" xr:uid="{6ABA7DA9-5D9D-4C93-B483-76913E043896}"/>
    <cellStyle name="Normal 3 14 4 3 3" xfId="17823" xr:uid="{268D4BC1-58F1-4C08-9779-FE7FF72A2507}"/>
    <cellStyle name="Normal 3 14 4 4" xfId="17824" xr:uid="{350CC831-FF52-44D4-8027-E45EC4F0ECD5}"/>
    <cellStyle name="Normal 3 14 4 5" xfId="17825" xr:uid="{0C47C7EA-0775-45C7-A1CC-BA5FD721F0EF}"/>
    <cellStyle name="Normal 3 14 5" xfId="17826" xr:uid="{E60DB267-631C-4D35-BDC8-B674F5DB2150}"/>
    <cellStyle name="Normal 3 14 5 2" xfId="17827" xr:uid="{EBBD913C-6DAD-46EC-B7AD-8231C7020B7B}"/>
    <cellStyle name="Normal 3 14 5 2 2" xfId="17828" xr:uid="{19E0403C-B7E9-4597-8C86-AD8280606D59}"/>
    <cellStyle name="Normal 3 14 5 2 3" xfId="17829" xr:uid="{5690AE41-B9A6-43CB-AF3C-0371A8B01CF7}"/>
    <cellStyle name="Normal 3 14 5 3" xfId="17830" xr:uid="{97B41F87-7019-4270-A5CF-AA48C1A2789F}"/>
    <cellStyle name="Normal 3 14 5 3 2" xfId="17831" xr:uid="{9CC457F5-31A7-48BA-8DD0-978AEA93CC98}"/>
    <cellStyle name="Normal 3 14 5 3 3" xfId="17832" xr:uid="{804EAAEE-B193-44CC-AFC9-589A4FB2BBD9}"/>
    <cellStyle name="Normal 3 14 5 4" xfId="17833" xr:uid="{250F064E-D083-4DFA-9355-7ACBE15C8A8B}"/>
    <cellStyle name="Normal 3 14 5 5" xfId="17834" xr:uid="{AAE304C6-E9BB-4E74-B3CA-AFC54D14EA84}"/>
    <cellStyle name="Normal 3 14 6" xfId="17835" xr:uid="{33391722-8164-4087-ACDB-8D377C8CD782}"/>
    <cellStyle name="Normal 3 14 6 2" xfId="17836" xr:uid="{ECDE407A-566A-4561-A06A-2E5B02CFD81A}"/>
    <cellStyle name="Normal 3 14 6 2 2" xfId="17837" xr:uid="{0155E032-A6B8-4CD9-8ECF-C4951579A5B3}"/>
    <cellStyle name="Normal 3 14 6 2 3" xfId="17838" xr:uid="{B0B8002F-4BF4-4BC4-AEC9-519F7E85F52E}"/>
    <cellStyle name="Normal 3 14 6 3" xfId="17839" xr:uid="{F709D843-9619-4B79-A279-53102896710A}"/>
    <cellStyle name="Normal 3 14 6 3 2" xfId="17840" xr:uid="{5408B895-DD78-40A1-B6CD-8368756ABB7E}"/>
    <cellStyle name="Normal 3 14 6 3 3" xfId="17841" xr:uid="{E0194DCC-63FF-4AA7-9973-A88F440C44C5}"/>
    <cellStyle name="Normal 3 14 6 4" xfId="17842" xr:uid="{F90F2E6B-B1A1-4133-8123-17A4EC66DFDE}"/>
    <cellStyle name="Normal 3 14 6 5" xfId="17843" xr:uid="{32E6F6B0-0554-4874-ADA7-E03F4B06BDF1}"/>
    <cellStyle name="Normal 3 14 7" xfId="17844" xr:uid="{ED0D0AC0-A021-46CE-845B-40851681E0B5}"/>
    <cellStyle name="Normal 3 14 7 2" xfId="17845" xr:uid="{AE32A843-C9AD-426B-A0E4-95C11DB89D2D}"/>
    <cellStyle name="Normal 3 14 7 2 2" xfId="17846" xr:uid="{8096567F-2708-4750-B051-76019286B369}"/>
    <cellStyle name="Normal 3 14 7 2 3" xfId="17847" xr:uid="{B6D2674D-621A-44AE-9768-CC5EC0691296}"/>
    <cellStyle name="Normal 3 14 7 3" xfId="17848" xr:uid="{AB3FC0F0-D7C1-4090-B3FA-07D550F0F156}"/>
    <cellStyle name="Normal 3 14 7 3 2" xfId="17849" xr:uid="{4008262F-141B-4662-A391-22EC9D5DD893}"/>
    <cellStyle name="Normal 3 14 7 3 3" xfId="17850" xr:uid="{5A3EC04A-A288-4F24-B9C3-5F4F05105BE7}"/>
    <cellStyle name="Normal 3 14 7 4" xfId="17851" xr:uid="{A6B2BB2D-9867-4C0B-A954-537612ECE25B}"/>
    <cellStyle name="Normal 3 14 7 5" xfId="17852" xr:uid="{56950C43-D99C-4E70-B537-1F5F1F7E66EE}"/>
    <cellStyle name="Normal 3 14 8" xfId="17853" xr:uid="{EACE3418-C523-4C2D-B770-AC0E869ED54D}"/>
    <cellStyle name="Normal 3 14 8 2" xfId="17854" xr:uid="{BE71BBC0-6E89-401F-AA7E-113D8B17B5D1}"/>
    <cellStyle name="Normal 3 14 8 2 2" xfId="17855" xr:uid="{299E19EF-D57B-4FAF-8617-A17717165C1B}"/>
    <cellStyle name="Normal 3 14 8 2 3" xfId="17856" xr:uid="{305E6795-59B6-4225-A28E-93F878386191}"/>
    <cellStyle name="Normal 3 14 8 3" xfId="17857" xr:uid="{96711776-CCE2-4819-9ABF-D974A3F0CB60}"/>
    <cellStyle name="Normal 3 14 8 3 2" xfId="17858" xr:uid="{9AA4BC6A-F9F0-464B-A965-EA8DA43776D2}"/>
    <cellStyle name="Normal 3 14 8 3 3" xfId="17859" xr:uid="{68A7A9AD-9F2A-4F65-B86C-AC14128AF832}"/>
    <cellStyle name="Normal 3 14 8 4" xfId="17860" xr:uid="{856CE8B6-B698-4B4A-BB59-94750E49CD1E}"/>
    <cellStyle name="Normal 3 14 8 5" xfId="17861" xr:uid="{F76B6FF6-2027-45B6-968F-1CF6D27D1063}"/>
    <cellStyle name="Normal 3 14 9" xfId="17862" xr:uid="{F447F6BE-BBA1-45E0-8AE5-D23E13D39D0D}"/>
    <cellStyle name="Normal 3 14 9 2" xfId="17863" xr:uid="{CDBF7C9E-0E55-422B-A078-7C2DD3C7BFF8}"/>
    <cellStyle name="Normal 3 14 9 2 2" xfId="17864" xr:uid="{655E3A53-7DAE-4983-8084-6147B9F2146D}"/>
    <cellStyle name="Normal 3 14 9 2 3" xfId="17865" xr:uid="{C889D9B8-036C-4CDC-B327-59EDCC3C52E1}"/>
    <cellStyle name="Normal 3 14 9 3" xfId="17866" xr:uid="{279E74CD-A7C8-4DA2-B6CB-6CA288C6BBB7}"/>
    <cellStyle name="Normal 3 14 9 3 2" xfId="17867" xr:uid="{70040AF7-F94B-4A32-8886-EA87C87ABFC9}"/>
    <cellStyle name="Normal 3 14 9 3 3" xfId="17868" xr:uid="{62663B4D-02A7-4AFE-83E7-F5696B64B606}"/>
    <cellStyle name="Normal 3 14 9 4" xfId="17869" xr:uid="{315E28CC-DCBB-4A5D-B437-48DC71DA38B5}"/>
    <cellStyle name="Normal 3 14 9 5" xfId="17870" xr:uid="{B4D89626-F8C1-46FE-A173-8ABBC4F0F515}"/>
    <cellStyle name="Normal 3 140" xfId="17871" xr:uid="{8BF42D63-60F8-4EFD-AC79-2052BD86790C}"/>
    <cellStyle name="Normal 3 140 2" xfId="17872" xr:uid="{7F8C40BB-C8CD-4A64-A3EA-EB80107552B7}"/>
    <cellStyle name="Normal 3 140 3" xfId="17873" xr:uid="{EB1563B4-32F0-452A-8604-8A0A457BB133}"/>
    <cellStyle name="Normal 3 140 4" xfId="41556" xr:uid="{C56E1100-9C83-41AA-8D7E-487EEDC65F4F}"/>
    <cellStyle name="Normal 3 141" xfId="17874" xr:uid="{D43A57FB-BD96-4E7C-BB4D-7416A1972845}"/>
    <cellStyle name="Normal 3 141 2" xfId="17875" xr:uid="{2C712E89-7853-43E1-AC0F-29772751D42F}"/>
    <cellStyle name="Normal 3 141 3" xfId="17876" xr:uid="{8135252A-3DEC-436D-8C14-989A12A4BA58}"/>
    <cellStyle name="Normal 3 141 4" xfId="41487" xr:uid="{7861440E-0588-48BA-AB4E-3E68C8D9E0A0}"/>
    <cellStyle name="Normal 3 142" xfId="17877" xr:uid="{5D817D30-B5D4-4619-BF21-AA779AC2D68A}"/>
    <cellStyle name="Normal 3 142 2" xfId="17878" xr:uid="{0FB338E4-4A56-420D-8EBC-191945B59293}"/>
    <cellStyle name="Normal 3 142 3" xfId="17879" xr:uid="{B935ECA6-69E3-4D74-A7AE-D587931CD44B}"/>
    <cellStyle name="Normal 3 142 4" xfId="41482" xr:uid="{DEC0BE65-41F4-4B43-9FE5-4907F8C2F388}"/>
    <cellStyle name="Normal 3 143" xfId="17880" xr:uid="{44099F60-1F22-4416-8782-9D99260E4586}"/>
    <cellStyle name="Normal 3 143 2" xfId="17881" xr:uid="{7CE68678-91D7-4A54-A4D0-A1C293BCFF79}"/>
    <cellStyle name="Normal 3 143 3" xfId="17882" xr:uid="{A7D01D78-9652-444D-A273-075BF58FF8C4}"/>
    <cellStyle name="Normal 3 144" xfId="17883" xr:uid="{BA02509D-3641-487E-B168-D22CF4FAEB9C}"/>
    <cellStyle name="Normal 3 145" xfId="17884" xr:uid="{C22E903A-D6EA-4591-BB04-E51386388768}"/>
    <cellStyle name="Normal 3 145 2" xfId="17885" xr:uid="{539B2A09-3C29-48DB-A111-C9A60474E03A}"/>
    <cellStyle name="Normal 3 145 2 2" xfId="17886" xr:uid="{A8988904-1922-4305-967C-394E914E3085}"/>
    <cellStyle name="Normal 3 145 2 3" xfId="17887" xr:uid="{E363E5DD-CE79-4B3C-B5A6-24E0D8017E21}"/>
    <cellStyle name="Normal 3 145 3" xfId="17888" xr:uid="{7BD0ABA9-508E-42E1-B010-280C55853682}"/>
    <cellStyle name="Normal 3 145 4" xfId="17889" xr:uid="{D4A41A2E-6C82-4EDC-A43B-45FE19CA9C2C}"/>
    <cellStyle name="Normal 3 145 5" xfId="17890" xr:uid="{FC04ECB8-C4B0-435B-9B0A-5E35DFD1BBE3}"/>
    <cellStyle name="Normal 3 145 6" xfId="17891" xr:uid="{3CCD9E7A-0B9B-4F7D-8F19-EB496C6DF5E9}"/>
    <cellStyle name="Normal 3 145 7" xfId="17892" xr:uid="{F2AA211C-63CC-4DEF-B28A-C1DC1287284D}"/>
    <cellStyle name="Normal 3 145 8" xfId="17893" xr:uid="{310F9EEA-0862-4184-B554-C3AA740DF449}"/>
    <cellStyle name="Normal 3 146" xfId="17894" xr:uid="{D0C6B40C-9ECD-4563-A11A-CC4B126FBAD3}"/>
    <cellStyle name="Normal 3 146 2" xfId="17895" xr:uid="{0F94E96F-8C58-4A38-AC3E-82381A427590}"/>
    <cellStyle name="Normal 3 146 2 2" xfId="17896" xr:uid="{C07F6ADB-7EDB-49E3-A697-2529C598B35B}"/>
    <cellStyle name="Normal 3 146 2 3" xfId="17897" xr:uid="{2BA358B0-5F03-4033-A441-46F25F33CD17}"/>
    <cellStyle name="Normal 3 146 3" xfId="17898" xr:uid="{335C42F5-39E8-4D1B-894F-FD53A9A14602}"/>
    <cellStyle name="Normal 3 146 4" xfId="17899" xr:uid="{32BD8119-210A-46C8-9047-CA703E609112}"/>
    <cellStyle name="Normal 3 146 5" xfId="17900" xr:uid="{2E09FA9A-BED7-4EDF-8273-737BC3161279}"/>
    <cellStyle name="Normal 3 146 6" xfId="17901" xr:uid="{978106AB-1BD7-49DE-A3EB-A615459E14D3}"/>
    <cellStyle name="Normal 3 146 7" xfId="17902" xr:uid="{ECE718D6-FE8E-4166-AC88-D0F437789295}"/>
    <cellStyle name="Normal 3 146 8" xfId="17903" xr:uid="{E5D03CE9-A2FB-46D4-A595-F68033124088}"/>
    <cellStyle name="Normal 3 147" xfId="17904" xr:uid="{6B4AF04C-B3E9-4D2C-B926-A6ABE12A2A26}"/>
    <cellStyle name="Normal 3 147 2" xfId="17905" xr:uid="{23FFA1C7-3814-4BE5-A486-1459336FA1FB}"/>
    <cellStyle name="Normal 3 147 2 2" xfId="17906" xr:uid="{78AA64B0-2A0B-40FC-BFED-AF8D10F76C42}"/>
    <cellStyle name="Normal 3 147 2 3" xfId="17907" xr:uid="{7886D175-DDF9-439A-8109-2CB0532F0E7A}"/>
    <cellStyle name="Normal 3 147 3" xfId="17908" xr:uid="{F08E3CE3-AF8E-4958-BE33-ED32C8764AB9}"/>
    <cellStyle name="Normal 3 147 4" xfId="17909" xr:uid="{CFCC8371-804B-46A9-82A1-B3DBBF13D020}"/>
    <cellStyle name="Normal 3 147 5" xfId="17910" xr:uid="{13529E1F-E522-4A9B-BD83-53F6EFE6A1F6}"/>
    <cellStyle name="Normal 3 147 6" xfId="17911" xr:uid="{F1C0F2E6-BC2C-4F9E-8BFF-133F87E49EE7}"/>
    <cellStyle name="Normal 3 147 7" xfId="17912" xr:uid="{0A8B44C3-4E58-4177-BDFA-B3B7669E8231}"/>
    <cellStyle name="Normal 3 147 8" xfId="17913" xr:uid="{BB70E34C-62BE-43C9-9BE3-97DB40473590}"/>
    <cellStyle name="Normal 3 148" xfId="17914" xr:uid="{108DD735-9043-468D-9077-4A3D8EE39749}"/>
    <cellStyle name="Normal 3 148 2" xfId="17915" xr:uid="{05C626C9-E298-4BFE-8387-10DE1BCD5C2D}"/>
    <cellStyle name="Normal 3 148 2 2" xfId="17916" xr:uid="{74A88D32-830A-4AE5-8A0B-B900182FD3E6}"/>
    <cellStyle name="Normal 3 148 2 3" xfId="17917" xr:uid="{6AAA1833-7BA5-4D3D-BEF2-D76851D03352}"/>
    <cellStyle name="Normal 3 148 3" xfId="17918" xr:uid="{73DA1AF5-A921-4B8D-ACA7-CBAFB442A44F}"/>
    <cellStyle name="Normal 3 148 4" xfId="17919" xr:uid="{6180EDB5-E090-49EF-A95C-E23873550A38}"/>
    <cellStyle name="Normal 3 148 5" xfId="17920" xr:uid="{04813D2D-7FF8-475B-A0F3-C0559BEE9D41}"/>
    <cellStyle name="Normal 3 148 6" xfId="17921" xr:uid="{32C96F6A-FF25-40D4-AA79-ECF3449169D2}"/>
    <cellStyle name="Normal 3 148 7" xfId="17922" xr:uid="{0014B3AF-0610-4688-8563-F2D6BBFAF38B}"/>
    <cellStyle name="Normal 3 148 8" xfId="17923" xr:uid="{C87AC841-CCBF-48D8-BBBC-903F93331DB0}"/>
    <cellStyle name="Normal 3 149" xfId="17924" xr:uid="{B5623FC0-8E7F-41CA-804B-F6FAB596560F}"/>
    <cellStyle name="Normal 3 149 10" xfId="17925" xr:uid="{F98C850B-6545-4C76-A15E-FB4BD1483D8B}"/>
    <cellStyle name="Normal 3 149 11" xfId="17926" xr:uid="{A47DF8EE-E947-48B3-8FFC-FD9248AAC318}"/>
    <cellStyle name="Normal 3 149 12" xfId="17927" xr:uid="{FA99F3A9-B532-4981-87B9-D36486063356}"/>
    <cellStyle name="Normal 3 149 13" xfId="17928" xr:uid="{DB5C75CF-6BD2-47B5-B393-E031C0DEEEDD}"/>
    <cellStyle name="Normal 3 149 13 2" xfId="17929" xr:uid="{2B625083-0B1C-42A0-B1E3-31D68F4B84EC}"/>
    <cellStyle name="Normal 3 149 14" xfId="17930" xr:uid="{D87274FB-A153-47F5-B755-15EA34D443E0}"/>
    <cellStyle name="Normal 3 149 15" xfId="17931" xr:uid="{4D2A9DAA-2283-4B13-82AD-B049F7B6014F}"/>
    <cellStyle name="Normal 3 149 16" xfId="17932" xr:uid="{0B0D8EE3-A561-41FF-BB49-567D5876D8F1}"/>
    <cellStyle name="Normal 3 149 2" xfId="17933" xr:uid="{B993177A-B4B0-432A-AB3F-6647CD2A6548}"/>
    <cellStyle name="Normal 3 149 2 10" xfId="17934" xr:uid="{B3296022-41C1-41C1-BF7E-4D3EE047E2DF}"/>
    <cellStyle name="Normal 3 149 2 11" xfId="17935" xr:uid="{FD809442-AB9E-46CF-8661-25C6AF7F1C2E}"/>
    <cellStyle name="Normal 3 149 2 12" xfId="17936" xr:uid="{C00ECC3B-2196-48A4-9760-2D9C1B95F86F}"/>
    <cellStyle name="Normal 3 149 2 13" xfId="17937" xr:uid="{2943395C-72F4-4968-BAD0-C738B1E7C077}"/>
    <cellStyle name="Normal 3 149 2 13 2" xfId="17938" xr:uid="{54497F26-D763-49ED-AD1A-A1C1818AEB01}"/>
    <cellStyle name="Normal 3 149 2 14" xfId="17939" xr:uid="{6D55B1C3-2848-429B-A392-12B121598BE0}"/>
    <cellStyle name="Normal 3 149 2 15" xfId="17940" xr:uid="{206743CB-4038-45F6-B47D-49CEBBBBFB54}"/>
    <cellStyle name="Normal 3 149 2 16" xfId="17941" xr:uid="{47D14900-1DEE-463C-A660-0E9790C528F6}"/>
    <cellStyle name="Normal 3 149 2 2" xfId="17942" xr:uid="{65DA532B-D56A-46D5-8C8A-313AA0383B13}"/>
    <cellStyle name="Normal 3 149 2 2 10" xfId="17943" xr:uid="{21AA9DB3-57C0-4BB3-A2D1-31770620BFD3}"/>
    <cellStyle name="Normal 3 149 2 2 11" xfId="17944" xr:uid="{F6BC0B20-C959-42C1-A2A4-5FF213F25990}"/>
    <cellStyle name="Normal 3 149 2 2 12" xfId="17945" xr:uid="{E1CCA19A-0213-47A0-AD0C-B769C428913D}"/>
    <cellStyle name="Normal 3 149 2 2 12 2" xfId="17946" xr:uid="{0DA7A8E8-3340-44C5-94F9-A5E92706B910}"/>
    <cellStyle name="Normal 3 149 2 2 13" xfId="17947" xr:uid="{39B07892-A087-4A82-BA2F-68DED94388C6}"/>
    <cellStyle name="Normal 3 149 2 2 14" xfId="17948" xr:uid="{03889582-8EFA-44F4-9C38-0E262DC51631}"/>
    <cellStyle name="Normal 3 149 2 2 15" xfId="17949" xr:uid="{162FAD99-962A-426A-943E-6AD46CFCADD6}"/>
    <cellStyle name="Normal 3 149 2 2 2" xfId="17950" xr:uid="{9C016886-A2DF-45B5-BE29-8BA239D71DE2}"/>
    <cellStyle name="Normal 3 149 2 2 2 2" xfId="17951" xr:uid="{247BE2BD-7B8C-4053-984A-ADF81887EEA6}"/>
    <cellStyle name="Normal 3 149 2 2 2 2 2" xfId="17952" xr:uid="{B766AF53-C59B-4F90-A5FA-B9E21B73D656}"/>
    <cellStyle name="Normal 3 149 2 2 2 2 2 2" xfId="17953" xr:uid="{AF3B7204-D872-4A27-BBA4-1E37B8BA0F57}"/>
    <cellStyle name="Normal 3 149 2 2 2 2 2 2 2" xfId="17954" xr:uid="{EABD2116-7DA4-4C7F-A4DE-5A2239EF6D40}"/>
    <cellStyle name="Normal 3 149 2 2 2 2 2 2 2 2" xfId="17955" xr:uid="{F64E74F3-9CA9-44B4-B570-A58185C930A9}"/>
    <cellStyle name="Normal 3 149 2 2 2 2 2 2 3" xfId="17956" xr:uid="{E37F378D-FD3D-4A5C-8BE2-94B3E5FC843A}"/>
    <cellStyle name="Normal 3 149 2 2 2 2 2 2 4" xfId="17957" xr:uid="{3F6639D5-3D43-4A35-8331-BF76E5B84011}"/>
    <cellStyle name="Normal 3 149 2 2 2 2 2 2 5" xfId="17958" xr:uid="{E1B1AD90-BC14-4C8C-948A-05999437FA0E}"/>
    <cellStyle name="Normal 3 149 2 2 2 2 2 3" xfId="17959" xr:uid="{52E060E6-5B69-416D-8DBE-11FCB5FFA7EC}"/>
    <cellStyle name="Normal 3 149 2 2 2 2 2 3 2" xfId="17960" xr:uid="{4CA5F716-49B7-42C8-A13A-24C93FDBBB25}"/>
    <cellStyle name="Normal 3 149 2 2 2 2 2 4" xfId="17961" xr:uid="{72CDF8A3-29B3-44C2-9A90-B07C030C0C25}"/>
    <cellStyle name="Normal 3 149 2 2 2 2 2 5" xfId="17962" xr:uid="{E72FA062-F56B-4931-BDA3-B3AA8BC6CA05}"/>
    <cellStyle name="Normal 3 149 2 2 2 2 3" xfId="17963" xr:uid="{F9A9FA10-E3C9-49E7-9904-0D7B049BC1FE}"/>
    <cellStyle name="Normal 3 149 2 2 2 2 4" xfId="17964" xr:uid="{E63C4B81-F96E-4265-B37C-B085F3D27398}"/>
    <cellStyle name="Normal 3 149 2 2 2 2 5" xfId="17965" xr:uid="{959A77DF-D0B7-455F-82B8-133141297B1B}"/>
    <cellStyle name="Normal 3 149 2 2 2 2 6" xfId="17966" xr:uid="{842F851B-4A6F-45DD-868B-702FF1410B91}"/>
    <cellStyle name="Normal 3 149 2 2 2 2 6 2" xfId="17967" xr:uid="{B8E82C2D-6842-4A22-B205-50240A0F6434}"/>
    <cellStyle name="Normal 3 149 2 2 2 2 7" xfId="17968" xr:uid="{ED1E83B1-D041-4159-8DFE-098BE7B1C539}"/>
    <cellStyle name="Normal 3 149 2 2 2 2 8" xfId="17969" xr:uid="{8381BBAE-C852-4A2D-879C-C88DBECB7B2E}"/>
    <cellStyle name="Normal 3 149 2 2 2 2 9" xfId="17970" xr:uid="{9483387C-746C-4EB5-BB34-29C6AC0B5338}"/>
    <cellStyle name="Normal 3 149 2 2 2 3" xfId="17971" xr:uid="{C5F72462-CEC6-41BE-869B-302EEEFDABAE}"/>
    <cellStyle name="Normal 3 149 2 2 2 3 2" xfId="17972" xr:uid="{3DAFA1CA-CC02-495A-B4B9-87D6D31EFCB3}"/>
    <cellStyle name="Normal 3 149 2 2 2 3 2 2" xfId="17973" xr:uid="{B54A46BA-EE4B-44F6-9DEF-D3A36E5AD344}"/>
    <cellStyle name="Normal 3 149 2 2 2 3 2 2 2" xfId="17974" xr:uid="{9F8EA5EB-5205-4759-ABDC-D84FD9CEF3CE}"/>
    <cellStyle name="Normal 3 149 2 2 2 3 2 3" xfId="17975" xr:uid="{72CDF0EE-DBD5-4C0B-B351-CBE4037E609C}"/>
    <cellStyle name="Normal 3 149 2 2 2 3 2 4" xfId="17976" xr:uid="{C307BB5A-76EA-43CD-85C0-7BAE97AD8281}"/>
    <cellStyle name="Normal 3 149 2 2 2 3 2 5" xfId="17977" xr:uid="{840C9BE3-A9F3-4F03-8114-C6D17C3D20B6}"/>
    <cellStyle name="Normal 3 149 2 2 2 3 3" xfId="17978" xr:uid="{FDBA6812-65B7-4693-BEDA-0B6916647F3C}"/>
    <cellStyle name="Normal 3 149 2 2 2 3 3 2" xfId="17979" xr:uid="{670FF684-CAF2-4C15-AF1E-77F8F209B672}"/>
    <cellStyle name="Normal 3 149 2 2 2 3 4" xfId="17980" xr:uid="{032AC08B-37D3-4668-BB17-C73BC81A90FB}"/>
    <cellStyle name="Normal 3 149 2 2 2 3 5" xfId="17981" xr:uid="{BED43E46-B40E-43B9-AB6D-CE60ED04085B}"/>
    <cellStyle name="Normal 3 149 2 2 2 4" xfId="17982" xr:uid="{05803D25-01A8-4789-988E-C137069BFDF5}"/>
    <cellStyle name="Normal 3 149 2 2 2 5" xfId="17983" xr:uid="{C5D7C0C3-AD6B-48D4-9AD9-EE3E486D6D8B}"/>
    <cellStyle name="Normal 3 149 2 2 2 6" xfId="17984" xr:uid="{3A57EDEC-FDB9-4B16-B030-55645D12ECA4}"/>
    <cellStyle name="Normal 3 149 2 2 2 6 2" xfId="17985" xr:uid="{E793493B-EC0F-4741-A3E6-783AF92A6B1B}"/>
    <cellStyle name="Normal 3 149 2 2 2 7" xfId="17986" xr:uid="{4ED8933A-0104-4890-BC4C-BA36B07F45FA}"/>
    <cellStyle name="Normal 3 149 2 2 2 8" xfId="17987" xr:uid="{FBF468CC-DC96-4145-ABDA-ADE6F8EBFFD3}"/>
    <cellStyle name="Normal 3 149 2 2 2 9" xfId="17988" xr:uid="{E3C85AC1-3203-413B-8809-C84AE2917524}"/>
    <cellStyle name="Normal 3 149 2 2 3" xfId="17989" xr:uid="{29AEDF93-4440-4355-8093-38CDCD7D2C3E}"/>
    <cellStyle name="Normal 3 149 2 2 4" xfId="17990" xr:uid="{555AACA6-0D4A-41BA-B753-606B92699BF0}"/>
    <cellStyle name="Normal 3 149 2 2 5" xfId="17991" xr:uid="{480CC72D-2708-404A-988A-DF3C7178D341}"/>
    <cellStyle name="Normal 3 149 2 2 6" xfId="17992" xr:uid="{D63BE1AD-1BBE-42F1-87E7-F96717DF0C91}"/>
    <cellStyle name="Normal 3 149 2 2 7" xfId="17993" xr:uid="{6DDDB87B-BAEA-4988-903C-25D18D42B206}"/>
    <cellStyle name="Normal 3 149 2 2 8" xfId="17994" xr:uid="{66290424-E896-4472-9BE7-3D3F4B6F2D13}"/>
    <cellStyle name="Normal 3 149 2 2 8 2" xfId="17995" xr:uid="{3EC87DD2-2896-4023-8575-0E33F4E6C995}"/>
    <cellStyle name="Normal 3 149 2 2 8 2 2" xfId="17996" xr:uid="{D0C2D51C-73BA-4513-A858-2805B850A5CD}"/>
    <cellStyle name="Normal 3 149 2 2 8 2 2 2" xfId="17997" xr:uid="{CEC4BBB5-4194-47AA-B410-66DF7CF7EBB0}"/>
    <cellStyle name="Normal 3 149 2 2 8 2 3" xfId="17998" xr:uid="{CAFB3100-1450-4A72-AB6F-A14722E67C05}"/>
    <cellStyle name="Normal 3 149 2 2 8 2 4" xfId="17999" xr:uid="{EE975613-9E59-4DA1-8D28-B01E355E7599}"/>
    <cellStyle name="Normal 3 149 2 2 8 2 5" xfId="18000" xr:uid="{91A720F5-60DC-4FFE-A7C0-DD391669A424}"/>
    <cellStyle name="Normal 3 149 2 2 8 3" xfId="18001" xr:uid="{C27D16FA-5587-4651-AF63-49C8EAD10D72}"/>
    <cellStyle name="Normal 3 149 2 2 8 3 2" xfId="18002" xr:uid="{7C20A8DB-ABBF-4E8A-8394-D5786C3DF790}"/>
    <cellStyle name="Normal 3 149 2 2 8 4" xfId="18003" xr:uid="{8D42EEA0-BA7D-4286-A66D-1FC2BCF28146}"/>
    <cellStyle name="Normal 3 149 2 2 8 5" xfId="18004" xr:uid="{3072863C-1D94-4EE8-8049-903C808DBF35}"/>
    <cellStyle name="Normal 3 149 2 2 9" xfId="18005" xr:uid="{5EAC8C5A-37CE-4D86-BA4E-0A42A0643FA9}"/>
    <cellStyle name="Normal 3 149 2 3" xfId="18006" xr:uid="{D198037C-A721-49D1-AABA-0AF28972AC2C}"/>
    <cellStyle name="Normal 3 149 2 4" xfId="18007" xr:uid="{ED6ED28A-A056-4CB5-AEF0-0364A6D9097D}"/>
    <cellStyle name="Normal 3 149 2 4 2" xfId="18008" xr:uid="{81C4308B-CD3D-4CAF-9F20-7E1007A57736}"/>
    <cellStyle name="Normal 3 149 2 4 2 2" xfId="18009" xr:uid="{094878EE-B369-4628-B5E5-AEC504E4EDBE}"/>
    <cellStyle name="Normal 3 149 2 4 2 2 2" xfId="18010" xr:uid="{E3A70D29-0D30-4FD8-8BAE-F01ED6B8D0DA}"/>
    <cellStyle name="Normal 3 149 2 4 2 2 2 2" xfId="18011" xr:uid="{B1ED9A26-5056-474A-9EC9-A272BA23EC67}"/>
    <cellStyle name="Normal 3 149 2 4 2 2 2 2 2" xfId="18012" xr:uid="{05ED6C50-F96D-41A0-B8EB-7240E9AD60FD}"/>
    <cellStyle name="Normal 3 149 2 4 2 2 2 3" xfId="18013" xr:uid="{1A1A1142-FE7D-48F5-9E67-9E35820082C9}"/>
    <cellStyle name="Normal 3 149 2 4 2 2 2 4" xfId="18014" xr:uid="{C5D9A2BD-9131-49B9-9D9F-C933B04C7BA1}"/>
    <cellStyle name="Normal 3 149 2 4 2 2 2 5" xfId="18015" xr:uid="{B39A1678-A612-487A-B274-D2A12AFBADC5}"/>
    <cellStyle name="Normal 3 149 2 4 2 2 3" xfId="18016" xr:uid="{E6D567E7-A29D-4947-9533-469A77E602C6}"/>
    <cellStyle name="Normal 3 149 2 4 2 2 3 2" xfId="18017" xr:uid="{78EFAE47-5673-4C1E-9FA8-1DC8333FCDC3}"/>
    <cellStyle name="Normal 3 149 2 4 2 2 4" xfId="18018" xr:uid="{5BB13C49-770D-4165-AC8D-E4E4542388F6}"/>
    <cellStyle name="Normal 3 149 2 4 2 2 5" xfId="18019" xr:uid="{E1D926F8-CEFC-486B-ADC7-BC03D1E304F6}"/>
    <cellStyle name="Normal 3 149 2 4 2 3" xfId="18020" xr:uid="{21620296-DFCF-4315-A9C8-34CAECDE22E0}"/>
    <cellStyle name="Normal 3 149 2 4 2 4" xfId="18021" xr:uid="{B30E3848-A317-424B-9FA5-12EE20A4F4A8}"/>
    <cellStyle name="Normal 3 149 2 4 2 5" xfId="18022" xr:uid="{5766583F-070C-4A92-934D-80D71ED7736A}"/>
    <cellStyle name="Normal 3 149 2 4 2 6" xfId="18023" xr:uid="{4D1E423D-8EE7-4138-A0B7-E49851F92CCF}"/>
    <cellStyle name="Normal 3 149 2 4 2 6 2" xfId="18024" xr:uid="{83787D4F-EF6E-4D4A-ABF1-486ED47ACB18}"/>
    <cellStyle name="Normal 3 149 2 4 2 7" xfId="18025" xr:uid="{F5C12F03-64F2-4C04-8D7E-CFE6293D2F64}"/>
    <cellStyle name="Normal 3 149 2 4 2 8" xfId="18026" xr:uid="{68D05B9E-0880-4B5C-81B3-EF53663EC0EC}"/>
    <cellStyle name="Normal 3 149 2 4 2 9" xfId="18027" xr:uid="{01AE4345-7A3C-44F1-B151-D9ACB52DCD4A}"/>
    <cellStyle name="Normal 3 149 2 4 3" xfId="18028" xr:uid="{1374BBB7-C20B-4D0D-B321-25F0A0DAE04E}"/>
    <cellStyle name="Normal 3 149 2 4 3 2" xfId="18029" xr:uid="{9E39BB8A-5AA3-4DE4-BE26-B1E5B4CE4468}"/>
    <cellStyle name="Normal 3 149 2 4 3 2 2" xfId="18030" xr:uid="{07C822C8-F752-48A7-9983-E3833E8E665E}"/>
    <cellStyle name="Normal 3 149 2 4 3 2 2 2" xfId="18031" xr:uid="{0634191A-1239-44F3-BF27-28AFD4B63A1B}"/>
    <cellStyle name="Normal 3 149 2 4 3 2 3" xfId="18032" xr:uid="{57D618D5-BF95-48CA-A1B5-46A713C2EF70}"/>
    <cellStyle name="Normal 3 149 2 4 3 2 4" xfId="18033" xr:uid="{453ABE89-48B5-49F5-93A1-02809721FD14}"/>
    <cellStyle name="Normal 3 149 2 4 3 2 5" xfId="18034" xr:uid="{07A3ACEF-0AAB-4F25-AA41-4DB6F72E8C30}"/>
    <cellStyle name="Normal 3 149 2 4 3 3" xfId="18035" xr:uid="{951DE383-A62B-43D0-9EEC-1F1CE14C66A6}"/>
    <cellStyle name="Normal 3 149 2 4 3 3 2" xfId="18036" xr:uid="{1833079A-0FE2-4239-BCFE-AF1E29754678}"/>
    <cellStyle name="Normal 3 149 2 4 3 4" xfId="18037" xr:uid="{1D88D03D-D72A-4830-BDFE-F943ED182074}"/>
    <cellStyle name="Normal 3 149 2 4 3 5" xfId="18038" xr:uid="{F33F35FE-885E-4022-A9AA-8FC56C2B2E1A}"/>
    <cellStyle name="Normal 3 149 2 4 4" xfId="18039" xr:uid="{624D1443-A31F-40FB-B7B0-92F2FE609E24}"/>
    <cellStyle name="Normal 3 149 2 4 5" xfId="18040" xr:uid="{29B92DDF-64EE-4B5A-9FA6-28217D9B673D}"/>
    <cellStyle name="Normal 3 149 2 4 6" xfId="18041" xr:uid="{CCC63804-641F-4393-BE10-27B570502523}"/>
    <cellStyle name="Normal 3 149 2 4 6 2" xfId="18042" xr:uid="{B3706F3D-FDB7-4343-8AB7-A4F0766B67E7}"/>
    <cellStyle name="Normal 3 149 2 4 7" xfId="18043" xr:uid="{3FDCEBCB-AD04-44C6-B437-96074C07140E}"/>
    <cellStyle name="Normal 3 149 2 4 8" xfId="18044" xr:uid="{FE3DB48E-D035-4A9B-B73F-F37D086E042B}"/>
    <cellStyle name="Normal 3 149 2 4 9" xfId="18045" xr:uid="{D585FF4F-0D12-4698-AD39-312F1525D1B8}"/>
    <cellStyle name="Normal 3 149 2 5" xfId="18046" xr:uid="{00602563-1B57-4755-8ACD-8328114BB118}"/>
    <cellStyle name="Normal 3 149 2 5 2" xfId="18047" xr:uid="{420C0DB1-7B3D-4198-9643-2C7F0C6D228F}"/>
    <cellStyle name="Normal 3 149 2 5 3" xfId="18048" xr:uid="{336AD9F1-3F6E-453F-AF1C-2C6E9B8A190A}"/>
    <cellStyle name="Normal 3 149 2 6" xfId="18049" xr:uid="{6516D423-C8EB-462C-AA30-2BACF0A560B2}"/>
    <cellStyle name="Normal 3 149 2 6 2" xfId="18050" xr:uid="{1FBF9EB9-E74D-4B4C-8BD2-86B6DEE9A6F8}"/>
    <cellStyle name="Normal 3 149 2 6 3" xfId="18051" xr:uid="{3BB3BFD1-21B7-48DC-A955-3D6461130D49}"/>
    <cellStyle name="Normal 3 149 2 7" xfId="18052" xr:uid="{53BB4708-142A-49B5-9137-8CE043AC7B48}"/>
    <cellStyle name="Normal 3 149 2 7 2" xfId="18053" xr:uid="{000749A2-B23B-44ED-83B8-800C7AC5AE71}"/>
    <cellStyle name="Normal 3 149 2 7 3" xfId="18054" xr:uid="{E636C0A1-36C7-425C-9E92-A20AC2F8D915}"/>
    <cellStyle name="Normal 3 149 2 8" xfId="18055" xr:uid="{5574A38D-31EF-4DF4-B439-60F6390D3A9D}"/>
    <cellStyle name="Normal 3 149 2 8 2" xfId="18056" xr:uid="{B08DFAE6-21AB-4F8D-B4DF-75F95DDE05A0}"/>
    <cellStyle name="Normal 3 149 2 8 3" xfId="18057" xr:uid="{75F483FB-A1C0-4C46-A847-385DF2425C9A}"/>
    <cellStyle name="Normal 3 149 2 9" xfId="18058" xr:uid="{169FFADB-3416-4469-9F29-19CF39FBAF69}"/>
    <cellStyle name="Normal 3 149 2 9 2" xfId="18059" xr:uid="{EFC7CE86-D483-4FAD-AC04-184A7B389031}"/>
    <cellStyle name="Normal 3 149 2 9 2 2" xfId="18060" xr:uid="{1EFC9F22-F455-4F38-9AAB-34A07A56436C}"/>
    <cellStyle name="Normal 3 149 2 9 2 2 2" xfId="18061" xr:uid="{C45AB1F4-A5DE-4412-B322-2793F1E98555}"/>
    <cellStyle name="Normal 3 149 2 9 2 3" xfId="18062" xr:uid="{383D9D14-EE47-41C5-AF81-83165BCDF6C2}"/>
    <cellStyle name="Normal 3 149 2 9 2 4" xfId="18063" xr:uid="{B179C546-4197-46D8-B957-F1C1F0F3548E}"/>
    <cellStyle name="Normal 3 149 2 9 2 5" xfId="18064" xr:uid="{AA2DB5DF-365E-4F41-94FF-C3F6D35D4BBF}"/>
    <cellStyle name="Normal 3 149 2 9 3" xfId="18065" xr:uid="{51E61DDB-5B91-4DC6-9317-91C4F6825BBE}"/>
    <cellStyle name="Normal 3 149 2 9 3 2" xfId="18066" xr:uid="{145B00A2-7D7E-4D26-8FD3-892EA3474CF8}"/>
    <cellStyle name="Normal 3 149 2 9 4" xfId="18067" xr:uid="{6CD7AE02-3AB3-4D63-B0DA-F39E0BCB624D}"/>
    <cellStyle name="Normal 3 149 2 9 5" xfId="18068" xr:uid="{87170303-E974-47D3-9C02-D59B263128DD}"/>
    <cellStyle name="Normal 3 149 3" xfId="18069" xr:uid="{225962D8-2D1A-4CAA-BEA5-68B757520E1A}"/>
    <cellStyle name="Normal 3 149 3 10" xfId="18070" xr:uid="{AB473E99-F4A5-4B59-940B-0DDF9ADD7195}"/>
    <cellStyle name="Normal 3 149 3 11" xfId="18071" xr:uid="{CA0401DB-F307-433E-9B3B-A34ADCDFC3E4}"/>
    <cellStyle name="Normal 3 149 3 12" xfId="18072" xr:uid="{3369892F-1A84-43EA-8317-8F77E5DF391C}"/>
    <cellStyle name="Normal 3 149 3 12 2" xfId="18073" xr:uid="{1A5640E9-4D7F-4A4C-B639-19633819C6AD}"/>
    <cellStyle name="Normal 3 149 3 13" xfId="18074" xr:uid="{A8F5C7A2-8E0A-48BA-B882-25F413E067C5}"/>
    <cellStyle name="Normal 3 149 3 14" xfId="18075" xr:uid="{0AC5D23A-DCC5-4DC1-8AE4-37649087A5A3}"/>
    <cellStyle name="Normal 3 149 3 15" xfId="18076" xr:uid="{F99CA2EF-6350-4821-848B-AB68AFE6EDBF}"/>
    <cellStyle name="Normal 3 149 3 2" xfId="18077" xr:uid="{BBD19248-6BF4-4E90-AA6E-638DA5EE1421}"/>
    <cellStyle name="Normal 3 149 3 2 2" xfId="18078" xr:uid="{B9B11B59-2ABC-4FFF-BD9A-03EF94B993DA}"/>
    <cellStyle name="Normal 3 149 3 2 2 2" xfId="18079" xr:uid="{47835B5F-0D26-4008-BF63-BBCD345473AB}"/>
    <cellStyle name="Normal 3 149 3 2 2 2 2" xfId="18080" xr:uid="{34B94BA8-1C42-4B09-99D7-14B2CB0E5CB3}"/>
    <cellStyle name="Normal 3 149 3 2 2 2 2 2" xfId="18081" xr:uid="{B720779F-AD7A-4177-9E40-083754C0AC17}"/>
    <cellStyle name="Normal 3 149 3 2 2 2 2 2 2" xfId="18082" xr:uid="{5A09399F-A073-41DE-988F-9A79235F0AF2}"/>
    <cellStyle name="Normal 3 149 3 2 2 2 2 3" xfId="18083" xr:uid="{CDE6EC37-33AA-4306-9D47-61BB588FFD47}"/>
    <cellStyle name="Normal 3 149 3 2 2 2 2 4" xfId="18084" xr:uid="{10BB0E5F-8911-40FA-8202-A0218B446032}"/>
    <cellStyle name="Normal 3 149 3 2 2 2 2 5" xfId="18085" xr:uid="{84C4EEC2-DD53-40D3-8808-CA4CB49DE90A}"/>
    <cellStyle name="Normal 3 149 3 2 2 2 3" xfId="18086" xr:uid="{4BD738EA-2F5D-4796-A5CC-C299236F320F}"/>
    <cellStyle name="Normal 3 149 3 2 2 2 3 2" xfId="18087" xr:uid="{9661816E-FA36-4D61-8948-57BE4EBFFB65}"/>
    <cellStyle name="Normal 3 149 3 2 2 2 4" xfId="18088" xr:uid="{1DB2E8F6-436E-415D-B267-6FFFB78D8BF0}"/>
    <cellStyle name="Normal 3 149 3 2 2 2 5" xfId="18089" xr:uid="{429B71CC-178C-4BDE-B150-C1543524FF70}"/>
    <cellStyle name="Normal 3 149 3 2 2 3" xfId="18090" xr:uid="{AE963F84-9F90-436B-A1C2-8B88F3150C9A}"/>
    <cellStyle name="Normal 3 149 3 2 2 3 2" xfId="18091" xr:uid="{E5124BA3-8B20-49E7-9631-02FF71BAE7C6}"/>
    <cellStyle name="Normal 3 149 3 2 2 3 3" xfId="18092" xr:uid="{5994400B-66BD-459C-AF6E-D00D82433B10}"/>
    <cellStyle name="Normal 3 149 3 2 2 3 4" xfId="18093" xr:uid="{055A8B57-0CF1-4C51-84F0-F10A6C4D140F}"/>
    <cellStyle name="Normal 3 149 3 2 2 3 5" xfId="18094" xr:uid="{310739CF-B7AD-422B-BBF6-D9896D1CED9C}"/>
    <cellStyle name="Normal 3 149 3 2 2 4" xfId="18095" xr:uid="{A33018FA-D643-4FD4-9638-3858C7FCB614}"/>
    <cellStyle name="Normal 3 149 3 2 2 5" xfId="18096" xr:uid="{B39F211A-05EC-4FE5-B293-F38E3A6FB86C}"/>
    <cellStyle name="Normal 3 149 3 2 2 6" xfId="18097" xr:uid="{5CF68FC6-00BF-44DA-A8A0-852C77C1744F}"/>
    <cellStyle name="Normal 3 149 3 2 2 6 2" xfId="18098" xr:uid="{50A7F4C2-7813-4BFD-B108-3D0E62640E69}"/>
    <cellStyle name="Normal 3 149 3 2 2 7" xfId="18099" xr:uid="{755CB258-8F3F-4E42-8DAE-1E4D98E52708}"/>
    <cellStyle name="Normal 3 149 3 2 2 8" xfId="18100" xr:uid="{190157AA-2A09-4ED6-A212-788178C8BCC0}"/>
    <cellStyle name="Normal 3 149 3 2 2 9" xfId="18101" xr:uid="{A721B572-7F79-4249-8C5D-0AE9E3477A47}"/>
    <cellStyle name="Normal 3 149 3 2 3" xfId="18102" xr:uid="{BD2F5923-8AA7-4107-8832-1ACFD5961DFC}"/>
    <cellStyle name="Normal 3 149 3 2 3 2" xfId="18103" xr:uid="{575F1F56-28F5-4C90-A4BC-82EB027FFFC5}"/>
    <cellStyle name="Normal 3 149 3 2 3 2 2" xfId="18104" xr:uid="{922812C4-036D-4961-B92D-CC05C9B0014E}"/>
    <cellStyle name="Normal 3 149 3 2 3 2 2 2" xfId="18105" xr:uid="{A3556BC2-1C10-4882-8F8A-BEB6E658D272}"/>
    <cellStyle name="Normal 3 149 3 2 3 2 3" xfId="18106" xr:uid="{2D4DB137-AA6D-48CD-99AF-19880C443BDA}"/>
    <cellStyle name="Normal 3 149 3 2 3 2 4" xfId="18107" xr:uid="{659095AA-7808-4706-B689-101B4113676C}"/>
    <cellStyle name="Normal 3 149 3 2 3 2 5" xfId="18108" xr:uid="{2B70C6C0-5C6E-42AA-8BED-797406DC0761}"/>
    <cellStyle name="Normal 3 149 3 2 3 3" xfId="18109" xr:uid="{DAFA8B85-DECA-4431-AF4B-20ED3E5E83DA}"/>
    <cellStyle name="Normal 3 149 3 2 3 3 2" xfId="18110" xr:uid="{3322A68C-96E6-4BCB-998C-36C8123C92E5}"/>
    <cellStyle name="Normal 3 149 3 2 3 4" xfId="18111" xr:uid="{D1050F87-CE58-4E04-A1DC-42FD8D342181}"/>
    <cellStyle name="Normal 3 149 3 2 3 5" xfId="18112" xr:uid="{E80FC6F0-A99C-4923-B531-CF5EFAA9C41F}"/>
    <cellStyle name="Normal 3 149 3 2 4" xfId="18113" xr:uid="{93C4457A-8DD6-42D5-9EFD-A08DB5ECAFDB}"/>
    <cellStyle name="Normal 3 149 3 2 5" xfId="18114" xr:uid="{9DC7DDFA-C74E-4B52-B05C-286C6BB6EB86}"/>
    <cellStyle name="Normal 3 149 3 2 6" xfId="18115" xr:uid="{4BE6B38E-C282-45AD-81D5-5C50C5A77442}"/>
    <cellStyle name="Normal 3 149 3 2 6 2" xfId="18116" xr:uid="{12A9E34A-7B39-493C-8F91-3E43CB55D639}"/>
    <cellStyle name="Normal 3 149 3 2 7" xfId="18117" xr:uid="{15F692CA-551E-491F-99AF-114F2678292A}"/>
    <cellStyle name="Normal 3 149 3 2 8" xfId="18118" xr:uid="{5679BA1E-0819-4B0F-AAFD-08A143666297}"/>
    <cellStyle name="Normal 3 149 3 2 9" xfId="18119" xr:uid="{232D614B-BC36-4B8C-9CE0-138CA979BBEC}"/>
    <cellStyle name="Normal 3 149 3 3" xfId="18120" xr:uid="{18A3C8A1-302C-456D-A175-DF56B2DC1504}"/>
    <cellStyle name="Normal 3 149 3 3 2" xfId="18121" xr:uid="{A076ECB7-634D-45A1-BC85-458113B0B8F5}"/>
    <cellStyle name="Normal 3 149 3 3 3" xfId="18122" xr:uid="{50BBF360-9D29-4C28-B1FF-E825B5F5454F}"/>
    <cellStyle name="Normal 3 149 3 3 4" xfId="18123" xr:uid="{4BF090FE-63BC-4470-BCA3-92364F4F2A67}"/>
    <cellStyle name="Normal 3 149 3 3 5" xfId="18124" xr:uid="{2A97A8E0-2952-497A-968C-CFC25C2B54F9}"/>
    <cellStyle name="Normal 3 149 3 3 6" xfId="18125" xr:uid="{E75C90DE-558E-430D-9777-F50F7A58D1FF}"/>
    <cellStyle name="Normal 3 149 3 3 7" xfId="18126" xr:uid="{54A681E7-FFAD-4A40-852B-88DAB252ECA4}"/>
    <cellStyle name="Normal 3 149 3 4" xfId="18127" xr:uid="{68B60DDC-2419-4244-8654-497DAF912AF6}"/>
    <cellStyle name="Normal 3 149 3 4 2" xfId="18128" xr:uid="{1ACEC174-377F-46A3-9BE9-5F79DE62DD60}"/>
    <cellStyle name="Normal 3 149 3 4 3" xfId="18129" xr:uid="{C075FDB6-A3DF-45F7-A015-B0B6CBFDDD0E}"/>
    <cellStyle name="Normal 3 149 3 4 4" xfId="18130" xr:uid="{A710A119-9FBD-4AA2-A81A-09349168D45F}"/>
    <cellStyle name="Normal 3 149 3 4 5" xfId="18131" xr:uid="{AE9B751D-921C-4084-B85A-20E38EA8F61A}"/>
    <cellStyle name="Normal 3 149 3 4 6" xfId="18132" xr:uid="{9536E3D6-0C60-4C47-9282-6E275B5C5E21}"/>
    <cellStyle name="Normal 3 149 3 4 7" xfId="18133" xr:uid="{D4B02A23-AD97-4B49-9C1A-65105B6EEDD1}"/>
    <cellStyle name="Normal 3 149 3 5" xfId="18134" xr:uid="{F18262D4-0DA0-4410-8872-F0AADBD4A193}"/>
    <cellStyle name="Normal 3 149 3 5 2" xfId="18135" xr:uid="{8D5EF1B5-9B0B-46F3-A93D-43947ADD7A49}"/>
    <cellStyle name="Normal 3 149 3 5 3" xfId="18136" xr:uid="{3F0AA773-A2BE-4559-B4CB-3801E2596CD7}"/>
    <cellStyle name="Normal 3 149 3 5 4" xfId="18137" xr:uid="{2EF658D1-4DDD-4724-B5DA-9D3C6B07016E}"/>
    <cellStyle name="Normal 3 149 3 5 5" xfId="18138" xr:uid="{552BD49A-A2C7-49C7-AC28-A7AEDD02846E}"/>
    <cellStyle name="Normal 3 149 3 5 6" xfId="18139" xr:uid="{1DF43803-ACA1-4721-9755-AABF66112715}"/>
    <cellStyle name="Normal 3 149 3 5 7" xfId="18140" xr:uid="{C018218C-4048-42DF-B838-9AFCF4C8DA39}"/>
    <cellStyle name="Normal 3 149 3 6" xfId="18141" xr:uid="{790E0810-351F-4DC7-893D-1450BD82131D}"/>
    <cellStyle name="Normal 3 149 3 6 2" xfId="18142" xr:uid="{48EB593C-04F3-4D83-B2AF-163902DE7119}"/>
    <cellStyle name="Normal 3 149 3 6 3" xfId="18143" xr:uid="{B80549FC-5214-4EC6-B52E-DAF508D62CBD}"/>
    <cellStyle name="Normal 3 149 3 6 4" xfId="18144" xr:uid="{5C3299E5-6F1C-4AC7-87E8-4C0461F602C3}"/>
    <cellStyle name="Normal 3 149 3 6 5" xfId="18145" xr:uid="{95682454-E38E-49FD-AD68-4ADD32A68D6E}"/>
    <cellStyle name="Normal 3 149 3 6 6" xfId="18146" xr:uid="{8F7AFD6E-4D2C-4525-B02C-744FFB469D6C}"/>
    <cellStyle name="Normal 3 149 3 6 7" xfId="18147" xr:uid="{2B64DF2C-9268-40C3-B64E-43F77A2C2644}"/>
    <cellStyle name="Normal 3 149 3 7" xfId="18148" xr:uid="{E220E33D-93ED-4011-8669-4656A49AB11D}"/>
    <cellStyle name="Normal 3 149 3 7 2" xfId="18149" xr:uid="{8995B37F-89E1-42EE-B312-4AFFB6BB4268}"/>
    <cellStyle name="Normal 3 149 3 7 3" xfId="18150" xr:uid="{6F94357B-9185-4ADA-A3EE-7E515F4438AC}"/>
    <cellStyle name="Normal 3 149 3 7 4" xfId="18151" xr:uid="{D20CE1AF-F39E-4876-BAFA-5F2AC623DE08}"/>
    <cellStyle name="Normal 3 149 3 7 5" xfId="18152" xr:uid="{B1407D16-15A7-4712-8EFD-BE57940EE0E0}"/>
    <cellStyle name="Normal 3 149 3 7 6" xfId="18153" xr:uid="{B1F348CD-6C4B-4375-A207-E3292B7C839F}"/>
    <cellStyle name="Normal 3 149 3 7 7" xfId="18154" xr:uid="{904CC1A1-3381-489D-B47D-711863D13917}"/>
    <cellStyle name="Normal 3 149 3 8" xfId="18155" xr:uid="{FD6FC955-C1A1-43AE-B75F-AE887F972B7F}"/>
    <cellStyle name="Normal 3 149 3 8 2" xfId="18156" xr:uid="{5454CF64-BF01-46A8-AE24-0F582DCE70AA}"/>
    <cellStyle name="Normal 3 149 3 8 2 2" xfId="18157" xr:uid="{69CE34EB-F7F1-4D22-85F4-8CD5328F7B38}"/>
    <cellStyle name="Normal 3 149 3 8 2 2 2" xfId="18158" xr:uid="{6D09BAD8-A3FF-4391-967E-0CBDF1E19321}"/>
    <cellStyle name="Normal 3 149 3 8 2 3" xfId="18159" xr:uid="{A8436C02-C797-4F50-ABF3-7A7162EFB081}"/>
    <cellStyle name="Normal 3 149 3 8 2 4" xfId="18160" xr:uid="{78228FC2-8B71-4C5F-A2E4-096C3DD84E5E}"/>
    <cellStyle name="Normal 3 149 3 8 2 5" xfId="18161" xr:uid="{73658063-F030-4C15-AFE5-A5EE8FAB1947}"/>
    <cellStyle name="Normal 3 149 3 8 3" xfId="18162" xr:uid="{350A34F7-E901-47EE-A375-8766A4E108A2}"/>
    <cellStyle name="Normal 3 149 3 8 3 2" xfId="18163" xr:uid="{5AC9B7DA-6119-4EB2-A041-DC4AD7144C83}"/>
    <cellStyle name="Normal 3 149 3 8 4" xfId="18164" xr:uid="{92E6D379-4644-48FF-B272-1AA5CC0A9ED5}"/>
    <cellStyle name="Normal 3 149 3 8 5" xfId="18165" xr:uid="{13AC2A0A-D5D3-49B2-A4CE-8B43569AC80A}"/>
    <cellStyle name="Normal 3 149 3 9" xfId="18166" xr:uid="{AA489A47-07E5-450D-A624-39DEB2619C5E}"/>
    <cellStyle name="Normal 3 149 3 9 2" xfId="18167" xr:uid="{B56FB2A3-C3DF-4933-88DF-2F52F1706FBF}"/>
    <cellStyle name="Normal 3 149 3 9 3" xfId="18168" xr:uid="{C1695CBB-BD33-4364-92CE-C0D7872FB3B5}"/>
    <cellStyle name="Normal 3 149 3 9 4" xfId="18169" xr:uid="{4B92226E-2BE0-4B00-9172-99B02E8FECB6}"/>
    <cellStyle name="Normal 3 149 3 9 5" xfId="18170" xr:uid="{15306F48-F0F1-4DA3-80B8-D489AA4B05C8}"/>
    <cellStyle name="Normal 3 149 4" xfId="18171" xr:uid="{317CCFAE-C3BD-4218-8BBA-9863E9792B37}"/>
    <cellStyle name="Normal 3 149 4 2" xfId="18172" xr:uid="{AEB5355D-262B-4BB6-B06D-D4CD7CBF4CB8}"/>
    <cellStyle name="Normal 3 149 4 2 2" xfId="18173" xr:uid="{2F280CA2-4234-4A33-B335-ECA459A53EDC}"/>
    <cellStyle name="Normal 3 149 4 2 2 2" xfId="18174" xr:uid="{70A9BAE9-2DE1-498B-9124-EB645F212F77}"/>
    <cellStyle name="Normal 3 149 4 2 2 2 2" xfId="18175" xr:uid="{2D5CFB88-0918-483D-99BD-F35558D21177}"/>
    <cellStyle name="Normal 3 149 4 2 2 2 2 2" xfId="18176" xr:uid="{0DA0C818-CE83-49F5-8931-2A4296DAEF26}"/>
    <cellStyle name="Normal 3 149 4 2 2 2 3" xfId="18177" xr:uid="{492AE362-B6EC-4343-8A65-B39C25AB9D2A}"/>
    <cellStyle name="Normal 3 149 4 2 2 2 4" xfId="18178" xr:uid="{D86B7B54-6DE3-4F2B-A1A7-A2F598D9FFA4}"/>
    <cellStyle name="Normal 3 149 4 2 2 2 5" xfId="18179" xr:uid="{3E3FD93F-87B1-45DA-A4B8-A41EE75F04E3}"/>
    <cellStyle name="Normal 3 149 4 2 2 3" xfId="18180" xr:uid="{B57AD699-3F0F-4F1F-8476-CB0EE4FC59ED}"/>
    <cellStyle name="Normal 3 149 4 2 2 3 2" xfId="18181" xr:uid="{C30802A4-604A-46F4-B405-1564E6938E01}"/>
    <cellStyle name="Normal 3 149 4 2 2 4" xfId="18182" xr:uid="{9B872E84-0779-4193-91DC-30206A85559B}"/>
    <cellStyle name="Normal 3 149 4 2 2 5" xfId="18183" xr:uid="{5A933E9B-16BB-4160-B664-F33EC6B1D162}"/>
    <cellStyle name="Normal 3 149 4 2 3" xfId="18184" xr:uid="{E2FC95B4-3208-4904-B082-93DDB073CC99}"/>
    <cellStyle name="Normal 3 149 4 2 4" xfId="18185" xr:uid="{E00A20B8-524C-45F0-B71B-21D31CAE8A8F}"/>
    <cellStyle name="Normal 3 149 4 2 5" xfId="18186" xr:uid="{845DE818-0630-4174-8F8C-A60CD84C15C7}"/>
    <cellStyle name="Normal 3 149 4 2 6" xfId="18187" xr:uid="{40D54AC1-30D1-4B44-AEC4-499A878D6E11}"/>
    <cellStyle name="Normal 3 149 4 2 6 2" xfId="18188" xr:uid="{1FABF8F4-BC23-4AB7-92F4-157D740DB8F4}"/>
    <cellStyle name="Normal 3 149 4 2 7" xfId="18189" xr:uid="{6BF23F26-E34E-49C5-8E05-D215159E3F13}"/>
    <cellStyle name="Normal 3 149 4 2 8" xfId="18190" xr:uid="{8BEAFBA1-0C25-4983-876C-D85E6DDBC1B0}"/>
    <cellStyle name="Normal 3 149 4 2 9" xfId="18191" xr:uid="{CE8B8726-BF7F-40EB-AD45-30AD1E2E315E}"/>
    <cellStyle name="Normal 3 149 4 3" xfId="18192" xr:uid="{CD506BEC-55B4-4EBE-B22B-D9EE1DE3C353}"/>
    <cellStyle name="Normal 3 149 4 3 2" xfId="18193" xr:uid="{7EC97BCE-42CE-4406-B8AF-8815F2B64CD9}"/>
    <cellStyle name="Normal 3 149 4 3 2 2" xfId="18194" xr:uid="{6A64FCFF-6D15-4D8B-8265-14F719B4935E}"/>
    <cellStyle name="Normal 3 149 4 3 2 2 2" xfId="18195" xr:uid="{A7FE2062-A589-4E55-BDA0-3EA7D8FDAE7B}"/>
    <cellStyle name="Normal 3 149 4 3 2 3" xfId="18196" xr:uid="{B7C79E8B-6E65-4895-A63A-CC0ECCCCB678}"/>
    <cellStyle name="Normal 3 149 4 3 2 4" xfId="18197" xr:uid="{8094705E-7DBE-43CE-B86F-82A0B158EA65}"/>
    <cellStyle name="Normal 3 149 4 3 2 5" xfId="18198" xr:uid="{5687B025-90DE-40D5-91CE-1B1857D0B907}"/>
    <cellStyle name="Normal 3 149 4 3 3" xfId="18199" xr:uid="{99ADA011-9CCA-4D45-8D49-E864DA2EFFB4}"/>
    <cellStyle name="Normal 3 149 4 3 3 2" xfId="18200" xr:uid="{AE1A118E-8B9E-4CFB-88B7-2D2D50E10B77}"/>
    <cellStyle name="Normal 3 149 4 3 4" xfId="18201" xr:uid="{585AA076-9094-4178-B099-7F8C0E28DCD0}"/>
    <cellStyle name="Normal 3 149 4 3 5" xfId="18202" xr:uid="{3EAC6B01-404A-4E0C-8700-F21782E8E774}"/>
    <cellStyle name="Normal 3 149 4 4" xfId="18203" xr:uid="{19C0FA93-ACE3-48BB-AB84-381E6AD2BF30}"/>
    <cellStyle name="Normal 3 149 4 5" xfId="18204" xr:uid="{DD86AF5A-198D-464F-AF89-E0483B9E0670}"/>
    <cellStyle name="Normal 3 149 4 6" xfId="18205" xr:uid="{7ACE585E-10CA-4DF4-9B58-515FF5B3C845}"/>
    <cellStyle name="Normal 3 149 4 6 2" xfId="18206" xr:uid="{8588727C-B6A8-49C9-8687-BDE4060CD241}"/>
    <cellStyle name="Normal 3 149 4 7" xfId="18207" xr:uid="{1351190C-BD02-49EA-96EB-99467FAA35CE}"/>
    <cellStyle name="Normal 3 149 4 8" xfId="18208" xr:uid="{9961B914-A6D4-4330-83A7-8DF60D24C903}"/>
    <cellStyle name="Normal 3 149 4 9" xfId="18209" xr:uid="{45C76D4A-2D4B-4FA7-95B9-F387B720FC7D}"/>
    <cellStyle name="Normal 3 149 5" xfId="18210" xr:uid="{14016D03-099A-4AD5-B4D2-AD07D75D42F7}"/>
    <cellStyle name="Normal 3 149 6" xfId="18211" xr:uid="{CEC958F9-791B-4A91-BEAB-22F0D6C44475}"/>
    <cellStyle name="Normal 3 149 7" xfId="18212" xr:uid="{4D388F91-1EF6-4927-9F7E-DA31ED0F7655}"/>
    <cellStyle name="Normal 3 149 8" xfId="18213" xr:uid="{84C71C48-7145-476F-98A8-8B523DEFE216}"/>
    <cellStyle name="Normal 3 149 9" xfId="18214" xr:uid="{FFA13EFB-163C-4398-94CC-25F1A2AF1757}"/>
    <cellStyle name="Normal 3 149 9 2" xfId="18215" xr:uid="{8E77BCC0-B9F1-421E-9F4B-CEB83CA9C912}"/>
    <cellStyle name="Normal 3 149 9 2 2" xfId="18216" xr:uid="{995254C9-88BA-47FB-A346-CB3B63FAF0D6}"/>
    <cellStyle name="Normal 3 149 9 2 2 2" xfId="18217" xr:uid="{587D75AF-CA20-409C-8C87-1A990FE30643}"/>
    <cellStyle name="Normal 3 149 9 2 3" xfId="18218" xr:uid="{F1BEE615-A177-4EC2-AA3E-633D17DA5674}"/>
    <cellStyle name="Normal 3 149 9 2 4" xfId="18219" xr:uid="{30C80EDC-0A10-4B71-BB95-C3AEF87FF455}"/>
    <cellStyle name="Normal 3 149 9 2 5" xfId="18220" xr:uid="{0D19BE48-C2F8-4C55-AE4C-6BAEB3F20E6E}"/>
    <cellStyle name="Normal 3 149 9 3" xfId="18221" xr:uid="{BD368CF2-3BC2-472A-8C02-CB9C43599B53}"/>
    <cellStyle name="Normal 3 149 9 3 2" xfId="18222" xr:uid="{749BE364-86AD-420A-AB96-AEB72D424365}"/>
    <cellStyle name="Normal 3 149 9 4" xfId="18223" xr:uid="{25067ECB-11FE-4746-A747-93C4B232A521}"/>
    <cellStyle name="Normal 3 149 9 5" xfId="18224" xr:uid="{F476D1C5-60AC-4F59-AA6C-383D20E2F1A8}"/>
    <cellStyle name="Normal 3 15" xfId="18225" xr:uid="{439440C5-66EF-4249-A40A-F74AB35612CE}"/>
    <cellStyle name="Normal 3 15 10" xfId="18226" xr:uid="{E055ED2E-E093-47E0-A33A-2F1095A1B131}"/>
    <cellStyle name="Normal 3 15 10 2" xfId="18227" xr:uid="{D7089DB9-DAE8-42B4-8795-AF03956F23E4}"/>
    <cellStyle name="Normal 3 15 10 2 2" xfId="18228" xr:uid="{852F304A-C336-43DA-BEC9-F5C55B1B09E9}"/>
    <cellStyle name="Normal 3 15 10 2 3" xfId="18229" xr:uid="{64DB8F2F-8CD7-4296-B612-AFCDDDAF5A61}"/>
    <cellStyle name="Normal 3 15 10 3" xfId="18230" xr:uid="{B247288B-F0FD-4CA6-AC2C-B287214E0994}"/>
    <cellStyle name="Normal 3 15 10 3 2" xfId="18231" xr:uid="{B8206733-F85B-476B-92E4-632ECAB12BCC}"/>
    <cellStyle name="Normal 3 15 10 3 3" xfId="18232" xr:uid="{D82B5431-67B8-4F18-B0DC-E0E889DB6684}"/>
    <cellStyle name="Normal 3 15 10 4" xfId="18233" xr:uid="{10B823A7-F891-40AA-8D38-22BD3960F8C7}"/>
    <cellStyle name="Normal 3 15 10 5" xfId="18234" xr:uid="{AA856734-717E-437D-9A72-7AE54492A2C2}"/>
    <cellStyle name="Normal 3 15 11" xfId="18235" xr:uid="{4BD0B530-6EFD-46D6-9D7B-33EF4FFF4CC2}"/>
    <cellStyle name="Normal 3 15 11 2" xfId="18236" xr:uid="{AB371E63-904F-45ED-B76C-930070ED6EF1}"/>
    <cellStyle name="Normal 3 15 11 2 2" xfId="18237" xr:uid="{33DC93D9-9C75-4224-8D11-5A1EC46C50A7}"/>
    <cellStyle name="Normal 3 15 11 2 3" xfId="18238" xr:uid="{FA07DA6B-D26E-4BDA-B007-A71B8EE4ADA4}"/>
    <cellStyle name="Normal 3 15 11 3" xfId="18239" xr:uid="{ECA0E881-0B3D-4A86-83AA-0691F612BC03}"/>
    <cellStyle name="Normal 3 15 11 3 2" xfId="18240" xr:uid="{2C922017-7FBF-4990-91D0-86D5693DE3AD}"/>
    <cellStyle name="Normal 3 15 11 3 3" xfId="18241" xr:uid="{96DD9555-DFC9-4D46-9546-2E2A23E01CCD}"/>
    <cellStyle name="Normal 3 15 11 4" xfId="18242" xr:uid="{369E3289-6213-4AA9-948E-27BC8103ECB4}"/>
    <cellStyle name="Normal 3 15 11 5" xfId="18243" xr:uid="{45331774-8650-4828-9DF6-50EEE22DF593}"/>
    <cellStyle name="Normal 3 15 12" xfId="18244" xr:uid="{23186BE3-87D6-4126-A001-5E7A8AA9BE94}"/>
    <cellStyle name="Normal 3 15 12 2" xfId="18245" xr:uid="{4B5D854A-6949-49B6-8164-6A2B53F6E649}"/>
    <cellStyle name="Normal 3 15 12 2 2" xfId="18246" xr:uid="{C0AA0D5D-28EC-4A23-8A9E-C1B4E59C27E2}"/>
    <cellStyle name="Normal 3 15 12 2 3" xfId="18247" xr:uid="{0DAEAA39-0CAC-4173-B598-9A9A8F6822B5}"/>
    <cellStyle name="Normal 3 15 12 3" xfId="18248" xr:uid="{D6B8640B-89FE-46CC-8FE0-F8E86EF5CA24}"/>
    <cellStyle name="Normal 3 15 12 3 2" xfId="18249" xr:uid="{70A3C64A-0AE6-4558-BFAB-DD4564015356}"/>
    <cellStyle name="Normal 3 15 12 3 3" xfId="18250" xr:uid="{D4C59CC6-4D59-4BA4-AA64-549138D250ED}"/>
    <cellStyle name="Normal 3 15 12 4" xfId="18251" xr:uid="{9CFB1A32-A050-4969-A0EA-1764F9B719E9}"/>
    <cellStyle name="Normal 3 15 12 5" xfId="18252" xr:uid="{C41D7C1F-5DB0-4685-AFEF-2C27C41E9DCB}"/>
    <cellStyle name="Normal 3 15 13" xfId="18253" xr:uid="{5DA7EF46-E363-4D8A-86C4-344C866CD2AE}"/>
    <cellStyle name="Normal 3 15 13 2" xfId="18254" xr:uid="{D3950405-3756-4C5D-B523-E670E31A97E9}"/>
    <cellStyle name="Normal 3 15 13 2 2" xfId="18255" xr:uid="{186C20AA-E84F-48A4-98D2-D045C74919CB}"/>
    <cellStyle name="Normal 3 15 13 2 3" xfId="18256" xr:uid="{B33304AE-1C66-4CC0-96AE-D7D0D653C9D8}"/>
    <cellStyle name="Normal 3 15 13 3" xfId="18257" xr:uid="{DD6B3282-355C-4A59-B42E-04979B40C826}"/>
    <cellStyle name="Normal 3 15 13 3 2" xfId="18258" xr:uid="{3ECB48C7-3F1A-4406-A0AF-C869549F842C}"/>
    <cellStyle name="Normal 3 15 13 3 3" xfId="18259" xr:uid="{C75422E7-EDE0-4E36-B163-5B9B94CF61B6}"/>
    <cellStyle name="Normal 3 15 13 4" xfId="18260" xr:uid="{49F1C954-C57E-4EA8-90F2-D078D8304341}"/>
    <cellStyle name="Normal 3 15 13 5" xfId="18261" xr:uid="{5E1976C8-D7EF-4D5A-9E3D-2072BE54E7DB}"/>
    <cellStyle name="Normal 3 15 14" xfId="18262" xr:uid="{DD857F29-91A4-43A3-8FDF-ADDE6DA81D9B}"/>
    <cellStyle name="Normal 3 15 14 2" xfId="18263" xr:uid="{1E290D23-ACD8-402F-B2A1-5ABEBAEF7C47}"/>
    <cellStyle name="Normal 3 15 14 2 2" xfId="18264" xr:uid="{6790F479-33CB-4F23-B866-00A3536A2A2E}"/>
    <cellStyle name="Normal 3 15 14 2 3" xfId="18265" xr:uid="{870573A8-48C4-41D7-9559-F930E6BFAF90}"/>
    <cellStyle name="Normal 3 15 14 3" xfId="18266" xr:uid="{3AC0F637-2363-4694-8EF7-E12A8E245C88}"/>
    <cellStyle name="Normal 3 15 14 3 2" xfId="18267" xr:uid="{CFC8A994-61A6-4359-B8B3-2766335A630C}"/>
    <cellStyle name="Normal 3 15 14 3 3" xfId="18268" xr:uid="{F4CA0D35-659B-4586-B4E9-B61F6DFE0800}"/>
    <cellStyle name="Normal 3 15 14 4" xfId="18269" xr:uid="{404661C2-2074-4570-879E-C429B5E3F561}"/>
    <cellStyle name="Normal 3 15 14 5" xfId="18270" xr:uid="{12D26F7E-09F3-4546-9420-CB8955185C47}"/>
    <cellStyle name="Normal 3 15 15" xfId="18271" xr:uid="{A7A4899B-03C6-49AC-B3E4-A078994C47FD}"/>
    <cellStyle name="Normal 3 15 15 2" xfId="18272" xr:uid="{6D4A6E24-8FB9-4B19-A6A8-3D76BFD7F459}"/>
    <cellStyle name="Normal 3 15 15 2 2" xfId="18273" xr:uid="{ADCAE512-73DC-48E6-8079-EF0F6AE750B2}"/>
    <cellStyle name="Normal 3 15 15 2 3" xfId="18274" xr:uid="{86DEAC46-7747-44CE-99A7-CF36D432B0E1}"/>
    <cellStyle name="Normal 3 15 15 3" xfId="18275" xr:uid="{61B60807-B86B-4EA8-ADB6-DEE64C03C43A}"/>
    <cellStyle name="Normal 3 15 15 3 2" xfId="18276" xr:uid="{4F1CDC45-9C92-40B4-93F5-EF6AAEA6251F}"/>
    <cellStyle name="Normal 3 15 15 3 3" xfId="18277" xr:uid="{C9B7BFCE-33FD-4905-BA67-74034FCC56F4}"/>
    <cellStyle name="Normal 3 15 15 4" xfId="18278" xr:uid="{54128A73-42D1-467C-81A9-CC1C82565639}"/>
    <cellStyle name="Normal 3 15 15 5" xfId="18279" xr:uid="{C810D226-8443-4C4D-B587-50CA6A3E9E00}"/>
    <cellStyle name="Normal 3 15 16" xfId="18280" xr:uid="{2D82D634-0346-4BEF-9F62-561B27B5B0C5}"/>
    <cellStyle name="Normal 3 15 16 2" xfId="18281" xr:uid="{70713D5E-664F-4EFA-925D-D05809A8AD38}"/>
    <cellStyle name="Normal 3 15 16 2 2" xfId="18282" xr:uid="{9F54A1C3-A5FF-47F2-88AE-661247BB5C73}"/>
    <cellStyle name="Normal 3 15 16 2 3" xfId="18283" xr:uid="{3CB206C7-C638-461F-9842-DCFCFF3B611F}"/>
    <cellStyle name="Normal 3 15 16 3" xfId="18284" xr:uid="{8DFEF915-B934-4DE7-8CDD-C8CD96EA72F9}"/>
    <cellStyle name="Normal 3 15 16 3 2" xfId="18285" xr:uid="{0807FCAE-F6DA-43D6-8009-CD05031EF7E1}"/>
    <cellStyle name="Normal 3 15 16 3 3" xfId="18286" xr:uid="{A09F2EEC-0EE0-418A-81C4-882F94E34A88}"/>
    <cellStyle name="Normal 3 15 16 4" xfId="18287" xr:uid="{692F9993-BB46-4A3E-990C-7455EE1B31F5}"/>
    <cellStyle name="Normal 3 15 16 5" xfId="18288" xr:uid="{40F666DD-AACE-48B7-AD6A-111DFB9A5440}"/>
    <cellStyle name="Normal 3 15 17" xfId="18289" xr:uid="{21C8AE77-B8C4-4167-9DA2-0E1BB50CFAA3}"/>
    <cellStyle name="Normal 3 15 17 2" xfId="18290" xr:uid="{06C32144-8E29-4A9A-99C6-5970BE19A3AC}"/>
    <cellStyle name="Normal 3 15 17 2 2" xfId="18291" xr:uid="{1397AB37-24DF-4C9D-BFF3-E6B22EE75586}"/>
    <cellStyle name="Normal 3 15 17 2 3" xfId="18292" xr:uid="{81F3C3B3-3FBF-49A1-B8C5-977FD17AFEDC}"/>
    <cellStyle name="Normal 3 15 17 3" xfId="18293" xr:uid="{535E3CAA-6300-4895-B9F0-F7D1DBE61F94}"/>
    <cellStyle name="Normal 3 15 17 3 2" xfId="18294" xr:uid="{A52F6307-EE60-4F17-B915-7BE21404FD0F}"/>
    <cellStyle name="Normal 3 15 17 3 3" xfId="18295" xr:uid="{43541B76-B289-4F1E-9F20-9B092B925E8A}"/>
    <cellStyle name="Normal 3 15 17 4" xfId="18296" xr:uid="{59AE4DA0-AB2F-40BD-B7DE-1A17551EE509}"/>
    <cellStyle name="Normal 3 15 17 5" xfId="18297" xr:uid="{2CB3A88C-8955-49A3-9BAD-CE350FDE3339}"/>
    <cellStyle name="Normal 3 15 18" xfId="18298" xr:uid="{03F527D3-D75D-41C6-8ACF-9E2C7EAA8DEF}"/>
    <cellStyle name="Normal 3 15 18 2" xfId="18299" xr:uid="{106F980D-686C-4D7C-9832-2F7FF21D550D}"/>
    <cellStyle name="Normal 3 15 18 2 2" xfId="18300" xr:uid="{358AA004-0F9C-4097-8457-83EB7FB1EF8C}"/>
    <cellStyle name="Normal 3 15 18 2 3" xfId="18301" xr:uid="{519F5F23-92EA-4CD9-B268-63876FC0089F}"/>
    <cellStyle name="Normal 3 15 18 3" xfId="18302" xr:uid="{2CE31E35-83CF-467F-A9DD-ABB84AAD373E}"/>
    <cellStyle name="Normal 3 15 18 3 2" xfId="18303" xr:uid="{CA6E30DA-BCCD-4EAE-8995-9D95EA106FCF}"/>
    <cellStyle name="Normal 3 15 18 3 3" xfId="18304" xr:uid="{206B7B21-EE13-49B6-BA2B-40A341C4C7DA}"/>
    <cellStyle name="Normal 3 15 18 4" xfId="18305" xr:uid="{2354694A-063C-4987-9EA6-1F1A4D3E118F}"/>
    <cellStyle name="Normal 3 15 18 5" xfId="18306" xr:uid="{8B69A9A7-0EE7-4FF6-8BAC-0F8D06D9DF7B}"/>
    <cellStyle name="Normal 3 15 19" xfId="18307" xr:uid="{BA3DB0D6-2028-4CA2-8AF6-4120F43018C4}"/>
    <cellStyle name="Normal 3 15 19 2" xfId="18308" xr:uid="{A3707B2B-85FA-44BB-A6D1-573E3D92DB3B}"/>
    <cellStyle name="Normal 3 15 19 2 2" xfId="18309" xr:uid="{7285DFA3-B5B1-418C-AB3D-BBE85925B596}"/>
    <cellStyle name="Normal 3 15 19 2 3" xfId="18310" xr:uid="{D8B2709C-B2F9-46F3-AF6E-F8FFA4BBA304}"/>
    <cellStyle name="Normal 3 15 19 3" xfId="18311" xr:uid="{E1B1B272-CD2A-40D9-A70A-87709E0C350E}"/>
    <cellStyle name="Normal 3 15 19 3 2" xfId="18312" xr:uid="{759459D6-DFE4-4F55-B1CD-C3EAB05EFE52}"/>
    <cellStyle name="Normal 3 15 19 3 3" xfId="18313" xr:uid="{37B97A4F-4438-4974-9838-6E9AC7279193}"/>
    <cellStyle name="Normal 3 15 19 4" xfId="18314" xr:uid="{7C80C5A8-C021-44C1-9A53-6D7097307AF9}"/>
    <cellStyle name="Normal 3 15 19 5" xfId="18315" xr:uid="{DCB9E7EF-9158-455C-B9CC-BB85819B33B4}"/>
    <cellStyle name="Normal 3 15 2" xfId="18316" xr:uid="{7465A74F-14CC-4726-958B-49FD5A675C1D}"/>
    <cellStyle name="Normal 3 15 2 2" xfId="18317" xr:uid="{0AD4131E-3226-4DE7-9D48-3F88E4DB55B2}"/>
    <cellStyle name="Normal 3 15 2 2 2" xfId="18318" xr:uid="{D51007D4-358A-4CCC-98D8-F7A2F64D7DA0}"/>
    <cellStyle name="Normal 3 15 2 2 3" xfId="18319" xr:uid="{3943DF4F-2A3F-4614-B0B6-C50F1A636901}"/>
    <cellStyle name="Normal 3 15 2 3" xfId="18320" xr:uid="{513C1371-AD4D-404C-B3FE-D4CB96CC61CC}"/>
    <cellStyle name="Normal 3 15 2 3 2" xfId="18321" xr:uid="{B15BB24C-A867-4F1B-BAB4-AF2D3BC4CE41}"/>
    <cellStyle name="Normal 3 15 2 3 3" xfId="18322" xr:uid="{DE4BC610-7973-4A19-948D-EC81FB183753}"/>
    <cellStyle name="Normal 3 15 2 4" xfId="18323" xr:uid="{7B906C19-5443-460A-BB3B-02E9873D0B1D}"/>
    <cellStyle name="Normal 3 15 2 5" xfId="18324" xr:uid="{A3726905-BFA7-42E2-8DD9-66EA4AFF4177}"/>
    <cellStyle name="Normal 3 15 20" xfId="18325" xr:uid="{BF2C0102-A327-44A3-9C2E-85167637A423}"/>
    <cellStyle name="Normal 3 15 20 2" xfId="18326" xr:uid="{883A6739-8310-402B-9E9E-B679C0871BC1}"/>
    <cellStyle name="Normal 3 15 20 2 2" xfId="18327" xr:uid="{70B3205E-94BA-4C5C-92AE-233DA91E1AB1}"/>
    <cellStyle name="Normal 3 15 20 2 3" xfId="18328" xr:uid="{E9CDDBE3-869A-4F13-9AFE-225C1100B657}"/>
    <cellStyle name="Normal 3 15 20 3" xfId="18329" xr:uid="{4F9474EE-1668-49D1-8EA9-62ED15BA4D50}"/>
    <cellStyle name="Normal 3 15 20 3 2" xfId="18330" xr:uid="{B23E4122-A14E-4813-BB11-18918AFC7186}"/>
    <cellStyle name="Normal 3 15 20 3 3" xfId="18331" xr:uid="{12D34624-CE2A-44CE-AD36-5087A980C43F}"/>
    <cellStyle name="Normal 3 15 20 4" xfId="18332" xr:uid="{B59825FB-43B6-409D-8A7E-469E86F84A58}"/>
    <cellStyle name="Normal 3 15 20 5" xfId="18333" xr:uid="{6E1A571B-EEC9-4C34-9EAF-2DE8D132CBA1}"/>
    <cellStyle name="Normal 3 15 21" xfId="18334" xr:uid="{2A88E4C7-D3BF-4A4B-98B3-94E0C46069FB}"/>
    <cellStyle name="Normal 3 15 21 2" xfId="18335" xr:uid="{79DBBCBB-D8D1-435C-B4AE-B2FC926093B2}"/>
    <cellStyle name="Normal 3 15 21 2 2" xfId="18336" xr:uid="{414064A6-CAD4-4D48-85F2-B8CBFBC2EBEA}"/>
    <cellStyle name="Normal 3 15 21 2 3" xfId="18337" xr:uid="{D9FCC654-EC35-41E6-9B3E-5B25B3766ED8}"/>
    <cellStyle name="Normal 3 15 21 3" xfId="18338" xr:uid="{8D4D99E7-183A-413F-9C91-C546AB121710}"/>
    <cellStyle name="Normal 3 15 21 3 2" xfId="18339" xr:uid="{7B28B4BB-7D39-49A9-9A40-E4CDEBB00C70}"/>
    <cellStyle name="Normal 3 15 21 3 3" xfId="18340" xr:uid="{C08A794F-F350-4D03-83E5-33BBBB1F4703}"/>
    <cellStyle name="Normal 3 15 21 4" xfId="18341" xr:uid="{15AD977D-FBD6-496B-9B37-83521AB953EE}"/>
    <cellStyle name="Normal 3 15 21 5" xfId="18342" xr:uid="{69BC49B7-7796-4471-BD97-5D94A804163F}"/>
    <cellStyle name="Normal 3 15 22" xfId="18343" xr:uid="{6EC6C92B-3D8E-434D-948A-A822EE52ADCA}"/>
    <cellStyle name="Normal 3 15 22 2" xfId="18344" xr:uid="{22E4184A-CA5A-493D-8715-A50A2C146C82}"/>
    <cellStyle name="Normal 3 15 22 2 2" xfId="18345" xr:uid="{B9134B4D-6F7D-44BC-AB86-B0E49F97DC68}"/>
    <cellStyle name="Normal 3 15 22 2 3" xfId="18346" xr:uid="{ACC80B1B-33D8-498E-88B9-062E2AA391C4}"/>
    <cellStyle name="Normal 3 15 22 3" xfId="18347" xr:uid="{FFE2B65D-C19E-4A48-BB02-E716E6B6D5D1}"/>
    <cellStyle name="Normal 3 15 22 3 2" xfId="18348" xr:uid="{A707E183-C566-4888-ADE9-3F0E6B6AE649}"/>
    <cellStyle name="Normal 3 15 22 3 3" xfId="18349" xr:uid="{CCBFFB24-04E4-48D4-9489-340B279853DD}"/>
    <cellStyle name="Normal 3 15 22 4" xfId="18350" xr:uid="{222AB10C-718F-4160-AFCF-A6B3369EEB6C}"/>
    <cellStyle name="Normal 3 15 22 5" xfId="18351" xr:uid="{6CEB2525-1370-48DD-A909-16BEBF2E3CFD}"/>
    <cellStyle name="Normal 3 15 23" xfId="18352" xr:uid="{D552198E-D460-4560-A3BB-14EF25AE3E79}"/>
    <cellStyle name="Normal 3 15 23 2" xfId="18353" xr:uid="{F5E7C5D8-C1D8-4E03-88AE-9EF3006D3228}"/>
    <cellStyle name="Normal 3 15 23 2 2" xfId="18354" xr:uid="{A7637D0A-971D-4CF3-A7E1-4581958C6E9B}"/>
    <cellStyle name="Normal 3 15 23 2 3" xfId="18355" xr:uid="{094241C5-745C-4D9B-8030-FC0DC8EFF9E5}"/>
    <cellStyle name="Normal 3 15 23 3" xfId="18356" xr:uid="{1AA69F1D-A7E0-4588-A028-2A92F81A9772}"/>
    <cellStyle name="Normal 3 15 23 3 2" xfId="18357" xr:uid="{40F21339-A93A-42D4-9025-C34ACF9799B2}"/>
    <cellStyle name="Normal 3 15 23 3 3" xfId="18358" xr:uid="{EBF594E6-921B-488C-97A6-5A9BE0A74BDD}"/>
    <cellStyle name="Normal 3 15 23 4" xfId="18359" xr:uid="{18E64A81-51B0-4695-9AD1-489EC8223B6C}"/>
    <cellStyle name="Normal 3 15 23 5" xfId="18360" xr:uid="{070517B0-02FE-4B43-A539-871E282A5379}"/>
    <cellStyle name="Normal 3 15 24" xfId="18361" xr:uid="{B41068F9-53A9-4EF5-90FA-10D3619D5EDF}"/>
    <cellStyle name="Normal 3 15 24 2" xfId="18362" xr:uid="{EB60432F-4BAE-47E5-9900-BBFDD2EE9F7A}"/>
    <cellStyle name="Normal 3 15 24 3" xfId="18363" xr:uid="{FC5FADD0-5D52-4AAD-8CD7-B516EFD291D7}"/>
    <cellStyle name="Normal 3 15 25" xfId="18364" xr:uid="{779A208E-5B67-45BF-B6D4-30690E1EB81B}"/>
    <cellStyle name="Normal 3 15 25 2" xfId="18365" xr:uid="{3B7E9422-9701-4B78-8205-D3350290A120}"/>
    <cellStyle name="Normal 3 15 25 3" xfId="18366" xr:uid="{4DD793E7-ED8D-4546-8D3E-93AB511EE0F0}"/>
    <cellStyle name="Normal 3 15 26" xfId="18367" xr:uid="{D928091E-8DAF-4C34-8EA6-861FE2144DAA}"/>
    <cellStyle name="Normal 3 15 27" xfId="18368" xr:uid="{8A96DB88-32ED-4679-AA49-123A29A082BB}"/>
    <cellStyle name="Normal 3 15 3" xfId="18369" xr:uid="{04FD143A-1483-4222-B66B-98B566DC5A0E}"/>
    <cellStyle name="Normal 3 15 3 2" xfId="18370" xr:uid="{5992EE73-CDFC-4601-B035-B5C2A3FD9E80}"/>
    <cellStyle name="Normal 3 15 3 2 2" xfId="18371" xr:uid="{251A1E44-7094-4ABB-8CB2-49BD02DF2F21}"/>
    <cellStyle name="Normal 3 15 3 2 3" xfId="18372" xr:uid="{8576BDF3-D931-4706-A07F-AA8E1A48A577}"/>
    <cellStyle name="Normal 3 15 3 3" xfId="18373" xr:uid="{B713D76C-7F0E-4A4A-B975-5A20F8DE83EC}"/>
    <cellStyle name="Normal 3 15 3 3 2" xfId="18374" xr:uid="{2D41129C-68B2-4125-B168-A557A3708D6F}"/>
    <cellStyle name="Normal 3 15 3 3 3" xfId="18375" xr:uid="{17483A9B-5352-415D-A560-CACB5C8F9C7B}"/>
    <cellStyle name="Normal 3 15 3 4" xfId="18376" xr:uid="{5C9A4DE5-4C0D-4D3D-9849-21F7B47CF32A}"/>
    <cellStyle name="Normal 3 15 3 5" xfId="18377" xr:uid="{F5C4DDDC-8311-4C4D-82A5-03C8D5330FC6}"/>
    <cellStyle name="Normal 3 15 4" xfId="18378" xr:uid="{7AC35DA3-62F6-48B0-9BDD-025D5CAB6B02}"/>
    <cellStyle name="Normal 3 15 4 2" xfId="18379" xr:uid="{015F7794-B01B-45CD-9EE6-B6BD52A562FD}"/>
    <cellStyle name="Normal 3 15 4 2 2" xfId="18380" xr:uid="{FD20E9BF-3B48-4F65-9341-7701694D2462}"/>
    <cellStyle name="Normal 3 15 4 2 3" xfId="18381" xr:uid="{0611C3F2-30CE-4E93-BF00-66C00A83A78C}"/>
    <cellStyle name="Normal 3 15 4 3" xfId="18382" xr:uid="{C113305C-77C5-4D4B-9BFE-7FA67A8E2A90}"/>
    <cellStyle name="Normal 3 15 4 3 2" xfId="18383" xr:uid="{585254DB-A7B3-4250-9A31-91E78B4FFF65}"/>
    <cellStyle name="Normal 3 15 4 3 3" xfId="18384" xr:uid="{9BA45A54-0AEB-483D-AEF5-69AAC5FDBFFD}"/>
    <cellStyle name="Normal 3 15 4 4" xfId="18385" xr:uid="{9769C003-ED5B-4E1D-A9D4-B9444F45EF85}"/>
    <cellStyle name="Normal 3 15 4 5" xfId="18386" xr:uid="{1B3B2457-D884-47A0-B7BD-8773748833FB}"/>
    <cellStyle name="Normal 3 15 5" xfId="18387" xr:uid="{DF9276B9-2425-42E3-BC77-1CCDBE40BED9}"/>
    <cellStyle name="Normal 3 15 5 2" xfId="18388" xr:uid="{1658F8D3-961B-41A2-B68C-B6EBCE0C691C}"/>
    <cellStyle name="Normal 3 15 5 2 2" xfId="18389" xr:uid="{D2C118C1-70AE-4713-93F8-FB22EE54B2BE}"/>
    <cellStyle name="Normal 3 15 5 2 3" xfId="18390" xr:uid="{DA58AD28-E852-4778-B9B6-65CBC76B595A}"/>
    <cellStyle name="Normal 3 15 5 3" xfId="18391" xr:uid="{556C49D0-1508-475D-9A2E-E089D5CC596E}"/>
    <cellStyle name="Normal 3 15 5 3 2" xfId="18392" xr:uid="{B8736B6D-5867-464F-B367-566A77F8EF1A}"/>
    <cellStyle name="Normal 3 15 5 3 3" xfId="18393" xr:uid="{DBE4D2FF-F69E-4669-906D-0C1336E7190D}"/>
    <cellStyle name="Normal 3 15 5 4" xfId="18394" xr:uid="{3716820D-244A-4605-898B-B14ED235B2DF}"/>
    <cellStyle name="Normal 3 15 5 5" xfId="18395" xr:uid="{622BA0EC-CAD7-4C32-BC91-84DE0224A0BF}"/>
    <cellStyle name="Normal 3 15 6" xfId="18396" xr:uid="{439DFF8A-E28C-4CE8-B3F7-932602A6DD5E}"/>
    <cellStyle name="Normal 3 15 6 2" xfId="18397" xr:uid="{3150974E-91AF-453A-BEC2-0F7FAD4743D0}"/>
    <cellStyle name="Normal 3 15 6 2 2" xfId="18398" xr:uid="{9F311CD9-FEE5-4483-B6B6-D52ECEE01494}"/>
    <cellStyle name="Normal 3 15 6 2 3" xfId="18399" xr:uid="{B9892384-C72A-428E-B798-C1E64D836A23}"/>
    <cellStyle name="Normal 3 15 6 3" xfId="18400" xr:uid="{DC719C3A-CC8D-4E57-B112-770FBC1583E2}"/>
    <cellStyle name="Normal 3 15 6 3 2" xfId="18401" xr:uid="{3FA81381-22FA-4989-97B8-C89776DCE22E}"/>
    <cellStyle name="Normal 3 15 6 3 3" xfId="18402" xr:uid="{B8518820-4823-4C2A-B46A-A76802BE1165}"/>
    <cellStyle name="Normal 3 15 6 4" xfId="18403" xr:uid="{221E5CB7-AE15-41C2-B701-5FA3BEA2E233}"/>
    <cellStyle name="Normal 3 15 6 5" xfId="18404" xr:uid="{20156C0F-5EDB-42C3-9E51-5211DE1DCB36}"/>
    <cellStyle name="Normal 3 15 7" xfId="18405" xr:uid="{6646D49C-A92B-4523-82FF-D9C37300CCF2}"/>
    <cellStyle name="Normal 3 15 7 2" xfId="18406" xr:uid="{7C48BDF0-C880-4416-B822-BBDA45293EB8}"/>
    <cellStyle name="Normal 3 15 7 2 2" xfId="18407" xr:uid="{136DA1EE-96FB-4040-9727-0A44EC52E476}"/>
    <cellStyle name="Normal 3 15 7 2 3" xfId="18408" xr:uid="{2D8BC033-4762-41B0-AFBC-88734EE5AC37}"/>
    <cellStyle name="Normal 3 15 7 3" xfId="18409" xr:uid="{50E853B4-4D9D-433A-8388-4D67D8485E59}"/>
    <cellStyle name="Normal 3 15 7 3 2" xfId="18410" xr:uid="{EBD70A59-4A55-4E42-83F3-9EA5D4E7BEB0}"/>
    <cellStyle name="Normal 3 15 7 3 3" xfId="18411" xr:uid="{42AA5E9D-BF4E-4D00-99F7-F4249B29F57C}"/>
    <cellStyle name="Normal 3 15 7 4" xfId="18412" xr:uid="{62EF8DB7-9B3E-43DE-A82D-FD3B00FE4355}"/>
    <cellStyle name="Normal 3 15 7 5" xfId="18413" xr:uid="{781F6E76-AFE7-4876-9E5C-C316DFB85119}"/>
    <cellStyle name="Normal 3 15 8" xfId="18414" xr:uid="{4E3B7C01-ADAB-4FFE-893C-9CE3B30F6896}"/>
    <cellStyle name="Normal 3 15 8 2" xfId="18415" xr:uid="{EFBBDEF0-8525-41AC-BD1E-89F3D45D88E3}"/>
    <cellStyle name="Normal 3 15 8 2 2" xfId="18416" xr:uid="{E64FAF65-62B1-4551-AB84-9771E01C7E18}"/>
    <cellStyle name="Normal 3 15 8 2 3" xfId="18417" xr:uid="{8B998169-D0FA-4592-948F-E7322E9A449A}"/>
    <cellStyle name="Normal 3 15 8 3" xfId="18418" xr:uid="{46CC5BD1-6E3A-4F24-9A62-442F65582B2F}"/>
    <cellStyle name="Normal 3 15 8 3 2" xfId="18419" xr:uid="{86F3AF13-C523-4771-9B46-83635DC35789}"/>
    <cellStyle name="Normal 3 15 8 3 3" xfId="18420" xr:uid="{86F43DBB-5722-4237-9F3E-95472685DEC4}"/>
    <cellStyle name="Normal 3 15 8 4" xfId="18421" xr:uid="{FB5560C1-13D0-4ED3-98E3-DEED1E66C322}"/>
    <cellStyle name="Normal 3 15 8 5" xfId="18422" xr:uid="{FE69B2AC-2DD1-4EBF-ADF9-F7AE71777FC8}"/>
    <cellStyle name="Normal 3 15 9" xfId="18423" xr:uid="{46879AC2-A595-406C-8848-4F02DF87949C}"/>
    <cellStyle name="Normal 3 15 9 2" xfId="18424" xr:uid="{2EC8F7E3-B9B3-4609-879F-1878EF8BD291}"/>
    <cellStyle name="Normal 3 15 9 2 2" xfId="18425" xr:uid="{BED62891-F0C7-437C-90CF-B5A93DC115D2}"/>
    <cellStyle name="Normal 3 15 9 2 3" xfId="18426" xr:uid="{F965366F-4726-4492-B380-6B601A407E29}"/>
    <cellStyle name="Normal 3 15 9 3" xfId="18427" xr:uid="{68F4E366-D01A-410A-880C-EBB155AAB689}"/>
    <cellStyle name="Normal 3 15 9 3 2" xfId="18428" xr:uid="{069A6C58-E2A1-4E02-83B3-A5D6FE1F7C40}"/>
    <cellStyle name="Normal 3 15 9 3 3" xfId="18429" xr:uid="{89EE39E4-96B4-421D-A059-BA5F680DF777}"/>
    <cellStyle name="Normal 3 15 9 4" xfId="18430" xr:uid="{6DD45F8E-9DC0-425A-BF15-32E9A0AAF39C}"/>
    <cellStyle name="Normal 3 15 9 5" xfId="18431" xr:uid="{481A6A2F-CA92-4C04-AC83-A4071E109124}"/>
    <cellStyle name="Normal 3 150" xfId="18432" xr:uid="{A27BE3C5-7F6E-44F5-8028-0F78DA15F6BA}"/>
    <cellStyle name="Normal 3 150 10" xfId="18433" xr:uid="{9A76F130-1F5D-4830-95B6-00A7AAA48875}"/>
    <cellStyle name="Normal 3 150 11" xfId="18434" xr:uid="{89683833-5BA2-47D5-B1FA-E9F398885EFF}"/>
    <cellStyle name="Normal 3 150 12" xfId="18435" xr:uid="{51992983-2588-4193-9AD8-9579D33054FF}"/>
    <cellStyle name="Normal 3 150 12 2" xfId="18436" xr:uid="{D4652EF5-FF19-43E8-956A-5E6EE011D142}"/>
    <cellStyle name="Normal 3 150 13" xfId="18437" xr:uid="{E98B4AD6-16DD-494F-8AD8-C2834E5F948A}"/>
    <cellStyle name="Normal 3 150 14" xfId="18438" xr:uid="{0A1FAD01-79E1-4E07-BB5A-CBB7E78D9CAD}"/>
    <cellStyle name="Normal 3 150 15" xfId="18439" xr:uid="{CCE26947-A7E6-477F-A714-32314FFF0B20}"/>
    <cellStyle name="Normal 3 150 2" xfId="18440" xr:uid="{032F0CB6-8054-4C9D-862E-4228280DE63F}"/>
    <cellStyle name="Normal 3 150 2 2" xfId="18441" xr:uid="{15872418-B889-4E22-805F-4AB2560D631B}"/>
    <cellStyle name="Normal 3 150 2 2 2" xfId="18442" xr:uid="{84637F26-5B3E-4E43-8C29-7E531E29C955}"/>
    <cellStyle name="Normal 3 150 2 2 2 2" xfId="18443" xr:uid="{155BE536-97F9-439F-A586-BDA7C14C6931}"/>
    <cellStyle name="Normal 3 150 2 2 2 2 2" xfId="18444" xr:uid="{270F287B-8E1F-466D-B41D-64966ADCD3A9}"/>
    <cellStyle name="Normal 3 150 2 2 2 2 2 2" xfId="18445" xr:uid="{1CFD536D-4305-42FA-A7B6-6E8C0F999C9F}"/>
    <cellStyle name="Normal 3 150 2 2 2 2 3" xfId="18446" xr:uid="{621DCB50-C9A9-4293-AC49-96658182E0AF}"/>
    <cellStyle name="Normal 3 150 2 2 2 2 4" xfId="18447" xr:uid="{22C9D9CD-00B0-4C16-885B-F31C96F8CB76}"/>
    <cellStyle name="Normal 3 150 2 2 2 2 5" xfId="18448" xr:uid="{35910FF4-95AA-4D5E-9846-768FC88D3CE1}"/>
    <cellStyle name="Normal 3 150 2 2 2 3" xfId="18449" xr:uid="{4DF7D1A1-E2F3-4103-AF5E-6C090FC90CA2}"/>
    <cellStyle name="Normal 3 150 2 2 2 3 2" xfId="18450" xr:uid="{7EE9E545-9EBC-4D84-A205-02EE14274FD3}"/>
    <cellStyle name="Normal 3 150 2 2 2 4" xfId="18451" xr:uid="{C78804F0-37B9-4D37-BDCF-C6C2C4C1C4F1}"/>
    <cellStyle name="Normal 3 150 2 2 2 5" xfId="18452" xr:uid="{77749B59-E5FB-4DA7-843B-8D17BC594284}"/>
    <cellStyle name="Normal 3 150 2 2 3" xfId="18453" xr:uid="{197C79C7-6BC6-4E39-8F6D-35DE791B4840}"/>
    <cellStyle name="Normal 3 150 2 2 4" xfId="18454" xr:uid="{433C85C3-D540-4042-A98C-1B790416EC66}"/>
    <cellStyle name="Normal 3 150 2 2 5" xfId="18455" xr:uid="{9A9450A7-1381-4577-BE7D-7665C5E5EFED}"/>
    <cellStyle name="Normal 3 150 2 2 6" xfId="18456" xr:uid="{2B7E3880-46DB-482C-BBD1-02E751D919C9}"/>
    <cellStyle name="Normal 3 150 2 2 6 2" xfId="18457" xr:uid="{1669721C-151C-4048-8239-0A6296332D0B}"/>
    <cellStyle name="Normal 3 150 2 2 7" xfId="18458" xr:uid="{2CC0D208-4C47-4980-9055-C978BA36D918}"/>
    <cellStyle name="Normal 3 150 2 2 8" xfId="18459" xr:uid="{FB444FA9-E2CA-49D0-9B1A-7E51455AAD85}"/>
    <cellStyle name="Normal 3 150 2 2 9" xfId="18460" xr:uid="{7F8B1D2A-043A-4B12-A46C-EED0500174D0}"/>
    <cellStyle name="Normal 3 150 2 3" xfId="18461" xr:uid="{75516A3B-72DF-4FFC-B930-AE98C9E6F4D2}"/>
    <cellStyle name="Normal 3 150 2 3 2" xfId="18462" xr:uid="{6DBE0298-5990-41E6-961F-EC3E4C58D62B}"/>
    <cellStyle name="Normal 3 150 2 3 2 2" xfId="18463" xr:uid="{5DA5EA3F-5026-45D2-8C35-DB064517AC74}"/>
    <cellStyle name="Normal 3 150 2 3 2 2 2" xfId="18464" xr:uid="{8A8ACF3A-43EF-49E3-9D09-F06297460BF5}"/>
    <cellStyle name="Normal 3 150 2 3 2 3" xfId="18465" xr:uid="{37872553-939E-4E3D-99A3-C31CF5FDA026}"/>
    <cellStyle name="Normal 3 150 2 3 2 4" xfId="18466" xr:uid="{DAE10DB6-A55B-4BF0-86F8-369541C86A04}"/>
    <cellStyle name="Normal 3 150 2 3 2 5" xfId="18467" xr:uid="{2748358B-17AD-453F-BE57-3C0C2F5B2B06}"/>
    <cellStyle name="Normal 3 150 2 3 3" xfId="18468" xr:uid="{5F04B98D-19A9-4C5A-934B-56E61BCFD206}"/>
    <cellStyle name="Normal 3 150 2 3 3 2" xfId="18469" xr:uid="{1AD40BD0-1F1C-4E7A-BF07-9C133E771C8A}"/>
    <cellStyle name="Normal 3 150 2 3 4" xfId="18470" xr:uid="{BB33867C-C464-41A7-973C-641494E7023A}"/>
    <cellStyle name="Normal 3 150 2 3 5" xfId="18471" xr:uid="{BE3C7BDF-4E71-4762-B7B8-845847A6E8B0}"/>
    <cellStyle name="Normal 3 150 2 4" xfId="18472" xr:uid="{B575904C-7A5B-4EAD-906B-A4F8FBCB9C49}"/>
    <cellStyle name="Normal 3 150 2 5" xfId="18473" xr:uid="{5A17DCC0-6B79-4309-B5E7-D752DC4BEC17}"/>
    <cellStyle name="Normal 3 150 2 6" xfId="18474" xr:uid="{86F972A0-4840-491C-8CA3-5CCFACD55CE6}"/>
    <cellStyle name="Normal 3 150 2 6 2" xfId="18475" xr:uid="{AD99537A-9A14-4F3A-84E9-5CE85B392D41}"/>
    <cellStyle name="Normal 3 150 2 7" xfId="18476" xr:uid="{9991374D-9D27-4633-9E75-CE244C8D37E8}"/>
    <cellStyle name="Normal 3 150 2 8" xfId="18477" xr:uid="{46F1D889-3AC9-4EFB-9901-A8AA91A6E6CC}"/>
    <cellStyle name="Normal 3 150 2 9" xfId="18478" xr:uid="{A4E5FDBD-4A81-4BD5-9F7A-8BE5ACBAECEB}"/>
    <cellStyle name="Normal 3 150 3" xfId="18479" xr:uid="{3066FF19-0DA6-4A18-B35B-B18E627CC66F}"/>
    <cellStyle name="Normal 3 150 4" xfId="18480" xr:uid="{2F7F4210-95BB-484E-8F64-07C688A6A92B}"/>
    <cellStyle name="Normal 3 150 5" xfId="18481" xr:uid="{A03A5B9D-D91C-496A-A8D9-D2A8FD3B07BA}"/>
    <cellStyle name="Normal 3 150 6" xfId="18482" xr:uid="{825C42B9-914D-4F9D-B3CB-764BD0822262}"/>
    <cellStyle name="Normal 3 150 7" xfId="18483" xr:uid="{5EBBF4C5-9A61-4406-85BD-2CD7EAE37878}"/>
    <cellStyle name="Normal 3 150 8" xfId="18484" xr:uid="{576720B3-70B2-40AD-909A-51D8B982752B}"/>
    <cellStyle name="Normal 3 150 8 2" xfId="18485" xr:uid="{5D1D06C5-4243-4D99-84D4-0D4D8DF25EDD}"/>
    <cellStyle name="Normal 3 150 8 2 2" xfId="18486" xr:uid="{291100EE-42A9-4F02-8879-969084E5CEF4}"/>
    <cellStyle name="Normal 3 150 8 2 2 2" xfId="18487" xr:uid="{4C45BEA1-FFF4-45CA-99AD-35D80EBC55AD}"/>
    <cellStyle name="Normal 3 150 8 2 3" xfId="18488" xr:uid="{7E2C5C58-B87F-4E87-A96A-C7FF53DD11A3}"/>
    <cellStyle name="Normal 3 150 8 2 4" xfId="18489" xr:uid="{1916A8A4-DC9F-4CAB-85A1-57195D9B2B4F}"/>
    <cellStyle name="Normal 3 150 8 2 5" xfId="18490" xr:uid="{C03B62BE-8BF1-40FB-ACDE-E68CB9BF836A}"/>
    <cellStyle name="Normal 3 150 8 3" xfId="18491" xr:uid="{FFBECEA8-3AB3-4628-B565-730390C84BCD}"/>
    <cellStyle name="Normal 3 150 8 3 2" xfId="18492" xr:uid="{7B83DD41-6FB7-4F86-851A-4BE6813EC380}"/>
    <cellStyle name="Normal 3 150 8 4" xfId="18493" xr:uid="{8168AF5A-4F05-4260-B98F-75E0A04C7DAF}"/>
    <cellStyle name="Normal 3 150 8 5" xfId="18494" xr:uid="{414E9220-98E3-47C5-AA44-BB3E9FA3F9B3}"/>
    <cellStyle name="Normal 3 150 9" xfId="18495" xr:uid="{694A7099-611F-42DC-890E-5416751BCA66}"/>
    <cellStyle name="Normal 3 151" xfId="18496" xr:uid="{C46C7DFF-529A-4EDB-BFAE-34D981389BBC}"/>
    <cellStyle name="Normal 3 152" xfId="18497" xr:uid="{20AC5754-8202-4B9F-A6A3-5E78D98403A1}"/>
    <cellStyle name="Normal 3 152 2" xfId="18498" xr:uid="{D7DF7A85-35B6-4BEA-AD84-C0B1CA13F75C}"/>
    <cellStyle name="Normal 3 152 2 2" xfId="18499" xr:uid="{968E63AC-E82A-4FDA-B16E-C9212835AFDB}"/>
    <cellStyle name="Normal 3 152 2 2 2" xfId="18500" xr:uid="{CF0D5DBD-8BC4-4755-B1DA-3DA148757281}"/>
    <cellStyle name="Normal 3 152 2 2 2 2" xfId="18501" xr:uid="{AFD44818-3E6F-43E6-AD6C-5B092EFDEAC5}"/>
    <cellStyle name="Normal 3 152 2 2 2 2 2" xfId="18502" xr:uid="{74EE0B93-EEF1-4366-AD0B-78A5703D504E}"/>
    <cellStyle name="Normal 3 152 2 2 2 3" xfId="18503" xr:uid="{6EC7DABC-FEB2-4647-94A8-775FB2E182DC}"/>
    <cellStyle name="Normal 3 152 2 2 2 4" xfId="18504" xr:uid="{60DFA8BC-80BC-4441-8EEB-5BCFAF08BC85}"/>
    <cellStyle name="Normal 3 152 2 2 2 5" xfId="18505" xr:uid="{61718A00-856B-4843-BB39-08D7B34A3CF7}"/>
    <cellStyle name="Normal 3 152 2 2 3" xfId="18506" xr:uid="{188E1D40-AE5A-4B7B-9461-565B9AA1404A}"/>
    <cellStyle name="Normal 3 152 2 2 3 2" xfId="18507" xr:uid="{4D2D580B-9EBC-4FB2-A11E-2F03D9C9AC8D}"/>
    <cellStyle name="Normal 3 152 2 2 4" xfId="18508" xr:uid="{1D2B9B0E-6810-41E9-B8B3-2F7C43A80C7F}"/>
    <cellStyle name="Normal 3 152 2 2 5" xfId="18509" xr:uid="{91D2C13B-24F4-497E-91AF-118BD86A4C61}"/>
    <cellStyle name="Normal 3 152 2 3" xfId="18510" xr:uid="{47C985B0-4BE0-4368-B7ED-EC82DB79947C}"/>
    <cellStyle name="Normal 3 152 2 3 2" xfId="18511" xr:uid="{67C6FBEA-FCF1-47DB-92F3-B0C7F0DA1959}"/>
    <cellStyle name="Normal 3 152 2 3 3" xfId="18512" xr:uid="{21AAAD5F-9EA7-47C4-B1BE-8C6FBA188BC8}"/>
    <cellStyle name="Normal 3 152 2 3 4" xfId="18513" xr:uid="{63F2FFA2-F968-4EEF-8D47-B4ED27B8E4D6}"/>
    <cellStyle name="Normal 3 152 2 3 5" xfId="18514" xr:uid="{99D6E1A0-995F-4752-BBCD-4BE746C83C73}"/>
    <cellStyle name="Normal 3 152 2 4" xfId="18515" xr:uid="{113CF00D-A885-41FB-AF5D-B7B014FEB8CA}"/>
    <cellStyle name="Normal 3 152 2 5" xfId="18516" xr:uid="{4AA37E35-EF61-4597-AEF2-021056E0066D}"/>
    <cellStyle name="Normal 3 152 2 6" xfId="18517" xr:uid="{663D9721-96DA-4E24-9CB0-1B8F86047C39}"/>
    <cellStyle name="Normal 3 152 2 6 2" xfId="18518" xr:uid="{C9AF82A6-F08E-4005-950B-4A9836545DA1}"/>
    <cellStyle name="Normal 3 152 2 7" xfId="18519" xr:uid="{B69FB518-DD4F-4399-AB00-0E631E18D0C3}"/>
    <cellStyle name="Normal 3 152 2 8" xfId="18520" xr:uid="{7D114908-11E6-4416-BDF5-1BD88F11445D}"/>
    <cellStyle name="Normal 3 152 2 9" xfId="18521" xr:uid="{DF9A251D-0D2E-44CE-92B6-D0CA3584F291}"/>
    <cellStyle name="Normal 3 152 3" xfId="18522" xr:uid="{C9170A78-2004-4F6D-BC95-1D902AAADCB3}"/>
    <cellStyle name="Normal 3 152 3 2" xfId="18523" xr:uid="{83FA7149-F077-4CF5-8BAA-6716A7E0A23F}"/>
    <cellStyle name="Normal 3 152 3 2 2" xfId="18524" xr:uid="{8109F9CD-E67B-479C-BCF7-B8618C5D28D8}"/>
    <cellStyle name="Normal 3 152 3 2 2 2" xfId="18525" xr:uid="{F31381DE-28D9-49B2-B4DB-F2465565CD42}"/>
    <cellStyle name="Normal 3 152 3 2 3" xfId="18526" xr:uid="{08724F24-3DA3-485C-97EE-839626A6FFE5}"/>
    <cellStyle name="Normal 3 152 3 2 4" xfId="18527" xr:uid="{2E10FFEA-5FC7-4A8B-B521-FC909BC9F874}"/>
    <cellStyle name="Normal 3 152 3 2 5" xfId="18528" xr:uid="{AFD55A8D-D655-4533-858B-23952836AD8A}"/>
    <cellStyle name="Normal 3 152 3 3" xfId="18529" xr:uid="{1EFF9138-D5F2-47AD-A817-F4B0E6BC8E81}"/>
    <cellStyle name="Normal 3 152 3 3 2" xfId="18530" xr:uid="{1F71F8CB-08DA-4C88-9FD8-34876EE80F86}"/>
    <cellStyle name="Normal 3 152 3 4" xfId="18531" xr:uid="{2A2C7747-DBFC-414E-8E4D-64D3ADB569EA}"/>
    <cellStyle name="Normal 3 152 3 5" xfId="18532" xr:uid="{D6233C42-B998-4A80-B996-6D639DFDC5FE}"/>
    <cellStyle name="Normal 3 152 4" xfId="18533" xr:uid="{3C233613-06A6-4CB4-94BD-ADDBF12A7649}"/>
    <cellStyle name="Normal 3 152 5" xfId="18534" xr:uid="{89F36508-0798-4AC4-A7E1-339552C4E9BC}"/>
    <cellStyle name="Normal 3 152 6" xfId="18535" xr:uid="{6F0E115F-5E80-4E23-B7AF-6222030367BA}"/>
    <cellStyle name="Normal 3 152 6 2" xfId="18536" xr:uid="{0AAE3C98-8BE6-466D-9609-991D7165FA26}"/>
    <cellStyle name="Normal 3 152 7" xfId="18537" xr:uid="{F934ECBF-9E06-4635-BD35-C00319791CD8}"/>
    <cellStyle name="Normal 3 152 8" xfId="18538" xr:uid="{0FAF810E-FD4C-4D19-B341-E0B852EB218D}"/>
    <cellStyle name="Normal 3 152 9" xfId="18539" xr:uid="{740E8DED-B703-457C-A58F-577A1E15FD9B}"/>
    <cellStyle name="Normal 3 153" xfId="18540" xr:uid="{47548620-8E7A-4439-996A-1DDE7533C58B}"/>
    <cellStyle name="Normal 3 153 2" xfId="18541" xr:uid="{C732F205-11B0-48D2-BF93-0E8CCFAAA2C2}"/>
    <cellStyle name="Normal 3 153 3" xfId="18542" xr:uid="{B9504034-146B-4FD0-8FBA-6BEA117554A2}"/>
    <cellStyle name="Normal 3 153 4" xfId="18543" xr:uid="{A281736F-4C15-462D-9365-534AA6E944A3}"/>
    <cellStyle name="Normal 3 153 5" xfId="18544" xr:uid="{866594E2-A449-4590-81EE-D81561466E65}"/>
    <cellStyle name="Normal 3 153 6" xfId="18545" xr:uid="{452E10B5-AE95-4B3B-9945-E8C862152F75}"/>
    <cellStyle name="Normal 3 153 7" xfId="18546" xr:uid="{910CEC6A-E594-4D73-80D0-309A2627514E}"/>
    <cellStyle name="Normal 3 154" xfId="18547" xr:uid="{D17A92B9-AF58-4FE2-88D2-39FA461D32D2}"/>
    <cellStyle name="Normal 3 154 2" xfId="18548" xr:uid="{5BB2C082-5D44-45D7-A732-543E0EEEDD7C}"/>
    <cellStyle name="Normal 3 154 3" xfId="18549" xr:uid="{E9242D51-F3DB-403A-9077-D963AEFDC876}"/>
    <cellStyle name="Normal 3 154 4" xfId="18550" xr:uid="{30CE0370-A511-4B1C-9FB9-64B8D9B6DE45}"/>
    <cellStyle name="Normal 3 154 5" xfId="18551" xr:uid="{54487F91-B2F7-4D29-A68B-AAFCFD0FD360}"/>
    <cellStyle name="Normal 3 154 6" xfId="18552" xr:uid="{84A7A3A3-EBE7-4D86-BAF2-3F05628E38D7}"/>
    <cellStyle name="Normal 3 154 7" xfId="18553" xr:uid="{46FF77CD-5E8B-495B-8E93-FE0A8FF5D142}"/>
    <cellStyle name="Normal 3 155" xfId="18554" xr:uid="{59FD8CF8-AA37-4F94-9630-8312564DFE98}"/>
    <cellStyle name="Normal 3 155 2" xfId="18555" xr:uid="{DFC68980-0CE7-4177-ADC5-46EC757A9ECE}"/>
    <cellStyle name="Normal 3 155 3" xfId="18556" xr:uid="{FDD5562A-BBB9-4CD4-A5EF-090E21CF0DB9}"/>
    <cellStyle name="Normal 3 155 4" xfId="18557" xr:uid="{57E5200A-6A32-4249-979C-4B86784B2CC9}"/>
    <cellStyle name="Normal 3 155 5" xfId="18558" xr:uid="{D12200D7-1460-40C9-A497-61DE058E8726}"/>
    <cellStyle name="Normal 3 155 6" xfId="18559" xr:uid="{FDD1197B-4249-4668-B5BA-676064F8241A}"/>
    <cellStyle name="Normal 3 155 7" xfId="18560" xr:uid="{C9C44B78-E1ED-42F9-A550-FDAF0F0D36C1}"/>
    <cellStyle name="Normal 3 156" xfId="18561" xr:uid="{FB95F472-D981-4A49-8A52-9E8878332D73}"/>
    <cellStyle name="Normal 3 156 2" xfId="18562" xr:uid="{24C72CD9-29A6-4950-AED9-65EF4B34FD71}"/>
    <cellStyle name="Normal 3 156 3" xfId="18563" xr:uid="{BD41B816-DEDF-47B2-9270-20FF022A6DEC}"/>
    <cellStyle name="Normal 3 156 4" xfId="18564" xr:uid="{3AB236B6-44ED-4CBC-9BB2-62DEB1CC076C}"/>
    <cellStyle name="Normal 3 156 5" xfId="18565" xr:uid="{34571D87-AF80-4FEC-A35E-6941D0DE1681}"/>
    <cellStyle name="Normal 3 156 6" xfId="18566" xr:uid="{ACB5277E-63DA-43D8-B19A-B76BEE36D08A}"/>
    <cellStyle name="Normal 3 156 7" xfId="18567" xr:uid="{E2C1DB88-5DF1-48A1-9F86-291361DB61E2}"/>
    <cellStyle name="Normal 3 157" xfId="18568" xr:uid="{0D6F7AA5-4254-4DA0-BB4C-726C81ADE580}"/>
    <cellStyle name="Normal 3 157 2" xfId="18569" xr:uid="{DC9408E8-54FA-4E00-A0A5-67D042DBFC47}"/>
    <cellStyle name="Normal 3 157 2 2" xfId="18570" xr:uid="{FE8BB96D-E62D-487E-8AAE-F6C633218496}"/>
    <cellStyle name="Normal 3 157 2 2 2" xfId="18571" xr:uid="{D1AF394B-A341-41B7-B926-25169180BAAC}"/>
    <cellStyle name="Normal 3 157 2 3" xfId="18572" xr:uid="{B57180BF-3773-4EEA-B455-C6C75389D2EF}"/>
    <cellStyle name="Normal 3 157 2 4" xfId="18573" xr:uid="{F734F174-2B44-4467-82DE-C510C5E5DFEB}"/>
    <cellStyle name="Normal 3 157 2 5" xfId="18574" xr:uid="{2C0C2D3A-39ED-4629-BEA8-BBD2A15F698B}"/>
    <cellStyle name="Normal 3 157 3" xfId="18575" xr:uid="{AEE33C24-44A1-4DBA-B35B-6364E78E89A0}"/>
    <cellStyle name="Normal 3 157 3 2" xfId="18576" xr:uid="{E103EB1B-9746-4523-A9E6-E5B05CF6C3B1}"/>
    <cellStyle name="Normal 3 157 4" xfId="18577" xr:uid="{0E865DF1-F5E0-4CA5-AE9D-053E08B8FFBA}"/>
    <cellStyle name="Normal 3 157 5" xfId="18578" xr:uid="{7CD3E75A-5048-46AD-8153-DEBD1ADE7E3B}"/>
    <cellStyle name="Normal 3 158" xfId="18579" xr:uid="{5F4E8202-439E-4334-9B37-31CBAC1B1BF8}"/>
    <cellStyle name="Normal 3 158 2" xfId="18580" xr:uid="{8EF66209-29D0-4307-BD72-DBDDD5CC6159}"/>
    <cellStyle name="Normal 3 158 3" xfId="18581" xr:uid="{04F8B9B7-A79D-4EEA-AB72-5F9773C356E0}"/>
    <cellStyle name="Normal 3 158 4" xfId="18582" xr:uid="{D7A47A8E-A1D6-4D23-9DF3-1DA7420AB32E}"/>
    <cellStyle name="Normal 3 158 5" xfId="18583" xr:uid="{DA607DD7-B6AA-402A-A872-DE6F87912F80}"/>
    <cellStyle name="Normal 3 159" xfId="18584" xr:uid="{E699507E-EE7C-4C77-AD99-697087DD9333}"/>
    <cellStyle name="Normal 3 16" xfId="18585" xr:uid="{453E064F-3594-404D-911A-04F59AA2B51B}"/>
    <cellStyle name="Normal 3 16 10" xfId="18586" xr:uid="{2865A702-C666-4BF0-8B6B-3DD86CA6C09E}"/>
    <cellStyle name="Normal 3 16 10 2" xfId="18587" xr:uid="{9FF490F2-C71B-4AD7-89DB-0875C0192684}"/>
    <cellStyle name="Normal 3 16 10 2 2" xfId="18588" xr:uid="{A4A3BD02-C1FD-451D-BFA7-9B2AE26F3929}"/>
    <cellStyle name="Normal 3 16 10 2 3" xfId="18589" xr:uid="{9CF69CE0-FF4A-49E9-8F2C-2A4B1BFA22AD}"/>
    <cellStyle name="Normal 3 16 10 3" xfId="18590" xr:uid="{D04F6DC6-FE7C-48E5-9144-C81585366D07}"/>
    <cellStyle name="Normal 3 16 10 3 2" xfId="18591" xr:uid="{85DDB298-5D51-455D-8307-62278B6FFFA4}"/>
    <cellStyle name="Normal 3 16 10 3 3" xfId="18592" xr:uid="{47E79372-5A4F-49C1-9DE6-41106D08E838}"/>
    <cellStyle name="Normal 3 16 10 4" xfId="18593" xr:uid="{99E2954B-28E8-4AAB-879F-AE3DEE9EAA2A}"/>
    <cellStyle name="Normal 3 16 10 5" xfId="18594" xr:uid="{B3DEE2A8-1C3B-4E83-AD89-06A0DB37CD46}"/>
    <cellStyle name="Normal 3 16 11" xfId="18595" xr:uid="{6519D9F8-04F6-4414-9F5F-06CCAD080950}"/>
    <cellStyle name="Normal 3 16 11 2" xfId="18596" xr:uid="{44F662D0-96CD-4AA4-9D8D-01DC74C8D8BC}"/>
    <cellStyle name="Normal 3 16 11 2 2" xfId="18597" xr:uid="{40AB804C-C6BF-4CB1-8017-69252D5D063F}"/>
    <cellStyle name="Normal 3 16 11 2 3" xfId="18598" xr:uid="{E70D6244-20FA-4D15-9AFF-67FBA786F1A5}"/>
    <cellStyle name="Normal 3 16 11 3" xfId="18599" xr:uid="{08FA7631-624F-4D1F-A96A-DD8C170FF2DD}"/>
    <cellStyle name="Normal 3 16 11 3 2" xfId="18600" xr:uid="{A3A73567-07B2-41EA-AAAE-991FA75D42F5}"/>
    <cellStyle name="Normal 3 16 11 3 3" xfId="18601" xr:uid="{1557B0F1-948F-4D2C-BDE4-B16BE95E7CCF}"/>
    <cellStyle name="Normal 3 16 11 4" xfId="18602" xr:uid="{BC0BD09F-7737-4CA7-B28C-39C6F6AD89C9}"/>
    <cellStyle name="Normal 3 16 11 5" xfId="18603" xr:uid="{4EC67886-F19F-4298-8964-B8983324BB2A}"/>
    <cellStyle name="Normal 3 16 12" xfId="18604" xr:uid="{7E7B28D4-C7B0-410E-9EB1-3289B423DC2E}"/>
    <cellStyle name="Normal 3 16 12 2" xfId="18605" xr:uid="{4A4F2899-100C-4B65-A43A-427CDA8B3522}"/>
    <cellStyle name="Normal 3 16 12 2 2" xfId="18606" xr:uid="{2F9691B7-8FAA-48B0-8E9B-5B3C58E3561A}"/>
    <cellStyle name="Normal 3 16 12 2 3" xfId="18607" xr:uid="{08110EE5-70F5-461D-B0D3-343A8CDB6499}"/>
    <cellStyle name="Normal 3 16 12 3" xfId="18608" xr:uid="{46C1878B-F33B-4B76-AB37-12E0A986DC98}"/>
    <cellStyle name="Normal 3 16 12 3 2" xfId="18609" xr:uid="{B7516FFE-E227-4360-9C90-1D3336877C1A}"/>
    <cellStyle name="Normal 3 16 12 3 3" xfId="18610" xr:uid="{58498CB6-5D45-43BE-9F62-F1093729C1A0}"/>
    <cellStyle name="Normal 3 16 12 4" xfId="18611" xr:uid="{F982E583-E794-4DAC-922E-6F6CD9A36EE7}"/>
    <cellStyle name="Normal 3 16 12 5" xfId="18612" xr:uid="{24ABB028-3709-4108-B84D-2F9507A0FDE5}"/>
    <cellStyle name="Normal 3 16 13" xfId="18613" xr:uid="{D8F2E120-84E6-4894-9316-42353D07BC8B}"/>
    <cellStyle name="Normal 3 16 13 2" xfId="18614" xr:uid="{E47C7FB6-1304-4094-B270-147A911D60C1}"/>
    <cellStyle name="Normal 3 16 13 2 2" xfId="18615" xr:uid="{80417793-5C60-4D61-9B1D-201F0C1A94A6}"/>
    <cellStyle name="Normal 3 16 13 2 3" xfId="18616" xr:uid="{CE862C1D-AB43-4F14-81A0-441A88DBDF6B}"/>
    <cellStyle name="Normal 3 16 13 3" xfId="18617" xr:uid="{CC777253-E69C-489F-9476-7B273B427E4C}"/>
    <cellStyle name="Normal 3 16 13 3 2" xfId="18618" xr:uid="{D6CE3030-2F56-4B28-BBED-5EC8EBF255C3}"/>
    <cellStyle name="Normal 3 16 13 3 3" xfId="18619" xr:uid="{43431B27-3091-4CD2-97B7-38429EBD2F6B}"/>
    <cellStyle name="Normal 3 16 13 4" xfId="18620" xr:uid="{00ADD95E-F5BA-4DD5-9E0F-772F4B5F6900}"/>
    <cellStyle name="Normal 3 16 13 5" xfId="18621" xr:uid="{CE1F64C5-E0DB-4058-9A6F-72F6B367694F}"/>
    <cellStyle name="Normal 3 16 14" xfId="18622" xr:uid="{CA76B6A8-C1B7-4782-8B0C-13EDB8D3752C}"/>
    <cellStyle name="Normal 3 16 14 2" xfId="18623" xr:uid="{66BB95CD-FCA3-455E-87ED-EC1B95AF43A0}"/>
    <cellStyle name="Normal 3 16 14 2 2" xfId="18624" xr:uid="{E889E2C4-615B-452B-A9FD-009C149485F4}"/>
    <cellStyle name="Normal 3 16 14 2 3" xfId="18625" xr:uid="{680B5693-30D1-4B53-83EB-7BED91D70D8D}"/>
    <cellStyle name="Normal 3 16 14 3" xfId="18626" xr:uid="{DCBE3C4C-3757-4A19-812C-30547C62DA64}"/>
    <cellStyle name="Normal 3 16 14 3 2" xfId="18627" xr:uid="{4975F786-2FFE-4F13-9451-12551C49AE15}"/>
    <cellStyle name="Normal 3 16 14 3 3" xfId="18628" xr:uid="{5FE597D4-9E2A-420E-98CD-F7595DB4B128}"/>
    <cellStyle name="Normal 3 16 14 4" xfId="18629" xr:uid="{E992CAA7-46D6-423D-AE90-787F6F628CD8}"/>
    <cellStyle name="Normal 3 16 14 5" xfId="18630" xr:uid="{18FF99F8-33ED-4AFE-B6AD-62DB11377368}"/>
    <cellStyle name="Normal 3 16 15" xfId="18631" xr:uid="{385B6BC0-0DB9-44E2-9AA3-B341D310BF90}"/>
    <cellStyle name="Normal 3 16 15 2" xfId="18632" xr:uid="{2EB21D48-19FA-40BB-8004-056DF125CF89}"/>
    <cellStyle name="Normal 3 16 15 2 2" xfId="18633" xr:uid="{DE452640-6CBE-45F3-87B2-3CAFC771AB6F}"/>
    <cellStyle name="Normal 3 16 15 2 3" xfId="18634" xr:uid="{E8F6DE85-0216-43A9-ADBA-DFBD86327316}"/>
    <cellStyle name="Normal 3 16 15 3" xfId="18635" xr:uid="{06D963F0-6BB0-49D1-833C-E5ADCDD3BF4C}"/>
    <cellStyle name="Normal 3 16 15 3 2" xfId="18636" xr:uid="{C7678885-1D7E-4392-8382-28041D7283F7}"/>
    <cellStyle name="Normal 3 16 15 3 3" xfId="18637" xr:uid="{087E29D8-7541-4DA8-BD2C-4AB120ADEB2B}"/>
    <cellStyle name="Normal 3 16 15 4" xfId="18638" xr:uid="{99EE8CD7-B380-4399-A389-3EE56F73D6B1}"/>
    <cellStyle name="Normal 3 16 15 5" xfId="18639" xr:uid="{E76419EA-C5B2-45B1-8077-6EC13D71A409}"/>
    <cellStyle name="Normal 3 16 16" xfId="18640" xr:uid="{6248645F-F434-4940-BE71-DF22892499EF}"/>
    <cellStyle name="Normal 3 16 16 2" xfId="18641" xr:uid="{1669822C-6F86-402D-B4FA-FB41632115A5}"/>
    <cellStyle name="Normal 3 16 16 2 2" xfId="18642" xr:uid="{51374F03-CD5D-48E4-8034-851CE87E3240}"/>
    <cellStyle name="Normal 3 16 16 2 3" xfId="18643" xr:uid="{DAC46E8A-4882-49BC-9084-5F2014993F7A}"/>
    <cellStyle name="Normal 3 16 16 3" xfId="18644" xr:uid="{A32A65BB-AEE9-4A43-B713-AB251B2E2C05}"/>
    <cellStyle name="Normal 3 16 16 3 2" xfId="18645" xr:uid="{91E34552-81D5-4869-AF70-5825BAD0416B}"/>
    <cellStyle name="Normal 3 16 16 3 3" xfId="18646" xr:uid="{7D450B20-2AC3-4260-94D1-7EC57FF9C0EC}"/>
    <cellStyle name="Normal 3 16 16 4" xfId="18647" xr:uid="{08C5CC4A-B726-454C-9E3D-9398BBC42D8A}"/>
    <cellStyle name="Normal 3 16 16 5" xfId="18648" xr:uid="{6D336837-A5FA-4E7D-9C14-D11CDDBE51D6}"/>
    <cellStyle name="Normal 3 16 17" xfId="18649" xr:uid="{5AD3F9D6-866B-4D5A-AC39-059CA8760B76}"/>
    <cellStyle name="Normal 3 16 17 2" xfId="18650" xr:uid="{02E35905-9D6B-497E-A346-EF8430D6E8E0}"/>
    <cellStyle name="Normal 3 16 17 2 2" xfId="18651" xr:uid="{96E3521A-B1A9-4AC3-8B15-4035A1B0AFAD}"/>
    <cellStyle name="Normal 3 16 17 2 3" xfId="18652" xr:uid="{5383B6F3-830A-4F86-AD4B-167245B12E06}"/>
    <cellStyle name="Normal 3 16 17 3" xfId="18653" xr:uid="{3709B571-F9C5-4F27-A777-0F8872217BC6}"/>
    <cellStyle name="Normal 3 16 17 3 2" xfId="18654" xr:uid="{BF994994-2448-4C94-BFE3-00EB27F82F16}"/>
    <cellStyle name="Normal 3 16 17 3 3" xfId="18655" xr:uid="{8A97FDED-EDD0-47E4-B2ED-A5C13AEB3F56}"/>
    <cellStyle name="Normal 3 16 17 4" xfId="18656" xr:uid="{70BEBC1C-CB17-4DE8-A6CF-0F845F0590BE}"/>
    <cellStyle name="Normal 3 16 17 5" xfId="18657" xr:uid="{462934E8-3109-4292-9898-B2FC99FBF751}"/>
    <cellStyle name="Normal 3 16 18" xfId="18658" xr:uid="{D96C259B-A9FA-4ABD-9ACB-80FA195AA2A0}"/>
    <cellStyle name="Normal 3 16 18 2" xfId="18659" xr:uid="{0776EE61-5702-4099-B693-FEF9B0A6BDAF}"/>
    <cellStyle name="Normal 3 16 18 2 2" xfId="18660" xr:uid="{434F5A20-87D5-4EBA-A331-6FD99A8EEF26}"/>
    <cellStyle name="Normal 3 16 18 2 3" xfId="18661" xr:uid="{75189D09-73ED-48BE-85DC-765CE7FCA6EC}"/>
    <cellStyle name="Normal 3 16 18 3" xfId="18662" xr:uid="{46EFA913-90B6-4E14-AB94-493097B11932}"/>
    <cellStyle name="Normal 3 16 18 3 2" xfId="18663" xr:uid="{7C868D3B-91D9-4254-B46B-ADD9C48C1C31}"/>
    <cellStyle name="Normal 3 16 18 3 3" xfId="18664" xr:uid="{225476B9-1D60-4B84-9F6D-6FDB1DEDBE89}"/>
    <cellStyle name="Normal 3 16 18 4" xfId="18665" xr:uid="{1AC50F08-BC51-407D-B64E-C6258CD8ABDE}"/>
    <cellStyle name="Normal 3 16 18 5" xfId="18666" xr:uid="{36D158C4-2159-40ED-A082-133628DDB1DB}"/>
    <cellStyle name="Normal 3 16 19" xfId="18667" xr:uid="{B6A6D3E4-1341-4725-8B92-AAC24DB8C309}"/>
    <cellStyle name="Normal 3 16 19 2" xfId="18668" xr:uid="{2A3520F9-07EF-4269-A9A8-55A0BF54CA99}"/>
    <cellStyle name="Normal 3 16 19 2 2" xfId="18669" xr:uid="{4D17CC78-D083-4B51-9A38-34A911B04C2D}"/>
    <cellStyle name="Normal 3 16 19 2 3" xfId="18670" xr:uid="{7FB2AE27-D0C6-44C3-B02A-B8B56296CD15}"/>
    <cellStyle name="Normal 3 16 19 3" xfId="18671" xr:uid="{FBC1D53C-AE42-412F-9EC9-0082DA637428}"/>
    <cellStyle name="Normal 3 16 19 3 2" xfId="18672" xr:uid="{EFA9023F-791A-4747-9E9E-12846915E6A3}"/>
    <cellStyle name="Normal 3 16 19 3 3" xfId="18673" xr:uid="{8F262678-B1C7-4651-8F13-E2E1FADC8F08}"/>
    <cellStyle name="Normal 3 16 19 4" xfId="18674" xr:uid="{0B881AFB-AE0C-4952-9BE1-F2DFE1C3DEF4}"/>
    <cellStyle name="Normal 3 16 19 5" xfId="18675" xr:uid="{1A2E6B62-C514-45C2-ADD6-243E3E38FB7F}"/>
    <cellStyle name="Normal 3 16 2" xfId="18676" xr:uid="{6C01818F-FB55-4F93-9052-25E0D17B6470}"/>
    <cellStyle name="Normal 3 16 2 2" xfId="18677" xr:uid="{AE06FAA8-FA6B-403B-A9DC-23E9C10CA82A}"/>
    <cellStyle name="Normal 3 16 2 2 2" xfId="18678" xr:uid="{5F442649-625D-43C9-99FE-472641FAB1E0}"/>
    <cellStyle name="Normal 3 16 2 2 3" xfId="18679" xr:uid="{1B1825CC-4D5D-4E95-982F-10FF44BF3F09}"/>
    <cellStyle name="Normal 3 16 2 3" xfId="18680" xr:uid="{73E19309-C49E-4785-AEC2-30E5B4E067AC}"/>
    <cellStyle name="Normal 3 16 2 3 2" xfId="18681" xr:uid="{06CE30D1-CADD-4CD1-A610-1810F3937EF6}"/>
    <cellStyle name="Normal 3 16 2 3 3" xfId="18682" xr:uid="{B9496655-E8BA-4B98-938C-E35A70AB69A3}"/>
    <cellStyle name="Normal 3 16 2 4" xfId="18683" xr:uid="{C60C21E1-B528-424D-B121-8E17405C5BA9}"/>
    <cellStyle name="Normal 3 16 2 5" xfId="18684" xr:uid="{2C876576-A228-41B2-8838-685707B5A20B}"/>
    <cellStyle name="Normal 3 16 20" xfId="18685" xr:uid="{47FDBFEB-9B09-4F02-A697-EEA367786A84}"/>
    <cellStyle name="Normal 3 16 20 2" xfId="18686" xr:uid="{23FF308B-F165-4250-A0CC-8B03CBF829D6}"/>
    <cellStyle name="Normal 3 16 20 2 2" xfId="18687" xr:uid="{9F6A07E0-DEEA-4CDD-B5AD-1DCD2FDD0AB0}"/>
    <cellStyle name="Normal 3 16 20 2 3" xfId="18688" xr:uid="{0D3FF458-EE26-415A-89CE-AEB47D3D77FD}"/>
    <cellStyle name="Normal 3 16 20 3" xfId="18689" xr:uid="{D00C0E0A-4F4B-48AB-8B99-B5680C7A85C8}"/>
    <cellStyle name="Normal 3 16 20 3 2" xfId="18690" xr:uid="{555AF60B-3A4E-4E79-A41F-B6C7C2C41ECE}"/>
    <cellStyle name="Normal 3 16 20 3 3" xfId="18691" xr:uid="{E853E43D-20C4-4BAB-9C83-CB73BAA99ED3}"/>
    <cellStyle name="Normal 3 16 20 4" xfId="18692" xr:uid="{734E9D91-5FFC-49B0-BCAE-0F381D3496D2}"/>
    <cellStyle name="Normal 3 16 20 5" xfId="18693" xr:uid="{CE11F7DB-76F3-4D83-97D5-B83D4D71C99B}"/>
    <cellStyle name="Normal 3 16 21" xfId="18694" xr:uid="{C9C3A2F2-4CE8-4105-A3A6-BF3194D46CCF}"/>
    <cellStyle name="Normal 3 16 21 2" xfId="18695" xr:uid="{1CB0CF11-1DA1-45AF-BFC2-D61CDA909CD0}"/>
    <cellStyle name="Normal 3 16 21 2 2" xfId="18696" xr:uid="{AE8D4015-91BE-4375-A2A8-1EB845C05DEA}"/>
    <cellStyle name="Normal 3 16 21 2 3" xfId="18697" xr:uid="{3748F296-1B74-4987-9280-2ADD4E90EC5A}"/>
    <cellStyle name="Normal 3 16 21 3" xfId="18698" xr:uid="{919AD331-5786-4155-8533-3CBBE0AE0C67}"/>
    <cellStyle name="Normal 3 16 21 3 2" xfId="18699" xr:uid="{F49D5F6C-5899-4F05-AE0C-18723A426598}"/>
    <cellStyle name="Normal 3 16 21 3 3" xfId="18700" xr:uid="{BAA8896F-3DCB-45EF-82DF-911CE4B95017}"/>
    <cellStyle name="Normal 3 16 21 4" xfId="18701" xr:uid="{53701475-8D6B-4FD0-A29D-99E6367530C3}"/>
    <cellStyle name="Normal 3 16 21 5" xfId="18702" xr:uid="{60B5A799-51EF-407E-A0E2-D157FFE59E89}"/>
    <cellStyle name="Normal 3 16 22" xfId="18703" xr:uid="{4317F0C3-AB68-496A-9331-069047622DF3}"/>
    <cellStyle name="Normal 3 16 22 2" xfId="18704" xr:uid="{1E67C7D5-08F6-4C6D-A5B9-5AD1B044CF15}"/>
    <cellStyle name="Normal 3 16 22 2 2" xfId="18705" xr:uid="{CA20E116-5255-47B4-9E51-DD7A31EA3E7C}"/>
    <cellStyle name="Normal 3 16 22 2 3" xfId="18706" xr:uid="{CBAC9C1C-149A-43B6-9C4A-C5A6B8218E40}"/>
    <cellStyle name="Normal 3 16 22 3" xfId="18707" xr:uid="{62879CB7-E1BC-45B2-B6BE-8A192A71D5A0}"/>
    <cellStyle name="Normal 3 16 22 3 2" xfId="18708" xr:uid="{39853D5F-4C16-4D4F-805A-CDC7CE7BABD3}"/>
    <cellStyle name="Normal 3 16 22 3 3" xfId="18709" xr:uid="{BD808AF0-2836-4E9F-98F6-F75A93F93E89}"/>
    <cellStyle name="Normal 3 16 22 4" xfId="18710" xr:uid="{2A40BA0A-1AE3-4EBB-98BA-4EE9B2B3936A}"/>
    <cellStyle name="Normal 3 16 22 5" xfId="18711" xr:uid="{18C799B0-726A-4A37-A332-BC785D5647A9}"/>
    <cellStyle name="Normal 3 16 23" xfId="18712" xr:uid="{FCA18B5B-A272-4C7C-95E2-95E04E4607C2}"/>
    <cellStyle name="Normal 3 16 23 2" xfId="18713" xr:uid="{5B14A770-AF79-4E23-9843-890E69A59C5E}"/>
    <cellStyle name="Normal 3 16 23 2 2" xfId="18714" xr:uid="{F78A65D3-0403-469F-9E63-F0A5D3C12402}"/>
    <cellStyle name="Normal 3 16 23 2 3" xfId="18715" xr:uid="{EE149AC0-252B-4CCD-B82E-EAA52420F48E}"/>
    <cellStyle name="Normal 3 16 23 3" xfId="18716" xr:uid="{52553B8D-843D-48C2-873C-3C10130366E2}"/>
    <cellStyle name="Normal 3 16 23 3 2" xfId="18717" xr:uid="{BCB4B58A-17D8-40D4-8229-176D017ADA0A}"/>
    <cellStyle name="Normal 3 16 23 3 3" xfId="18718" xr:uid="{6D4E5017-E09F-45EF-84A4-36E5FDCB3C7E}"/>
    <cellStyle name="Normal 3 16 23 4" xfId="18719" xr:uid="{60479562-DDEC-43E6-83E0-44430A61E034}"/>
    <cellStyle name="Normal 3 16 23 5" xfId="18720" xr:uid="{B602CA73-9F2F-4462-B151-87AC844718F3}"/>
    <cellStyle name="Normal 3 16 24" xfId="18721" xr:uid="{8A338E3B-789C-4C9F-897F-3DBFA4E25319}"/>
    <cellStyle name="Normal 3 16 24 2" xfId="18722" xr:uid="{E7CD9A4D-E49E-4296-A933-CA6016F5C826}"/>
    <cellStyle name="Normal 3 16 24 3" xfId="18723" xr:uid="{62571DC0-B433-4321-8C65-2524B39C4A95}"/>
    <cellStyle name="Normal 3 16 25" xfId="18724" xr:uid="{B93542D4-F34C-42AB-B5FA-8ECED2830DD4}"/>
    <cellStyle name="Normal 3 16 25 2" xfId="18725" xr:uid="{3431C565-5AD6-4417-8502-FE55196633F5}"/>
    <cellStyle name="Normal 3 16 25 3" xfId="18726" xr:uid="{FEFC1863-54ED-4865-9550-6F96D833F65F}"/>
    <cellStyle name="Normal 3 16 26" xfId="18727" xr:uid="{8E7D5634-69F4-4F0A-BF63-7BF9AE119CA1}"/>
    <cellStyle name="Normal 3 16 27" xfId="18728" xr:uid="{7EF1A35A-84B2-45C9-8A49-02235D58A80B}"/>
    <cellStyle name="Normal 3 16 3" xfId="18729" xr:uid="{ECDD7A1E-586A-47FF-AD3A-808C87CEA6F6}"/>
    <cellStyle name="Normal 3 16 3 2" xfId="18730" xr:uid="{41D676AD-0FA9-4ACD-8D60-7F96604D7CA9}"/>
    <cellStyle name="Normal 3 16 3 2 2" xfId="18731" xr:uid="{986A9A0B-7B19-4990-A479-80E53A82B826}"/>
    <cellStyle name="Normal 3 16 3 2 3" xfId="18732" xr:uid="{1EAA380D-54AD-4131-A6A3-44B19A1F66A4}"/>
    <cellStyle name="Normal 3 16 3 3" xfId="18733" xr:uid="{BB7A7692-1051-44CA-B28E-96E09B7BE686}"/>
    <cellStyle name="Normal 3 16 3 3 2" xfId="18734" xr:uid="{2B965370-47C1-463B-A26F-B29B709F93ED}"/>
    <cellStyle name="Normal 3 16 3 3 3" xfId="18735" xr:uid="{946063EB-9F5D-4BC7-B018-4EE2CD67209D}"/>
    <cellStyle name="Normal 3 16 3 4" xfId="18736" xr:uid="{7CBCAF91-3946-4A75-8A82-F899CF0EF7C5}"/>
    <cellStyle name="Normal 3 16 3 5" xfId="18737" xr:uid="{0DCA648D-A75F-4AED-AABC-BF3915936FB2}"/>
    <cellStyle name="Normal 3 16 4" xfId="18738" xr:uid="{0BE28EB1-9B75-448B-B858-4CF8DF82F3F1}"/>
    <cellStyle name="Normal 3 16 4 2" xfId="18739" xr:uid="{E6637C54-A7D8-446D-A635-32ADADB0474B}"/>
    <cellStyle name="Normal 3 16 4 2 2" xfId="18740" xr:uid="{5F1A8B81-1D8B-4342-817D-3F92225A4497}"/>
    <cellStyle name="Normal 3 16 4 2 3" xfId="18741" xr:uid="{1763B556-82C9-4C5B-A829-385C96DF4D82}"/>
    <cellStyle name="Normal 3 16 4 3" xfId="18742" xr:uid="{03B7E8D0-FF64-4966-9CAC-A9A5C2E646D8}"/>
    <cellStyle name="Normal 3 16 4 3 2" xfId="18743" xr:uid="{DC33E138-47BE-4716-851B-0C5E828403CB}"/>
    <cellStyle name="Normal 3 16 4 3 3" xfId="18744" xr:uid="{6C72C57A-A957-4CE0-AB37-D05936AE388C}"/>
    <cellStyle name="Normal 3 16 4 4" xfId="18745" xr:uid="{DB80BAA5-3AD1-4086-9771-BF7E21388A10}"/>
    <cellStyle name="Normal 3 16 4 5" xfId="18746" xr:uid="{5A3CA0F0-C7AB-42CB-A93A-7AB06CEF2501}"/>
    <cellStyle name="Normal 3 16 5" xfId="18747" xr:uid="{B5BA9DCD-D20E-4106-B793-EFD3626E0BCE}"/>
    <cellStyle name="Normal 3 16 5 2" xfId="18748" xr:uid="{6FD71C9C-8563-419D-95F3-6E56537C9897}"/>
    <cellStyle name="Normal 3 16 5 2 2" xfId="18749" xr:uid="{4AA3A73E-921F-4CEF-BEFF-CD4F24552719}"/>
    <cellStyle name="Normal 3 16 5 2 3" xfId="18750" xr:uid="{66039D52-BFEB-470C-95FA-8797D6C57AB6}"/>
    <cellStyle name="Normal 3 16 5 3" xfId="18751" xr:uid="{75BFF6A8-7D8E-459C-A102-F2D82491A743}"/>
    <cellStyle name="Normal 3 16 5 3 2" xfId="18752" xr:uid="{EFA4F9C0-8495-40C4-92AE-EEC789CCCB95}"/>
    <cellStyle name="Normal 3 16 5 3 3" xfId="18753" xr:uid="{83124494-18F9-4595-ACF4-E17B6FA84701}"/>
    <cellStyle name="Normal 3 16 5 4" xfId="18754" xr:uid="{A3E3CF01-BB2D-4BD5-81FA-4E39F7C7E5CA}"/>
    <cellStyle name="Normal 3 16 5 5" xfId="18755" xr:uid="{1E1A7D72-73D8-4F98-A1A0-0FD660825EE7}"/>
    <cellStyle name="Normal 3 16 6" xfId="18756" xr:uid="{3DBCB8E4-F9F3-4BD2-A49D-0CFD27CE8A5B}"/>
    <cellStyle name="Normal 3 16 6 2" xfId="18757" xr:uid="{6358A97F-BC99-45EA-933B-615F35D64109}"/>
    <cellStyle name="Normal 3 16 6 2 2" xfId="18758" xr:uid="{C495B420-D544-4798-8AF7-EFF9642085C5}"/>
    <cellStyle name="Normal 3 16 6 2 3" xfId="18759" xr:uid="{50EF3434-191B-43B4-85F9-65E9C556EF14}"/>
    <cellStyle name="Normal 3 16 6 3" xfId="18760" xr:uid="{96CAB083-998A-4FFF-B2D6-D910914F176F}"/>
    <cellStyle name="Normal 3 16 6 3 2" xfId="18761" xr:uid="{91B649A9-A521-4FB0-80E7-6321A95014CF}"/>
    <cellStyle name="Normal 3 16 6 3 3" xfId="18762" xr:uid="{DDD3A34E-8EF0-4486-9D00-7628528D4B97}"/>
    <cellStyle name="Normal 3 16 6 4" xfId="18763" xr:uid="{2FB02ED4-F7D5-44DC-A53C-DA0A77798520}"/>
    <cellStyle name="Normal 3 16 6 5" xfId="18764" xr:uid="{E41D78C8-7210-419C-BC39-AB6E46F7C58A}"/>
    <cellStyle name="Normal 3 16 7" xfId="18765" xr:uid="{4C9E13AC-C44A-41E5-97BD-DCFE57AC067D}"/>
    <cellStyle name="Normal 3 16 7 2" xfId="18766" xr:uid="{DA28903D-DAD1-4A66-87C3-4F36053500F3}"/>
    <cellStyle name="Normal 3 16 7 2 2" xfId="18767" xr:uid="{B26D20DA-4DA5-4A31-8D40-CED5661F79D2}"/>
    <cellStyle name="Normal 3 16 7 2 3" xfId="18768" xr:uid="{540392A6-82E8-4748-8AA8-B055D9A3C56E}"/>
    <cellStyle name="Normal 3 16 7 3" xfId="18769" xr:uid="{E33822D3-707E-481E-BC62-7540E0871A45}"/>
    <cellStyle name="Normal 3 16 7 3 2" xfId="18770" xr:uid="{489D907D-CDD5-4A71-8129-87585F4FF2AE}"/>
    <cellStyle name="Normal 3 16 7 3 3" xfId="18771" xr:uid="{333C40A7-A549-4545-9B48-EB8338EAB898}"/>
    <cellStyle name="Normal 3 16 7 4" xfId="18772" xr:uid="{23763A80-868D-466D-84E4-128BBB88D475}"/>
    <cellStyle name="Normal 3 16 7 5" xfId="18773" xr:uid="{12C83B44-3446-456E-9831-935B9A6B42CC}"/>
    <cellStyle name="Normal 3 16 8" xfId="18774" xr:uid="{9D105984-9C4E-4D9C-908B-F8261D32E69D}"/>
    <cellStyle name="Normal 3 16 8 2" xfId="18775" xr:uid="{9167CF84-CCA5-4B24-8AB2-17649E541843}"/>
    <cellStyle name="Normal 3 16 8 2 2" xfId="18776" xr:uid="{E45CAD64-9DBC-4DD1-8AEF-027153DB1894}"/>
    <cellStyle name="Normal 3 16 8 2 3" xfId="18777" xr:uid="{264F6435-40C6-4A58-AABA-5767077B0441}"/>
    <cellStyle name="Normal 3 16 8 3" xfId="18778" xr:uid="{10070634-B74A-4592-9F08-0E3E240AD043}"/>
    <cellStyle name="Normal 3 16 8 3 2" xfId="18779" xr:uid="{4E3ACDF4-DF6A-4C64-B43C-5BB755862AEB}"/>
    <cellStyle name="Normal 3 16 8 3 3" xfId="18780" xr:uid="{FCF07572-689E-485A-9EEE-6353BD6F40D8}"/>
    <cellStyle name="Normal 3 16 8 4" xfId="18781" xr:uid="{88F6352B-AB6D-4802-8943-EDC009F04533}"/>
    <cellStyle name="Normal 3 16 8 5" xfId="18782" xr:uid="{0E1FBDEA-B84B-43F9-BC12-CFCE1E57747B}"/>
    <cellStyle name="Normal 3 16 9" xfId="18783" xr:uid="{21905DCA-FE35-40CE-96C4-3280CF0CBC84}"/>
    <cellStyle name="Normal 3 16 9 2" xfId="18784" xr:uid="{38D0CE1C-848A-4E04-B75C-08BF62C7853D}"/>
    <cellStyle name="Normal 3 16 9 2 2" xfId="18785" xr:uid="{DBAF213A-36F1-429E-935D-B8F3D5BFB1A7}"/>
    <cellStyle name="Normal 3 16 9 2 3" xfId="18786" xr:uid="{B42EBC72-91AB-41C1-8CC6-C00EA0651E9E}"/>
    <cellStyle name="Normal 3 16 9 3" xfId="18787" xr:uid="{59926150-928A-4ACA-8C3B-C8DA68F6685D}"/>
    <cellStyle name="Normal 3 16 9 3 2" xfId="18788" xr:uid="{22947D32-DB35-4246-9342-87EA2C6AD987}"/>
    <cellStyle name="Normal 3 16 9 3 3" xfId="18789" xr:uid="{5293E263-55B5-4788-884B-C0DB7C0E1550}"/>
    <cellStyle name="Normal 3 16 9 4" xfId="18790" xr:uid="{4438CAE8-2A51-4184-8276-2C386ED1E71F}"/>
    <cellStyle name="Normal 3 16 9 5" xfId="18791" xr:uid="{39350338-204F-4D32-AC66-E46551DAF4D6}"/>
    <cellStyle name="Normal 3 160" xfId="18792" xr:uid="{4599458C-37E6-4BCB-95F0-16ACCE226B50}"/>
    <cellStyle name="Normal 3 161" xfId="18793" xr:uid="{DBBA0899-1324-41F4-962C-F6F6425A1B1D}"/>
    <cellStyle name="Normal 3 162" xfId="18794" xr:uid="{AE7F424F-4089-42DD-96B2-7EA13E3E7EA5}"/>
    <cellStyle name="Normal 3 163" xfId="18795" xr:uid="{7E3F07EE-3CBA-4C47-BA0B-FE1211873F6F}"/>
    <cellStyle name="Normal 3 164" xfId="18796" xr:uid="{369A557E-6485-4AF6-8ED0-69E2CAC2ADC8}"/>
    <cellStyle name="Normal 3 165" xfId="18797" xr:uid="{8899A9DD-F92B-4D90-9A82-6A1620E9D45E}"/>
    <cellStyle name="Normal 3 166" xfId="18798" xr:uid="{D19063DE-7E4D-4202-8E2D-9150379C4C13}"/>
    <cellStyle name="Normal 3 167" xfId="18799" xr:uid="{EB9439C2-3689-429C-B0A9-C8C3C76CD220}"/>
    <cellStyle name="Normal 3 168" xfId="18800" xr:uid="{79F73D54-05C8-4595-B3C5-0C906234C1EB}"/>
    <cellStyle name="Normal 3 169" xfId="18801" xr:uid="{151F682E-D6A1-4412-A11A-5439E7721934}"/>
    <cellStyle name="Normal 3 17" xfId="18802" xr:uid="{B97A8802-1386-47A5-B1EE-F94637A437D1}"/>
    <cellStyle name="Normal 3 17 10" xfId="18803" xr:uid="{1F7D4551-3397-4F4A-82B2-5C145DCF53F8}"/>
    <cellStyle name="Normal 3 17 10 2" xfId="18804" xr:uid="{B553614A-15FE-4B87-988F-7476FF5EFD70}"/>
    <cellStyle name="Normal 3 17 10 2 2" xfId="18805" xr:uid="{34C49A2E-3DFE-4C46-B048-B4DF88C222AA}"/>
    <cellStyle name="Normal 3 17 10 2 3" xfId="18806" xr:uid="{385CF525-6D3B-44F8-A4A4-EF7BC5D7C1CA}"/>
    <cellStyle name="Normal 3 17 10 3" xfId="18807" xr:uid="{6D29CFFE-9DDC-46EF-B8A6-3E80EE6B5B8D}"/>
    <cellStyle name="Normal 3 17 10 3 2" xfId="18808" xr:uid="{1BEE7B78-4EB1-49F3-BA0F-F70CBD03F326}"/>
    <cellStyle name="Normal 3 17 10 3 3" xfId="18809" xr:uid="{CF4C6BA2-8690-48ED-8344-8EFC2A96641A}"/>
    <cellStyle name="Normal 3 17 10 4" xfId="18810" xr:uid="{C03160E4-750D-42C0-A82F-FE06994805CA}"/>
    <cellStyle name="Normal 3 17 10 5" xfId="18811" xr:uid="{B1B4F241-5282-480A-9C9F-4F77DECEE77D}"/>
    <cellStyle name="Normal 3 17 11" xfId="18812" xr:uid="{E4176B3D-64B1-4FA8-BB21-656C09212F36}"/>
    <cellStyle name="Normal 3 17 11 2" xfId="18813" xr:uid="{896503C4-5022-487C-BB01-48C1CF073701}"/>
    <cellStyle name="Normal 3 17 11 2 2" xfId="18814" xr:uid="{FBAF885D-77CF-46E4-B934-217E714F68B2}"/>
    <cellStyle name="Normal 3 17 11 2 3" xfId="18815" xr:uid="{377FB7A1-84E8-4063-8731-7BF4456E90B7}"/>
    <cellStyle name="Normal 3 17 11 3" xfId="18816" xr:uid="{9CB297CA-3D97-4444-9F51-DA0FE0657D49}"/>
    <cellStyle name="Normal 3 17 11 3 2" xfId="18817" xr:uid="{62073072-6883-4F62-832F-72A7FDD441E3}"/>
    <cellStyle name="Normal 3 17 11 3 3" xfId="18818" xr:uid="{465EBF31-A9C4-4FEF-9512-C34072D00B6D}"/>
    <cellStyle name="Normal 3 17 11 4" xfId="18819" xr:uid="{3F9EF177-5D6C-478F-8BDE-921A37EAB4A6}"/>
    <cellStyle name="Normal 3 17 11 5" xfId="18820" xr:uid="{885A8DBE-C40F-410E-9983-FF28D81D1A08}"/>
    <cellStyle name="Normal 3 17 12" xfId="18821" xr:uid="{982397BD-C8D6-4614-8508-2E5F384B792B}"/>
    <cellStyle name="Normal 3 17 12 2" xfId="18822" xr:uid="{647C7D47-8638-4A3E-8A17-B29FFA5EE014}"/>
    <cellStyle name="Normal 3 17 12 2 2" xfId="18823" xr:uid="{6B6E0834-15CA-4295-9D7F-DB66B3B601BA}"/>
    <cellStyle name="Normal 3 17 12 2 3" xfId="18824" xr:uid="{571A3FFE-CFF5-4D11-861A-4B996B82F3CD}"/>
    <cellStyle name="Normal 3 17 12 3" xfId="18825" xr:uid="{7A58F165-139D-425F-9951-FEBC0B2E398E}"/>
    <cellStyle name="Normal 3 17 12 3 2" xfId="18826" xr:uid="{F1B23D29-0BC5-4A46-B2C4-A5155B9F81E6}"/>
    <cellStyle name="Normal 3 17 12 3 3" xfId="18827" xr:uid="{981C7507-EA01-415D-A6EF-3CEB2D3CE524}"/>
    <cellStyle name="Normal 3 17 12 4" xfId="18828" xr:uid="{AB0AAA41-B207-4830-933B-3BDB2ACEE2BD}"/>
    <cellStyle name="Normal 3 17 12 5" xfId="18829" xr:uid="{8A9B7CFF-F57C-4243-9E93-77C517F5FACB}"/>
    <cellStyle name="Normal 3 17 13" xfId="18830" xr:uid="{4446F24F-B978-4D7B-9B7D-2DE2465769EE}"/>
    <cellStyle name="Normal 3 17 13 2" xfId="18831" xr:uid="{AA062F34-9398-4E39-8E79-1152CED86EE4}"/>
    <cellStyle name="Normal 3 17 13 2 2" xfId="18832" xr:uid="{64C4A9DF-507A-4D78-942F-19F880962BD3}"/>
    <cellStyle name="Normal 3 17 13 2 3" xfId="18833" xr:uid="{F556281B-0963-4D34-AF49-A7C11F85D625}"/>
    <cellStyle name="Normal 3 17 13 3" xfId="18834" xr:uid="{3C7DCD47-306B-4F93-A5EA-0E34DF6AB28F}"/>
    <cellStyle name="Normal 3 17 13 3 2" xfId="18835" xr:uid="{06E2347B-C923-4CF7-B605-D0FDFBFB6F74}"/>
    <cellStyle name="Normal 3 17 13 3 3" xfId="18836" xr:uid="{8C12A83F-721D-4E94-854F-3855BA143187}"/>
    <cellStyle name="Normal 3 17 13 4" xfId="18837" xr:uid="{7D6082D2-D9E3-4416-80B7-E4C6E067726D}"/>
    <cellStyle name="Normal 3 17 13 5" xfId="18838" xr:uid="{B719A530-6089-4C3B-9A3D-0784E2ED5AAC}"/>
    <cellStyle name="Normal 3 17 14" xfId="18839" xr:uid="{BAFA6C4E-B939-4375-88CD-415928B819E6}"/>
    <cellStyle name="Normal 3 17 14 2" xfId="18840" xr:uid="{316B45FA-817C-4985-AD42-BD28D615168F}"/>
    <cellStyle name="Normal 3 17 14 2 2" xfId="18841" xr:uid="{19FFFDC1-204C-4A53-AAE0-4A2C8C6D9559}"/>
    <cellStyle name="Normal 3 17 14 2 3" xfId="18842" xr:uid="{B2CC8C78-1A0D-40A6-88B3-A66A1C6D9E04}"/>
    <cellStyle name="Normal 3 17 14 3" xfId="18843" xr:uid="{AE03C9E6-6130-4662-A3F7-F2B01131CBFB}"/>
    <cellStyle name="Normal 3 17 14 3 2" xfId="18844" xr:uid="{967BA0E6-E8B9-42C5-9331-213CD4A7F881}"/>
    <cellStyle name="Normal 3 17 14 3 3" xfId="18845" xr:uid="{2FB296FB-9FC7-44A5-AB5D-3FEE6551D1B9}"/>
    <cellStyle name="Normal 3 17 14 4" xfId="18846" xr:uid="{D40D43C1-7BF3-44B1-A6F3-398C691B1DE1}"/>
    <cellStyle name="Normal 3 17 14 5" xfId="18847" xr:uid="{54159148-7AD5-4E70-A0EE-5B8A65A7B8C5}"/>
    <cellStyle name="Normal 3 17 15" xfId="18848" xr:uid="{3A7A8893-3822-402D-BF61-4870EAF266C1}"/>
    <cellStyle name="Normal 3 17 15 2" xfId="18849" xr:uid="{39802AE8-E427-42D1-96F7-12210ED2C7C8}"/>
    <cellStyle name="Normal 3 17 15 2 2" xfId="18850" xr:uid="{40633B25-433B-411F-B7FB-9E3536C4A1D5}"/>
    <cellStyle name="Normal 3 17 15 2 3" xfId="18851" xr:uid="{31DCBD9A-26A4-46E7-8214-F7C94FBA5425}"/>
    <cellStyle name="Normal 3 17 15 3" xfId="18852" xr:uid="{164BF890-9640-4266-9A2C-E0AF99AA70D4}"/>
    <cellStyle name="Normal 3 17 15 3 2" xfId="18853" xr:uid="{EF2F480C-E088-45B6-AE1D-7A1A323F9308}"/>
    <cellStyle name="Normal 3 17 15 3 3" xfId="18854" xr:uid="{6D0D8228-D76C-40F0-82E1-481B056C663B}"/>
    <cellStyle name="Normal 3 17 15 4" xfId="18855" xr:uid="{F5D10582-59BE-431A-BBBE-4D6486AE97D7}"/>
    <cellStyle name="Normal 3 17 15 5" xfId="18856" xr:uid="{330B6A9A-CFD9-4265-87A9-18911A487795}"/>
    <cellStyle name="Normal 3 17 16" xfId="18857" xr:uid="{11B7630D-4CBD-4157-839C-3DF480FF9ADF}"/>
    <cellStyle name="Normal 3 17 16 2" xfId="18858" xr:uid="{F464EBBE-D5F0-4E0E-8D29-F8F62C27E528}"/>
    <cellStyle name="Normal 3 17 16 2 2" xfId="18859" xr:uid="{E4E57A7A-857D-4E70-A456-9CF10EA18691}"/>
    <cellStyle name="Normal 3 17 16 2 3" xfId="18860" xr:uid="{444C9BEA-5275-43E5-B2DF-E77DA4513441}"/>
    <cellStyle name="Normal 3 17 16 3" xfId="18861" xr:uid="{410FE389-C262-4CA1-8ED5-03EE8EB5CECE}"/>
    <cellStyle name="Normal 3 17 16 3 2" xfId="18862" xr:uid="{CC4EA515-B153-400A-ACD7-68FEA1F5ABE3}"/>
    <cellStyle name="Normal 3 17 16 3 3" xfId="18863" xr:uid="{6229468C-0601-4F7F-92FD-BAF590BD4BD6}"/>
    <cellStyle name="Normal 3 17 16 4" xfId="18864" xr:uid="{8004FE76-6411-432C-8303-61AEC5A152D5}"/>
    <cellStyle name="Normal 3 17 16 5" xfId="18865" xr:uid="{E9F3E57A-1292-42FA-BB95-6046B90DBEF5}"/>
    <cellStyle name="Normal 3 17 17" xfId="18866" xr:uid="{14C4CCF6-9094-49D5-B102-3691567EDDF5}"/>
    <cellStyle name="Normal 3 17 17 2" xfId="18867" xr:uid="{FB85A67D-267A-4EA1-8300-1C1146D53017}"/>
    <cellStyle name="Normal 3 17 17 2 2" xfId="18868" xr:uid="{3F88848B-2CCE-45B0-A4C6-F27AF70285E9}"/>
    <cellStyle name="Normal 3 17 17 2 3" xfId="18869" xr:uid="{4BBE2C3E-4D53-4DF6-B245-4CACE7C7CA45}"/>
    <cellStyle name="Normal 3 17 17 3" xfId="18870" xr:uid="{FDD29C98-A691-4E53-A829-FF52991D1BC2}"/>
    <cellStyle name="Normal 3 17 17 3 2" xfId="18871" xr:uid="{6EAF8CAC-0FA4-4908-9B90-AB17471A9110}"/>
    <cellStyle name="Normal 3 17 17 3 3" xfId="18872" xr:uid="{A5B0AA9A-DDE7-4772-A972-5DDB10180331}"/>
    <cellStyle name="Normal 3 17 17 4" xfId="18873" xr:uid="{EE3F15A4-C6A3-4D51-9A3F-D4FCBB42FB0B}"/>
    <cellStyle name="Normal 3 17 17 5" xfId="18874" xr:uid="{691BF171-A6FA-4003-A22C-5F96F076E471}"/>
    <cellStyle name="Normal 3 17 18" xfId="18875" xr:uid="{E42E6306-6655-484B-9D32-EC2F6C0561F1}"/>
    <cellStyle name="Normal 3 17 18 2" xfId="18876" xr:uid="{08365AC8-778B-4F42-A44C-155B3EF9331B}"/>
    <cellStyle name="Normal 3 17 18 2 2" xfId="18877" xr:uid="{6A13F7E1-23E9-49B4-8645-A5A6D4238DF2}"/>
    <cellStyle name="Normal 3 17 18 2 3" xfId="18878" xr:uid="{099C27FF-0943-4F48-9686-D9F0B0FB185E}"/>
    <cellStyle name="Normal 3 17 18 3" xfId="18879" xr:uid="{E8832D57-A94F-4AE5-93C4-ADFA0EE4DA55}"/>
    <cellStyle name="Normal 3 17 18 3 2" xfId="18880" xr:uid="{6D2FF6A6-0809-4E1D-818F-CD2CF0C26D28}"/>
    <cellStyle name="Normal 3 17 18 3 3" xfId="18881" xr:uid="{AD6922D2-50F4-48CA-AF4B-D74B9953B66E}"/>
    <cellStyle name="Normal 3 17 18 4" xfId="18882" xr:uid="{29B4AB68-4697-4F0F-BA49-6DF33B3CC048}"/>
    <cellStyle name="Normal 3 17 18 5" xfId="18883" xr:uid="{5E2333FE-6BB1-48D4-B336-A1F29EFD0B46}"/>
    <cellStyle name="Normal 3 17 19" xfId="18884" xr:uid="{1FDC4B26-A0C2-4B91-90BA-E51AB7B12F83}"/>
    <cellStyle name="Normal 3 17 19 2" xfId="18885" xr:uid="{427DC7DC-11E1-490D-86F5-4311286E62E7}"/>
    <cellStyle name="Normal 3 17 19 2 2" xfId="18886" xr:uid="{9CE66ABC-F88B-4121-A60F-28100441A1D2}"/>
    <cellStyle name="Normal 3 17 19 2 3" xfId="18887" xr:uid="{FBA2C223-2CBB-4B79-866F-FC2057FC857A}"/>
    <cellStyle name="Normal 3 17 19 3" xfId="18888" xr:uid="{AFB07BF0-1913-4C0B-A732-178C03BACD22}"/>
    <cellStyle name="Normal 3 17 19 3 2" xfId="18889" xr:uid="{1B739384-A31C-46DC-BB47-D6F7939E0721}"/>
    <cellStyle name="Normal 3 17 19 3 3" xfId="18890" xr:uid="{091C7409-1610-4003-872D-A8D25E316477}"/>
    <cellStyle name="Normal 3 17 19 4" xfId="18891" xr:uid="{DB9E3155-2FF2-4723-BAE6-29537E75C6AB}"/>
    <cellStyle name="Normal 3 17 19 5" xfId="18892" xr:uid="{C14A3C44-93FC-467F-B84A-3C1BC16EC993}"/>
    <cellStyle name="Normal 3 17 2" xfId="18893" xr:uid="{7A835992-D102-4D3E-B53C-56AD6B4B6FDD}"/>
    <cellStyle name="Normal 3 17 2 2" xfId="18894" xr:uid="{A4218F11-7E64-471E-87AE-BD8A2223A2A0}"/>
    <cellStyle name="Normal 3 17 2 2 2" xfId="18895" xr:uid="{2C1B612B-21F5-439B-A70C-62D028370B04}"/>
    <cellStyle name="Normal 3 17 2 2 3" xfId="18896" xr:uid="{EF8636D5-0E11-483A-BFFC-10A5C17802F3}"/>
    <cellStyle name="Normal 3 17 2 3" xfId="18897" xr:uid="{BD7B8DFD-9E95-4C32-9143-88DBF3301B95}"/>
    <cellStyle name="Normal 3 17 2 3 2" xfId="18898" xr:uid="{B83C5427-852B-4E30-91F1-4707EA1DE8E1}"/>
    <cellStyle name="Normal 3 17 2 3 3" xfId="18899" xr:uid="{E3834E12-6DE5-4670-AE4B-ABF64A466BB5}"/>
    <cellStyle name="Normal 3 17 2 4" xfId="18900" xr:uid="{1A34C953-6E1A-4845-8070-2FB2015187B4}"/>
    <cellStyle name="Normal 3 17 2 5" xfId="18901" xr:uid="{0763296F-C35D-4371-842B-95E218BB1C87}"/>
    <cellStyle name="Normal 3 17 20" xfId="18902" xr:uid="{424872E9-AFD9-48F7-BDE0-0046425776DC}"/>
    <cellStyle name="Normal 3 17 20 2" xfId="18903" xr:uid="{3674F96A-C446-4ED0-8728-09945072A089}"/>
    <cellStyle name="Normal 3 17 20 2 2" xfId="18904" xr:uid="{DF074C11-E830-4040-AD72-B53957068D07}"/>
    <cellStyle name="Normal 3 17 20 2 3" xfId="18905" xr:uid="{399D139C-F43B-4A2E-B21F-CA70C6EC1FBB}"/>
    <cellStyle name="Normal 3 17 20 3" xfId="18906" xr:uid="{39C56982-407F-4D96-926F-C4D96ADD4BB1}"/>
    <cellStyle name="Normal 3 17 20 3 2" xfId="18907" xr:uid="{9A4DD022-F646-4902-8B41-C7A961FDC3A1}"/>
    <cellStyle name="Normal 3 17 20 3 3" xfId="18908" xr:uid="{6235E73A-2825-4DED-BA04-DCA9066F2D13}"/>
    <cellStyle name="Normal 3 17 20 4" xfId="18909" xr:uid="{99A89C16-647C-4316-A57C-F6068283EC20}"/>
    <cellStyle name="Normal 3 17 20 5" xfId="18910" xr:uid="{E34F7384-5836-43E3-9AE8-1FFB3473F0ED}"/>
    <cellStyle name="Normal 3 17 21" xfId="18911" xr:uid="{BB9E444C-376E-42DE-B682-5F06663EAF0C}"/>
    <cellStyle name="Normal 3 17 21 2" xfId="18912" xr:uid="{7FFAF690-BC1A-4FA4-B400-F4FDD6345F2A}"/>
    <cellStyle name="Normal 3 17 21 2 2" xfId="18913" xr:uid="{54085516-A85D-41D0-B1F3-51935269D803}"/>
    <cellStyle name="Normal 3 17 21 2 3" xfId="18914" xr:uid="{76549BC0-5E92-4D73-9F87-BD2FB7EAE4B2}"/>
    <cellStyle name="Normal 3 17 21 3" xfId="18915" xr:uid="{F71330E8-B99B-4431-8D8D-EE2FBBA6E8BB}"/>
    <cellStyle name="Normal 3 17 21 3 2" xfId="18916" xr:uid="{EC090E7B-AAE1-4C8F-919C-1D52B23C9E3F}"/>
    <cellStyle name="Normal 3 17 21 3 3" xfId="18917" xr:uid="{3616BE36-84A9-4CD0-AE7E-75679E8E8670}"/>
    <cellStyle name="Normal 3 17 21 4" xfId="18918" xr:uid="{DE27B233-30A0-4E6F-8285-26D76967D517}"/>
    <cellStyle name="Normal 3 17 21 5" xfId="18919" xr:uid="{D82180F2-71BC-4FDE-87A3-8164A25E1B51}"/>
    <cellStyle name="Normal 3 17 22" xfId="18920" xr:uid="{8FC68F7F-5C55-42D3-A838-FF5D1E8A7060}"/>
    <cellStyle name="Normal 3 17 22 2" xfId="18921" xr:uid="{B9C327A6-A801-4D1D-B16C-38B40F72D492}"/>
    <cellStyle name="Normal 3 17 22 2 2" xfId="18922" xr:uid="{946090D4-6FA6-44A0-9B41-A7B66E0F315E}"/>
    <cellStyle name="Normal 3 17 22 2 3" xfId="18923" xr:uid="{5021817D-64F3-47E4-A3F1-C6530560EC51}"/>
    <cellStyle name="Normal 3 17 22 3" xfId="18924" xr:uid="{EA2DB6C2-11EC-4189-B6E8-FDD12EFB443E}"/>
    <cellStyle name="Normal 3 17 22 3 2" xfId="18925" xr:uid="{2D120480-ADD3-4E7A-8D36-F4DCD84BFEB5}"/>
    <cellStyle name="Normal 3 17 22 3 3" xfId="18926" xr:uid="{04B0F0CB-6D78-46D8-8F3F-D8C6A9B5C81D}"/>
    <cellStyle name="Normal 3 17 22 4" xfId="18927" xr:uid="{378482FB-2BCF-465D-8F1B-18948B4F7643}"/>
    <cellStyle name="Normal 3 17 22 5" xfId="18928" xr:uid="{50DF0D11-FB88-4AE2-90C1-F3DF5975207F}"/>
    <cellStyle name="Normal 3 17 23" xfId="18929" xr:uid="{88A614C3-ECEC-4721-AEB3-15E5C9388EF7}"/>
    <cellStyle name="Normal 3 17 23 2" xfId="18930" xr:uid="{BB159C2C-0DF9-4FAE-AD88-1039D21E5F2D}"/>
    <cellStyle name="Normal 3 17 23 2 2" xfId="18931" xr:uid="{69A55060-5C89-4CA4-834A-3C2B1BC27E9F}"/>
    <cellStyle name="Normal 3 17 23 2 3" xfId="18932" xr:uid="{E203654A-750A-4563-8724-23E4FDAA5B95}"/>
    <cellStyle name="Normal 3 17 23 3" xfId="18933" xr:uid="{9118AD00-9245-4FDD-8400-92747E556A28}"/>
    <cellStyle name="Normal 3 17 23 3 2" xfId="18934" xr:uid="{6C41E783-835E-40DF-BE07-09D009F33108}"/>
    <cellStyle name="Normal 3 17 23 3 3" xfId="18935" xr:uid="{522036C3-F640-4639-87B3-EF4EAF051544}"/>
    <cellStyle name="Normal 3 17 23 4" xfId="18936" xr:uid="{222B89DE-B3ED-41E0-9DB0-B5C9ED4B99EC}"/>
    <cellStyle name="Normal 3 17 23 5" xfId="18937" xr:uid="{A059F00F-E2F0-4753-9714-5C0F6014E929}"/>
    <cellStyle name="Normal 3 17 24" xfId="18938" xr:uid="{B5B81DB9-0EFD-45FE-A9C3-14194422FDAC}"/>
    <cellStyle name="Normal 3 17 24 2" xfId="18939" xr:uid="{28F4DEF0-0932-4EB9-897D-20CFE49FC870}"/>
    <cellStyle name="Normal 3 17 24 3" xfId="18940" xr:uid="{942A0878-10F9-488D-A2B7-BA71FE4B6563}"/>
    <cellStyle name="Normal 3 17 25" xfId="18941" xr:uid="{8AA4134E-A3DB-400E-A3C1-6F36F4D42995}"/>
    <cellStyle name="Normal 3 17 25 2" xfId="18942" xr:uid="{88C65E57-1F4E-4008-8263-D6DF94904567}"/>
    <cellStyle name="Normal 3 17 25 3" xfId="18943" xr:uid="{BE4A2E44-2631-4595-A2D7-AFD22BBA6409}"/>
    <cellStyle name="Normal 3 17 26" xfId="18944" xr:uid="{3CDF060D-F9D6-4926-A07E-E2D0277DB44C}"/>
    <cellStyle name="Normal 3 17 27" xfId="18945" xr:uid="{3E1446B6-0074-41D6-B111-55E7B7D0343E}"/>
    <cellStyle name="Normal 3 17 3" xfId="18946" xr:uid="{5308EDA3-69A8-4C41-9E2F-671C20657EB6}"/>
    <cellStyle name="Normal 3 17 3 2" xfId="18947" xr:uid="{B9F753D4-4345-425D-940F-8AB293DFA8BB}"/>
    <cellStyle name="Normal 3 17 3 2 2" xfId="18948" xr:uid="{88E646E9-4F5E-4649-A996-52904BD94441}"/>
    <cellStyle name="Normal 3 17 3 2 3" xfId="18949" xr:uid="{7B3FACF8-A4BF-40F7-A7AC-6A1B17235DEA}"/>
    <cellStyle name="Normal 3 17 3 3" xfId="18950" xr:uid="{27618A3B-A11D-4CF3-9076-8CC6B8D7FC76}"/>
    <cellStyle name="Normal 3 17 3 3 2" xfId="18951" xr:uid="{E21BA0CF-C08D-41D1-ADC8-0FFC2738916B}"/>
    <cellStyle name="Normal 3 17 3 3 3" xfId="18952" xr:uid="{8E2D378F-1F03-4BF1-B1A6-8ED43D94044A}"/>
    <cellStyle name="Normal 3 17 3 4" xfId="18953" xr:uid="{C5DB5A34-D2AC-40A4-8482-0BBF9E97467D}"/>
    <cellStyle name="Normal 3 17 3 5" xfId="18954" xr:uid="{9833650A-D7C7-4198-B97C-6FAF049391CC}"/>
    <cellStyle name="Normal 3 17 4" xfId="18955" xr:uid="{B90D2159-A48C-4FFA-957F-570283D121DA}"/>
    <cellStyle name="Normal 3 17 4 2" xfId="18956" xr:uid="{714896CC-D06A-4118-8C61-2BEAD8E270AD}"/>
    <cellStyle name="Normal 3 17 4 2 2" xfId="18957" xr:uid="{8CEDD740-1BD8-44BA-AB37-B712F2C24AF7}"/>
    <cellStyle name="Normal 3 17 4 2 3" xfId="18958" xr:uid="{818A759A-B25B-432B-B30F-761DE6ED89D8}"/>
    <cellStyle name="Normal 3 17 4 3" xfId="18959" xr:uid="{375BE83E-402A-4564-8F0F-C6E25E2EF0E6}"/>
    <cellStyle name="Normal 3 17 4 3 2" xfId="18960" xr:uid="{7CDD373B-7487-45F0-8A34-3291873DEEDD}"/>
    <cellStyle name="Normal 3 17 4 3 3" xfId="18961" xr:uid="{6C75D533-B34F-4E0F-B8C0-A69FCADD5244}"/>
    <cellStyle name="Normal 3 17 4 4" xfId="18962" xr:uid="{3106335C-20C8-4076-BE45-A4B4B9C10B68}"/>
    <cellStyle name="Normal 3 17 4 5" xfId="18963" xr:uid="{E99D5A47-A976-4978-A5A0-D65881981A3F}"/>
    <cellStyle name="Normal 3 17 5" xfId="18964" xr:uid="{4035BD39-0C7A-48B9-9A75-079DCE4963F0}"/>
    <cellStyle name="Normal 3 17 5 2" xfId="18965" xr:uid="{E8F25716-D93D-4908-AE2D-4DFA2C8126AC}"/>
    <cellStyle name="Normal 3 17 5 2 2" xfId="18966" xr:uid="{861A1C7E-E5A9-4335-963F-872E8D54A80C}"/>
    <cellStyle name="Normal 3 17 5 2 3" xfId="18967" xr:uid="{55035E4A-9DBF-4C90-AFDA-D2BA0F1E56CB}"/>
    <cellStyle name="Normal 3 17 5 3" xfId="18968" xr:uid="{75088D40-CCF3-4E2A-A97F-1A3EFD059A0D}"/>
    <cellStyle name="Normal 3 17 5 3 2" xfId="18969" xr:uid="{0C5EDB43-85FA-469D-85C5-3E31E10C8745}"/>
    <cellStyle name="Normal 3 17 5 3 3" xfId="18970" xr:uid="{C1D873C5-9E8B-4CD4-A70A-1444EF54A1D6}"/>
    <cellStyle name="Normal 3 17 5 4" xfId="18971" xr:uid="{5A0E1F06-F730-4539-9D64-A98BE03500F2}"/>
    <cellStyle name="Normal 3 17 5 5" xfId="18972" xr:uid="{E14B3577-DA88-4002-82A2-2C73DB543B90}"/>
    <cellStyle name="Normal 3 17 6" xfId="18973" xr:uid="{E98CC830-959B-41DF-AA4C-A3FE54E17029}"/>
    <cellStyle name="Normal 3 17 6 2" xfId="18974" xr:uid="{717B59A4-4A32-4291-8191-7F6CCBD9EF97}"/>
    <cellStyle name="Normal 3 17 6 2 2" xfId="18975" xr:uid="{F6875412-0AF4-423F-86DC-585AB6CCFBB3}"/>
    <cellStyle name="Normal 3 17 6 2 3" xfId="18976" xr:uid="{525DE2A4-26FA-4DA3-8624-171E2C6C2C01}"/>
    <cellStyle name="Normal 3 17 6 3" xfId="18977" xr:uid="{BA41E0E0-13A6-423C-8B84-390625B2AAB0}"/>
    <cellStyle name="Normal 3 17 6 3 2" xfId="18978" xr:uid="{394E8321-98E0-4A85-8B5B-485B5439BEDA}"/>
    <cellStyle name="Normal 3 17 6 3 3" xfId="18979" xr:uid="{392059B9-051A-4E1C-93D8-6794E97A54F4}"/>
    <cellStyle name="Normal 3 17 6 4" xfId="18980" xr:uid="{570C098E-EA83-45E7-8DEC-01D8D0D836DC}"/>
    <cellStyle name="Normal 3 17 6 5" xfId="18981" xr:uid="{0B99ACED-A868-4B39-94D7-04988E3100EA}"/>
    <cellStyle name="Normal 3 17 7" xfId="18982" xr:uid="{1C9AA25B-34B2-4DAD-844A-6618ED88DECD}"/>
    <cellStyle name="Normal 3 17 7 2" xfId="18983" xr:uid="{4336D683-C41F-4A9C-8B7D-ADD9C2678155}"/>
    <cellStyle name="Normal 3 17 7 2 2" xfId="18984" xr:uid="{EAA7DA52-3AD1-4BCC-9AF3-68A44FC8DC52}"/>
    <cellStyle name="Normal 3 17 7 2 3" xfId="18985" xr:uid="{903C54FF-0BCA-4C5D-9ACB-75F4A640F23C}"/>
    <cellStyle name="Normal 3 17 7 3" xfId="18986" xr:uid="{7830C4F3-6C46-4875-9FE7-06043D177C41}"/>
    <cellStyle name="Normal 3 17 7 3 2" xfId="18987" xr:uid="{E4AACCF9-A9EE-4CB9-AD4E-B157FBEF0E9E}"/>
    <cellStyle name="Normal 3 17 7 3 3" xfId="18988" xr:uid="{88D23AF4-8784-4C30-BC48-771F0F7617ED}"/>
    <cellStyle name="Normal 3 17 7 4" xfId="18989" xr:uid="{E47E05A6-D13E-4C09-99A8-BE60D059B94A}"/>
    <cellStyle name="Normal 3 17 7 5" xfId="18990" xr:uid="{B6D85EDD-6EC7-4C8E-8238-28E9C038CE2D}"/>
    <cellStyle name="Normal 3 17 8" xfId="18991" xr:uid="{2FA61427-17F7-48F0-A948-478889DC1B2B}"/>
    <cellStyle name="Normal 3 17 8 2" xfId="18992" xr:uid="{46B87E77-3142-4D11-B88D-616AC9F897FE}"/>
    <cellStyle name="Normal 3 17 8 2 2" xfId="18993" xr:uid="{E8BE6903-D107-42A0-B543-B92E419CDBEB}"/>
    <cellStyle name="Normal 3 17 8 2 3" xfId="18994" xr:uid="{184A1ABE-2FB4-403F-A6AB-579C3FD9C7C7}"/>
    <cellStyle name="Normal 3 17 8 3" xfId="18995" xr:uid="{FE3420B6-00DE-47C2-94F4-FFB051962CA6}"/>
    <cellStyle name="Normal 3 17 8 3 2" xfId="18996" xr:uid="{D228764A-C461-43A1-BC78-B0C6C8F8A36D}"/>
    <cellStyle name="Normal 3 17 8 3 3" xfId="18997" xr:uid="{F08CE01F-B914-45A6-BA4C-A7DDF3383C3A}"/>
    <cellStyle name="Normal 3 17 8 4" xfId="18998" xr:uid="{A970E608-9C62-491F-AE82-1FF17476781D}"/>
    <cellStyle name="Normal 3 17 8 5" xfId="18999" xr:uid="{4369AE78-BB23-44B5-846F-6246B63C6BE9}"/>
    <cellStyle name="Normal 3 17 9" xfId="19000" xr:uid="{3BF65467-38F3-4327-AAFA-B7FFCC8C8BE6}"/>
    <cellStyle name="Normal 3 17 9 2" xfId="19001" xr:uid="{FEC42BC8-8BF2-455E-9367-343C4A4D79C5}"/>
    <cellStyle name="Normal 3 17 9 2 2" xfId="19002" xr:uid="{136E7E1A-3C27-4317-8B96-C7C9ACC5C8B4}"/>
    <cellStyle name="Normal 3 17 9 2 3" xfId="19003" xr:uid="{93A042DA-734C-4D4A-9A30-D45AC8219DF8}"/>
    <cellStyle name="Normal 3 17 9 3" xfId="19004" xr:uid="{0061BD9D-7EA7-4770-9A79-3C3BA36A1A9A}"/>
    <cellStyle name="Normal 3 17 9 3 2" xfId="19005" xr:uid="{87D1ADE8-EC3E-44EA-A876-95E928F4D6A5}"/>
    <cellStyle name="Normal 3 17 9 3 3" xfId="19006" xr:uid="{0C081B31-06CC-4545-AF0D-F9C1187AFAB7}"/>
    <cellStyle name="Normal 3 17 9 4" xfId="19007" xr:uid="{8A79E62B-8D0C-4535-B0CD-838DFF0FB99C}"/>
    <cellStyle name="Normal 3 17 9 5" xfId="19008" xr:uid="{D754A260-6E48-4851-8F57-27B8C7449667}"/>
    <cellStyle name="Normal 3 170" xfId="19009" xr:uid="{EBD6516B-25C0-438B-A3CD-67002375C221}"/>
    <cellStyle name="Normal 3 171" xfId="19010" xr:uid="{CA3AE31C-1FD4-4E99-8761-8214A2FB473F}"/>
    <cellStyle name="Normal 3 172" xfId="19011" xr:uid="{E0D2EB84-C9C4-4B41-90C2-79661923C2AC}"/>
    <cellStyle name="Normal 3 173" xfId="19012" xr:uid="{AE5599A7-A8AE-4E98-8D92-15C2B1B409E2}"/>
    <cellStyle name="Normal 3 174" xfId="19013" xr:uid="{3DC90FBA-7FED-4EED-A424-21D0020A36B0}"/>
    <cellStyle name="Normal 3 175" xfId="19014" xr:uid="{3A7F5BA8-6626-4C49-90AA-C02C9E194607}"/>
    <cellStyle name="Normal 3 176" xfId="19015" xr:uid="{AB9F5112-8444-4C2C-85FF-BF61F118BF3C}"/>
    <cellStyle name="Normal 3 177" xfId="19016" xr:uid="{7247A831-D4CD-44DB-BE1E-039BBEA64EF5}"/>
    <cellStyle name="Normal 3 178" xfId="19017" xr:uid="{B7362461-3245-43D1-9246-3BDE8F0BA413}"/>
    <cellStyle name="Normal 3 179" xfId="19018" xr:uid="{4981455E-4A3D-4743-BA97-330CB8E029FD}"/>
    <cellStyle name="Normal 3 18" xfId="19019" xr:uid="{69344AB4-608B-4133-A6F2-0E9EB5F4B66F}"/>
    <cellStyle name="Normal 3 18 10" xfId="19020" xr:uid="{16F75B3D-170F-4CCC-9C81-8F5690CD3928}"/>
    <cellStyle name="Normal 3 18 10 2" xfId="19021" xr:uid="{2F3FFE1B-BFD5-4706-A308-8D2339E77AD0}"/>
    <cellStyle name="Normal 3 18 10 2 2" xfId="19022" xr:uid="{670776B9-7F00-431F-9EE3-0A11165FCADA}"/>
    <cellStyle name="Normal 3 18 10 2 3" xfId="19023" xr:uid="{C35C69C9-720D-4CB5-A5EF-BA2BD30E7312}"/>
    <cellStyle name="Normal 3 18 10 3" xfId="19024" xr:uid="{8ED1BC48-88F3-46EF-B9C5-FE1DD4D20F4A}"/>
    <cellStyle name="Normal 3 18 10 3 2" xfId="19025" xr:uid="{C665ECB1-DFB9-437A-B9A1-1B477DB958EF}"/>
    <cellStyle name="Normal 3 18 10 3 3" xfId="19026" xr:uid="{EFDB4982-FDC6-4850-85F5-EE9A83BFC427}"/>
    <cellStyle name="Normal 3 18 10 4" xfId="19027" xr:uid="{5441EF9E-D9E3-48D8-8708-F79E32201DDF}"/>
    <cellStyle name="Normal 3 18 10 5" xfId="19028" xr:uid="{4D856570-01DA-4C4E-AA55-BEF47A5549C8}"/>
    <cellStyle name="Normal 3 18 11" xfId="19029" xr:uid="{07E4E5B2-81BA-4C80-A045-D56859355199}"/>
    <cellStyle name="Normal 3 18 11 2" xfId="19030" xr:uid="{37349C35-4A16-4621-A7D0-5BA735A70C12}"/>
    <cellStyle name="Normal 3 18 11 2 2" xfId="19031" xr:uid="{398D7191-5C7C-4D4F-AED6-91578E2F6F1A}"/>
    <cellStyle name="Normal 3 18 11 2 3" xfId="19032" xr:uid="{ADC2FA29-6E75-4A92-B053-37A60ACDA292}"/>
    <cellStyle name="Normal 3 18 11 3" xfId="19033" xr:uid="{6BE0B427-47B0-497E-8C71-DD87FE9770FD}"/>
    <cellStyle name="Normal 3 18 11 3 2" xfId="19034" xr:uid="{17583946-8850-4391-8BC9-616A36767ED0}"/>
    <cellStyle name="Normal 3 18 11 3 3" xfId="19035" xr:uid="{BDD3211A-9D39-4FEF-890E-8E36C90F5061}"/>
    <cellStyle name="Normal 3 18 11 4" xfId="19036" xr:uid="{F4DA3B2B-CC27-4C99-B914-3F7B5A1BD8E2}"/>
    <cellStyle name="Normal 3 18 11 5" xfId="19037" xr:uid="{B234F6BB-1231-406E-9E97-7D06F7911C94}"/>
    <cellStyle name="Normal 3 18 12" xfId="19038" xr:uid="{423D25C7-E5D6-4B26-AA8A-F1FECCBA92FE}"/>
    <cellStyle name="Normal 3 18 12 2" xfId="19039" xr:uid="{5AFCE582-743C-43C8-8868-CBC942F87F8B}"/>
    <cellStyle name="Normal 3 18 12 2 2" xfId="19040" xr:uid="{8AE26ED7-21BB-4A66-8011-D3C97EA00649}"/>
    <cellStyle name="Normal 3 18 12 2 3" xfId="19041" xr:uid="{77A04B4B-E1BA-4651-9FB9-9BF5FDAD4A5A}"/>
    <cellStyle name="Normal 3 18 12 3" xfId="19042" xr:uid="{2BC0B933-5F20-46C2-8BCF-AF9A7A0025B6}"/>
    <cellStyle name="Normal 3 18 12 3 2" xfId="19043" xr:uid="{691937C9-1F08-48EF-B182-4DE818F281DB}"/>
    <cellStyle name="Normal 3 18 12 3 3" xfId="19044" xr:uid="{3F64A1D2-7E2F-45E6-91B7-F0318B65F66E}"/>
    <cellStyle name="Normal 3 18 12 4" xfId="19045" xr:uid="{00B90322-2757-4269-B1EE-066D22F05DB7}"/>
    <cellStyle name="Normal 3 18 12 5" xfId="19046" xr:uid="{A754A5FF-5900-4725-9F4F-14FF0987AA3D}"/>
    <cellStyle name="Normal 3 18 13" xfId="19047" xr:uid="{63045A79-4BEC-4C91-A3EE-879759E533AF}"/>
    <cellStyle name="Normal 3 18 13 2" xfId="19048" xr:uid="{CA6E83A3-74D6-402F-A333-948B28EE7501}"/>
    <cellStyle name="Normal 3 18 13 2 2" xfId="19049" xr:uid="{0E81FDEC-0C95-4625-8442-1B3F3B2A49E3}"/>
    <cellStyle name="Normal 3 18 13 2 3" xfId="19050" xr:uid="{978BBDD5-E76D-4963-B6B1-6F07D5899791}"/>
    <cellStyle name="Normal 3 18 13 3" xfId="19051" xr:uid="{5AD9A077-05BD-4EE2-8B98-FE3C98EA7D2C}"/>
    <cellStyle name="Normal 3 18 13 3 2" xfId="19052" xr:uid="{BF50B0FA-618D-4CFB-B33E-A7AE903DC77C}"/>
    <cellStyle name="Normal 3 18 13 3 3" xfId="19053" xr:uid="{9A58BC9A-49DC-4FB4-BBBB-438AC1BB35ED}"/>
    <cellStyle name="Normal 3 18 13 4" xfId="19054" xr:uid="{9CD95A27-B066-4888-BCDF-9EF17C1C99D8}"/>
    <cellStyle name="Normal 3 18 13 5" xfId="19055" xr:uid="{8643EE62-4875-474D-848F-D22C59DEB354}"/>
    <cellStyle name="Normal 3 18 14" xfId="19056" xr:uid="{83FECB44-89BA-4BDC-AD0F-84D882011C0A}"/>
    <cellStyle name="Normal 3 18 14 2" xfId="19057" xr:uid="{B14AF3F2-1AF4-4660-A7D0-1A0C305B1A02}"/>
    <cellStyle name="Normal 3 18 14 2 2" xfId="19058" xr:uid="{7A107E0D-3476-43A3-AFC1-6A058EAFA40D}"/>
    <cellStyle name="Normal 3 18 14 2 3" xfId="19059" xr:uid="{05CD0070-5064-4BB4-A6A6-CB7E1C44EAA8}"/>
    <cellStyle name="Normal 3 18 14 3" xfId="19060" xr:uid="{BE01BA68-474F-4990-A189-6C04E64B95CA}"/>
    <cellStyle name="Normal 3 18 14 3 2" xfId="19061" xr:uid="{8BCE426F-FA5D-47ED-AA82-E63D5E29E9E5}"/>
    <cellStyle name="Normal 3 18 14 3 3" xfId="19062" xr:uid="{7BE7E728-9E49-4BBA-99A6-C1FC15C68B21}"/>
    <cellStyle name="Normal 3 18 14 4" xfId="19063" xr:uid="{BED66437-E7CE-463A-A897-8FDFBAE8039A}"/>
    <cellStyle name="Normal 3 18 14 5" xfId="19064" xr:uid="{24FE84AA-ED8C-49EE-A1B0-46E4D0A91C3B}"/>
    <cellStyle name="Normal 3 18 15" xfId="19065" xr:uid="{4DC615E5-D6E5-463D-B34B-5D30E6DD2D82}"/>
    <cellStyle name="Normal 3 18 15 2" xfId="19066" xr:uid="{E1CC5BB3-5F64-445F-BA9E-633DC1D99799}"/>
    <cellStyle name="Normal 3 18 15 2 2" xfId="19067" xr:uid="{1FDC7CA1-E84F-430F-949C-A2F1ECEA9016}"/>
    <cellStyle name="Normal 3 18 15 2 3" xfId="19068" xr:uid="{A2575F53-FD84-4C42-A89D-D6F80DA57E24}"/>
    <cellStyle name="Normal 3 18 15 3" xfId="19069" xr:uid="{20ED40F2-7545-419E-A329-E6C6516A2765}"/>
    <cellStyle name="Normal 3 18 15 3 2" xfId="19070" xr:uid="{6C0204ED-3442-48EA-8BF1-2A0A46A6FD04}"/>
    <cellStyle name="Normal 3 18 15 3 3" xfId="19071" xr:uid="{F444AF99-7042-426E-BC0B-40F2E7BD3190}"/>
    <cellStyle name="Normal 3 18 15 4" xfId="19072" xr:uid="{F3679D06-E5AC-41A3-AE17-64D0C5E85EE7}"/>
    <cellStyle name="Normal 3 18 15 5" xfId="19073" xr:uid="{70D00B2D-6C97-49A7-83D8-32BB9063C225}"/>
    <cellStyle name="Normal 3 18 16" xfId="19074" xr:uid="{E8B243B2-0C76-4BE9-8043-9F62F596E74D}"/>
    <cellStyle name="Normal 3 18 16 2" xfId="19075" xr:uid="{AB322DD5-47CD-425B-8B99-8CAAD5C647A6}"/>
    <cellStyle name="Normal 3 18 16 2 2" xfId="19076" xr:uid="{2C70F0B8-CD8D-4E3F-A65B-5C3B7C4A61A3}"/>
    <cellStyle name="Normal 3 18 16 2 3" xfId="19077" xr:uid="{ADD8C420-3B29-4062-B514-B4BA5F994050}"/>
    <cellStyle name="Normal 3 18 16 3" xfId="19078" xr:uid="{8DB71AC9-BB83-4F9C-A46D-40077C169799}"/>
    <cellStyle name="Normal 3 18 16 3 2" xfId="19079" xr:uid="{621E4017-A1C5-4913-B646-E517D7FA6D0E}"/>
    <cellStyle name="Normal 3 18 16 3 3" xfId="19080" xr:uid="{2968C707-0F0A-45B2-9CF2-0D35835FB06D}"/>
    <cellStyle name="Normal 3 18 16 4" xfId="19081" xr:uid="{C807226E-79EB-49EE-9BC1-B190DA1D768C}"/>
    <cellStyle name="Normal 3 18 16 5" xfId="19082" xr:uid="{0C8F7439-6886-48A6-B899-2313CF78F5DF}"/>
    <cellStyle name="Normal 3 18 17" xfId="19083" xr:uid="{4EAB282E-BDA6-4149-BA0C-C90C76FDF79E}"/>
    <cellStyle name="Normal 3 18 17 2" xfId="19084" xr:uid="{94658C72-886C-4D5C-A327-DA7EDF9F3707}"/>
    <cellStyle name="Normal 3 18 17 2 2" xfId="19085" xr:uid="{069B3931-0ABF-481C-B406-FE8BD56CF102}"/>
    <cellStyle name="Normal 3 18 17 2 3" xfId="19086" xr:uid="{C2A8365A-8B80-4666-89AD-E6C15CA308A3}"/>
    <cellStyle name="Normal 3 18 17 3" xfId="19087" xr:uid="{05E448F0-DA2E-4FF7-9644-BEA3C231FC61}"/>
    <cellStyle name="Normal 3 18 17 3 2" xfId="19088" xr:uid="{D1AF3AB0-E03B-4295-A135-B90E55BBD0DE}"/>
    <cellStyle name="Normal 3 18 17 3 3" xfId="19089" xr:uid="{9057D491-A366-4B20-AF4A-A6DE1DB0B080}"/>
    <cellStyle name="Normal 3 18 17 4" xfId="19090" xr:uid="{FE008A49-4285-4E6C-AFA0-4B3B9D3A6B36}"/>
    <cellStyle name="Normal 3 18 17 5" xfId="19091" xr:uid="{FBB9BDE7-E502-49CF-9A8F-1D8E85E586F8}"/>
    <cellStyle name="Normal 3 18 18" xfId="19092" xr:uid="{2E1AB489-6F0D-45C7-9889-9806C790C9C2}"/>
    <cellStyle name="Normal 3 18 18 2" xfId="19093" xr:uid="{A66C3920-0B08-49CB-9171-7ACEBD58FBA6}"/>
    <cellStyle name="Normal 3 18 18 2 2" xfId="19094" xr:uid="{CB88E0EB-2505-407A-B89E-FBA082F0E7C3}"/>
    <cellStyle name="Normal 3 18 18 2 3" xfId="19095" xr:uid="{591586F6-2C26-4DBB-87F9-DC7E713FEEE9}"/>
    <cellStyle name="Normal 3 18 18 3" xfId="19096" xr:uid="{F09C8775-7171-47D8-BF5E-66D2D3DD9549}"/>
    <cellStyle name="Normal 3 18 18 3 2" xfId="19097" xr:uid="{F7A5C594-A342-4F8C-AEF7-09FB412E0534}"/>
    <cellStyle name="Normal 3 18 18 3 3" xfId="19098" xr:uid="{03B68F3A-9D58-4B4B-BA75-E69FFBD6FE56}"/>
    <cellStyle name="Normal 3 18 18 4" xfId="19099" xr:uid="{5CDE5E3A-2F72-4802-B69E-FD4C171E6D04}"/>
    <cellStyle name="Normal 3 18 18 5" xfId="19100" xr:uid="{A3E59B94-321C-4F0B-865B-750E0C516F3B}"/>
    <cellStyle name="Normal 3 18 19" xfId="19101" xr:uid="{D6570819-0BD1-4E0F-BB97-D01F0F9F9C2D}"/>
    <cellStyle name="Normal 3 18 19 2" xfId="19102" xr:uid="{53AC22BF-2D34-4F6B-BC9B-F6297B3DEDFF}"/>
    <cellStyle name="Normal 3 18 19 2 2" xfId="19103" xr:uid="{26DE11F5-8A7B-4D3C-B672-26D36E95B44F}"/>
    <cellStyle name="Normal 3 18 19 2 3" xfId="19104" xr:uid="{E9FFBD19-63FD-47A4-8279-FE04F6BF5E30}"/>
    <cellStyle name="Normal 3 18 19 3" xfId="19105" xr:uid="{566D6CE6-EC3D-450E-98B0-8524349B3159}"/>
    <cellStyle name="Normal 3 18 19 3 2" xfId="19106" xr:uid="{D54172E8-1CDD-4CDA-AB09-295D2361BAA3}"/>
    <cellStyle name="Normal 3 18 19 3 3" xfId="19107" xr:uid="{1C601059-686A-4F28-92E4-D76660809099}"/>
    <cellStyle name="Normal 3 18 19 4" xfId="19108" xr:uid="{744AB42B-AE3F-491E-8962-F7495DF1ABBC}"/>
    <cellStyle name="Normal 3 18 19 5" xfId="19109" xr:uid="{A8AA5512-C38A-44FD-B916-C411F4F2C67E}"/>
    <cellStyle name="Normal 3 18 2" xfId="19110" xr:uid="{2C256933-1A22-4978-835F-F2334E9B1D96}"/>
    <cellStyle name="Normal 3 18 2 2" xfId="19111" xr:uid="{A82E5269-3A19-457B-915D-5ED9164D62C3}"/>
    <cellStyle name="Normal 3 18 2 2 2" xfId="19112" xr:uid="{580A773D-55CA-4C6B-B2A8-6278E9E9CAA5}"/>
    <cellStyle name="Normal 3 18 2 2 3" xfId="19113" xr:uid="{D2794813-5EE9-4153-9AE6-D95AD8BD9D4C}"/>
    <cellStyle name="Normal 3 18 2 3" xfId="19114" xr:uid="{34937E1F-3C2D-4C8C-9413-813EEC4A4313}"/>
    <cellStyle name="Normal 3 18 2 3 2" xfId="19115" xr:uid="{842AB739-11EF-4D51-8DDC-22CFC8A3BAA0}"/>
    <cellStyle name="Normal 3 18 2 3 3" xfId="19116" xr:uid="{E652C7CE-B2FB-4FCD-90E2-25D69290A7E9}"/>
    <cellStyle name="Normal 3 18 2 4" xfId="19117" xr:uid="{2B27C0C5-C86E-4333-B7F6-5A377291EFE4}"/>
    <cellStyle name="Normal 3 18 2 5" xfId="19118" xr:uid="{21EB8961-A6D6-4262-9963-F77DEF80D515}"/>
    <cellStyle name="Normal 3 18 20" xfId="19119" xr:uid="{D80F5E52-10E4-40BF-88B9-B539356F5272}"/>
    <cellStyle name="Normal 3 18 20 2" xfId="19120" xr:uid="{74CEF134-561A-4F60-A4AD-56FB86D3ADE7}"/>
    <cellStyle name="Normal 3 18 20 2 2" xfId="19121" xr:uid="{CCB8B38A-FF1F-4F62-9B80-DC42BE2CF9A9}"/>
    <cellStyle name="Normal 3 18 20 2 3" xfId="19122" xr:uid="{5DF29F82-5647-40FE-82CD-CC38E61F8D7E}"/>
    <cellStyle name="Normal 3 18 20 3" xfId="19123" xr:uid="{2C641EFD-33C6-470D-87D7-B867ACAFFD2F}"/>
    <cellStyle name="Normal 3 18 20 3 2" xfId="19124" xr:uid="{FF2059AF-05DE-40F6-BC94-54619351EA5B}"/>
    <cellStyle name="Normal 3 18 20 3 3" xfId="19125" xr:uid="{9DAA753A-D5F6-4956-A976-C1AF4E8CBE4D}"/>
    <cellStyle name="Normal 3 18 20 4" xfId="19126" xr:uid="{6440E1EE-E94C-46D9-A6F1-AFDBDCA14944}"/>
    <cellStyle name="Normal 3 18 20 5" xfId="19127" xr:uid="{DC20001E-E3C4-4681-86A3-21AC7FC95280}"/>
    <cellStyle name="Normal 3 18 21" xfId="19128" xr:uid="{7E3CB4B3-9665-454D-837C-4BE21237AA93}"/>
    <cellStyle name="Normal 3 18 21 2" xfId="19129" xr:uid="{80E05888-F355-4DF3-9673-DEC53CA8BDEA}"/>
    <cellStyle name="Normal 3 18 21 2 2" xfId="19130" xr:uid="{23D5B072-85CE-4CFC-84D9-51368992170A}"/>
    <cellStyle name="Normal 3 18 21 2 3" xfId="19131" xr:uid="{E7167E6D-82B2-4BEF-BD30-E503C2FE42F2}"/>
    <cellStyle name="Normal 3 18 21 3" xfId="19132" xr:uid="{9E1AB5A1-2665-4CBA-9326-263924A7EFEE}"/>
    <cellStyle name="Normal 3 18 21 3 2" xfId="19133" xr:uid="{4F3AE34F-6E5B-4391-82EE-AE37B4594907}"/>
    <cellStyle name="Normal 3 18 21 3 3" xfId="19134" xr:uid="{1F520135-34B1-46F3-ADFC-F8BAFE56E5B2}"/>
    <cellStyle name="Normal 3 18 21 4" xfId="19135" xr:uid="{BEED7FE7-BB7E-45EE-AB97-3F9107CDD8D6}"/>
    <cellStyle name="Normal 3 18 21 5" xfId="19136" xr:uid="{7BCB113C-5415-4103-BB0C-C8FAFA4D4F84}"/>
    <cellStyle name="Normal 3 18 22" xfId="19137" xr:uid="{FACD62D1-3AE4-4C6E-8FBE-C3B69B3194D8}"/>
    <cellStyle name="Normal 3 18 22 2" xfId="19138" xr:uid="{652E89C9-AB70-4CD0-9874-2B7726F9AC88}"/>
    <cellStyle name="Normal 3 18 22 2 2" xfId="19139" xr:uid="{9B7122C5-A404-467D-A21E-7638A168B62A}"/>
    <cellStyle name="Normal 3 18 22 2 3" xfId="19140" xr:uid="{7BBC6894-8D28-4CED-8747-D9BB68AD3BE9}"/>
    <cellStyle name="Normal 3 18 22 3" xfId="19141" xr:uid="{4184AF8A-AB7D-49A2-AB1A-1B6EBB02CBA8}"/>
    <cellStyle name="Normal 3 18 22 3 2" xfId="19142" xr:uid="{543B335D-A57B-4CB1-B113-C2F5B3AC3C11}"/>
    <cellStyle name="Normal 3 18 22 3 3" xfId="19143" xr:uid="{D7EFDB69-5B9D-45AC-90C1-6171B43A2471}"/>
    <cellStyle name="Normal 3 18 22 4" xfId="19144" xr:uid="{6927466E-AAE3-411A-AA4C-8C9C97A4F515}"/>
    <cellStyle name="Normal 3 18 22 5" xfId="19145" xr:uid="{C4C763D2-EFB7-4A1C-9BFF-9413F10B6634}"/>
    <cellStyle name="Normal 3 18 23" xfId="19146" xr:uid="{59997BA6-2E64-4EC0-9B0B-908DA920E9EB}"/>
    <cellStyle name="Normal 3 18 23 2" xfId="19147" xr:uid="{ACBD7B5E-0CB9-487E-9ABD-43EB789F6FFE}"/>
    <cellStyle name="Normal 3 18 23 2 2" xfId="19148" xr:uid="{0FDD921E-450E-4DCB-A8D4-D9DC314B9D5F}"/>
    <cellStyle name="Normal 3 18 23 2 3" xfId="19149" xr:uid="{8666E830-7140-41EA-B74A-8D4F377E2593}"/>
    <cellStyle name="Normal 3 18 23 3" xfId="19150" xr:uid="{51E4CF32-4823-4BBC-B3DC-C0567492A99F}"/>
    <cellStyle name="Normal 3 18 23 3 2" xfId="19151" xr:uid="{1B6C502D-5DB7-4BB4-9478-4B71D52C54A0}"/>
    <cellStyle name="Normal 3 18 23 3 3" xfId="19152" xr:uid="{E7DC626A-D95F-49C3-81CB-1D2BE1501084}"/>
    <cellStyle name="Normal 3 18 23 4" xfId="19153" xr:uid="{B958B18C-026E-4890-8ECA-E223620B9920}"/>
    <cellStyle name="Normal 3 18 23 5" xfId="19154" xr:uid="{4D9A62ED-B12E-405D-88CE-BA607C689457}"/>
    <cellStyle name="Normal 3 18 24" xfId="19155" xr:uid="{CAEC4740-B747-41EA-A881-6CBF7D1162A9}"/>
    <cellStyle name="Normal 3 18 24 2" xfId="19156" xr:uid="{F4E1F06C-70EE-4E84-BE7A-42D4E8719F1C}"/>
    <cellStyle name="Normal 3 18 24 3" xfId="19157" xr:uid="{1F8327A7-3C84-4A1F-9D7A-5321C581792A}"/>
    <cellStyle name="Normal 3 18 25" xfId="19158" xr:uid="{773699F1-EAD2-4A39-AD2A-3FC7F0715DAD}"/>
    <cellStyle name="Normal 3 18 25 2" xfId="19159" xr:uid="{5958E8B1-AF0F-4CD1-B40F-161CB28733ED}"/>
    <cellStyle name="Normal 3 18 25 3" xfId="19160" xr:uid="{7FBC7B61-A1BD-431F-A1BA-B3C223A66B2E}"/>
    <cellStyle name="Normal 3 18 26" xfId="19161" xr:uid="{1A7159A6-F1B2-4B34-96C1-71DD5E466424}"/>
    <cellStyle name="Normal 3 18 27" xfId="19162" xr:uid="{1EA70361-7A1F-4E2B-9591-BF82F7C1101B}"/>
    <cellStyle name="Normal 3 18 3" xfId="19163" xr:uid="{487074A3-FB40-4474-BC24-48951F62E420}"/>
    <cellStyle name="Normal 3 18 3 2" xfId="19164" xr:uid="{A790C4A7-8340-42FE-AF5D-8A741564D47A}"/>
    <cellStyle name="Normal 3 18 3 2 2" xfId="19165" xr:uid="{04AEBCD6-E76C-49D0-8E95-776986A51555}"/>
    <cellStyle name="Normal 3 18 3 2 3" xfId="19166" xr:uid="{F9D66FBB-241E-43B1-8510-2BFF18245BDC}"/>
    <cellStyle name="Normal 3 18 3 3" xfId="19167" xr:uid="{F628104B-A24B-4BD2-89A0-5B6B9EC72BA4}"/>
    <cellStyle name="Normal 3 18 3 3 2" xfId="19168" xr:uid="{13CF9507-6F3D-4809-BB64-71575FBB72A3}"/>
    <cellStyle name="Normal 3 18 3 3 3" xfId="19169" xr:uid="{B207B0D5-3DBD-43A3-A064-A513C190F64F}"/>
    <cellStyle name="Normal 3 18 3 4" xfId="19170" xr:uid="{E601E6C9-BAC8-4342-BA18-B9B218113DD1}"/>
    <cellStyle name="Normal 3 18 3 5" xfId="19171" xr:uid="{8C106B7B-A553-4B3B-BE44-0C1B95E645CC}"/>
    <cellStyle name="Normal 3 18 4" xfId="19172" xr:uid="{0852DB9D-94D9-4D0D-8335-8539BC59C35C}"/>
    <cellStyle name="Normal 3 18 4 2" xfId="19173" xr:uid="{9C662811-7005-4AEA-823D-E5811A4AFDD0}"/>
    <cellStyle name="Normal 3 18 4 2 2" xfId="19174" xr:uid="{7D3EFBE0-07C3-4F36-9529-590245E1298B}"/>
    <cellStyle name="Normal 3 18 4 2 3" xfId="19175" xr:uid="{610CCE51-3EE9-46E8-8459-E3CC19D4B202}"/>
    <cellStyle name="Normal 3 18 4 3" xfId="19176" xr:uid="{3FE8F148-63DA-42CB-8639-32B8D4478CCA}"/>
    <cellStyle name="Normal 3 18 4 3 2" xfId="19177" xr:uid="{035080AE-A1EC-46FB-B08C-CD15C2085986}"/>
    <cellStyle name="Normal 3 18 4 3 3" xfId="19178" xr:uid="{71A1579F-1A74-4991-8E64-4EFCFB24847C}"/>
    <cellStyle name="Normal 3 18 4 4" xfId="19179" xr:uid="{D538E4A1-2E59-499C-93B8-61550DE0EE19}"/>
    <cellStyle name="Normal 3 18 4 5" xfId="19180" xr:uid="{56705B35-BE60-43A0-BDE0-9DA5CC1DF77D}"/>
    <cellStyle name="Normal 3 18 5" xfId="19181" xr:uid="{339038C8-9F71-4CC3-9FAB-FB7EFDC5D6CE}"/>
    <cellStyle name="Normal 3 18 5 2" xfId="19182" xr:uid="{B8F1BBD9-B41B-46B1-BBBA-B9A69A20943B}"/>
    <cellStyle name="Normal 3 18 5 2 2" xfId="19183" xr:uid="{0D115AB1-94D1-4E84-AB3C-E056889B1684}"/>
    <cellStyle name="Normal 3 18 5 2 3" xfId="19184" xr:uid="{78C2FC6C-8500-4CE4-AD11-592EBF25DDE7}"/>
    <cellStyle name="Normal 3 18 5 3" xfId="19185" xr:uid="{D20793AC-B531-4203-967C-AEF195548E8B}"/>
    <cellStyle name="Normal 3 18 5 3 2" xfId="19186" xr:uid="{8EF7526D-2F2E-4726-BB6F-BECDF9AE0B65}"/>
    <cellStyle name="Normal 3 18 5 3 3" xfId="19187" xr:uid="{493B0427-1DE9-4B6C-8F88-7D137A06C8C5}"/>
    <cellStyle name="Normal 3 18 5 4" xfId="19188" xr:uid="{7EEAD3A5-5D7A-4AC9-ACB0-52D7C3409A71}"/>
    <cellStyle name="Normal 3 18 5 5" xfId="19189" xr:uid="{3949578C-77A9-4640-AA22-FFE72FA59AE6}"/>
    <cellStyle name="Normal 3 18 6" xfId="19190" xr:uid="{AD4C9DB3-A9DF-4808-9F52-B40CFAA16E99}"/>
    <cellStyle name="Normal 3 18 6 2" xfId="19191" xr:uid="{14A5B5EA-DE29-4A95-82BA-B2C4A179FE52}"/>
    <cellStyle name="Normal 3 18 6 2 2" xfId="19192" xr:uid="{E2B9FF06-ED71-4584-9187-871BF9E124E2}"/>
    <cellStyle name="Normal 3 18 6 2 3" xfId="19193" xr:uid="{C97BEEDE-3A34-46FA-873A-1A10C12C4695}"/>
    <cellStyle name="Normal 3 18 6 3" xfId="19194" xr:uid="{8E955007-349F-40C5-86E0-049A99DD4629}"/>
    <cellStyle name="Normal 3 18 6 3 2" xfId="19195" xr:uid="{7996E871-0EE9-4855-A00C-C528E6630BAE}"/>
    <cellStyle name="Normal 3 18 6 3 3" xfId="19196" xr:uid="{467E5BD5-86C6-4F47-8862-B7EF4F01C89A}"/>
    <cellStyle name="Normal 3 18 6 4" xfId="19197" xr:uid="{204056AD-03CB-4C98-B1B4-08DEB4341C43}"/>
    <cellStyle name="Normal 3 18 6 5" xfId="19198" xr:uid="{7AFDFCD5-26AB-4993-B09A-24FDAF4ACE0C}"/>
    <cellStyle name="Normal 3 18 7" xfId="19199" xr:uid="{25556298-B32E-4BE6-86E5-7BCA26A7AB3A}"/>
    <cellStyle name="Normal 3 18 7 2" xfId="19200" xr:uid="{7483AE19-53AA-403C-8F51-C719DC598570}"/>
    <cellStyle name="Normal 3 18 7 2 2" xfId="19201" xr:uid="{C98D8C16-0C28-4A83-A65B-FD7C27D69584}"/>
    <cellStyle name="Normal 3 18 7 2 3" xfId="19202" xr:uid="{A5C5BC56-06D1-432F-8528-AD444EFC5ECE}"/>
    <cellStyle name="Normal 3 18 7 3" xfId="19203" xr:uid="{E111EC05-39C6-4874-B77F-152BAD0318BE}"/>
    <cellStyle name="Normal 3 18 7 3 2" xfId="19204" xr:uid="{254E6C71-5623-4919-B1F8-40E156607ED5}"/>
    <cellStyle name="Normal 3 18 7 3 3" xfId="19205" xr:uid="{416D7826-4E77-47A7-97DA-C06CAB318D82}"/>
    <cellStyle name="Normal 3 18 7 4" xfId="19206" xr:uid="{3A239965-0931-4D84-8451-E7BBB7AAB7B7}"/>
    <cellStyle name="Normal 3 18 7 5" xfId="19207" xr:uid="{F2033820-A6F8-41C6-A93C-6FEE0230333C}"/>
    <cellStyle name="Normal 3 18 8" xfId="19208" xr:uid="{DC4A5A58-DBA5-44DC-B9A2-219D025AC8ED}"/>
    <cellStyle name="Normal 3 18 8 2" xfId="19209" xr:uid="{4754A29F-32C7-4B47-8589-E6252D9221CA}"/>
    <cellStyle name="Normal 3 18 8 2 2" xfId="19210" xr:uid="{764125F7-9C15-4418-B4E1-DC73ED529AAE}"/>
    <cellStyle name="Normal 3 18 8 2 3" xfId="19211" xr:uid="{C1CFE906-61F4-4038-9DE8-6B1724087466}"/>
    <cellStyle name="Normal 3 18 8 3" xfId="19212" xr:uid="{B22E221E-4F26-46EE-894A-FC514C9AAD33}"/>
    <cellStyle name="Normal 3 18 8 3 2" xfId="19213" xr:uid="{4FD93D4E-D202-4DB1-A2DB-884DF6FB8DAE}"/>
    <cellStyle name="Normal 3 18 8 3 3" xfId="19214" xr:uid="{ED153B94-D8B0-4C08-B91A-5DC02159148D}"/>
    <cellStyle name="Normal 3 18 8 4" xfId="19215" xr:uid="{32A164D3-4072-44A5-884B-CEE0240699CD}"/>
    <cellStyle name="Normal 3 18 8 5" xfId="19216" xr:uid="{2238791F-399B-4F4B-AC09-7E569059C83F}"/>
    <cellStyle name="Normal 3 18 9" xfId="19217" xr:uid="{BB52B23A-5662-49BD-977B-2B57C9C4775F}"/>
    <cellStyle name="Normal 3 18 9 2" xfId="19218" xr:uid="{6D3CCAEB-3732-4DAC-8D3A-CFBFA9DB2D20}"/>
    <cellStyle name="Normal 3 18 9 2 2" xfId="19219" xr:uid="{447EE1EB-472E-4535-9ABC-0F855C2681AB}"/>
    <cellStyle name="Normal 3 18 9 2 3" xfId="19220" xr:uid="{EDE0F9A1-CB08-4A88-AF45-85C86F9CD324}"/>
    <cellStyle name="Normal 3 18 9 3" xfId="19221" xr:uid="{707CFD4B-E57F-4A32-9B37-65CCC62E5E33}"/>
    <cellStyle name="Normal 3 18 9 3 2" xfId="19222" xr:uid="{7F854C0F-564C-463F-8B95-969CD8FF5731}"/>
    <cellStyle name="Normal 3 18 9 3 3" xfId="19223" xr:uid="{70D9311C-0F93-4573-AE4A-5594D58E43DF}"/>
    <cellStyle name="Normal 3 18 9 4" xfId="19224" xr:uid="{4BE0742A-ABEA-4935-9B80-45608ABB954E}"/>
    <cellStyle name="Normal 3 18 9 5" xfId="19225" xr:uid="{1B8279D2-C98E-45A1-AFEB-9B9B0A10EC1B}"/>
    <cellStyle name="Normal 3 180" xfId="19226" xr:uid="{A7B88002-4B65-4406-946B-7AFA93EA0CFE}"/>
    <cellStyle name="Normal 3 181" xfId="19227" xr:uid="{B45E204A-55E0-4074-B028-220CB4BEF77F}"/>
    <cellStyle name="Normal 3 182" xfId="19228" xr:uid="{5F0FF623-623D-4EF5-A68D-A791E26FBBA3}"/>
    <cellStyle name="Normal 3 183" xfId="19229" xr:uid="{C167D0B2-5750-49B6-9BC0-41F611D59585}"/>
    <cellStyle name="Normal 3 184" xfId="19230" xr:uid="{6A46F064-4680-4546-B367-27552E52446E}"/>
    <cellStyle name="Normal 3 185" xfId="19231" xr:uid="{8067E682-2C86-4C6E-9B39-7214675D52EB}"/>
    <cellStyle name="Normal 3 186" xfId="19232" xr:uid="{D0706D81-3C20-4F85-AA66-F57A8505068D}"/>
    <cellStyle name="Normal 3 187" xfId="19233" xr:uid="{877539AA-481E-44BD-B952-E367920627C0}"/>
    <cellStyle name="Normal 3 188" xfId="19234" xr:uid="{4F88A526-653C-47A0-9758-57E16EA0CD8C}"/>
    <cellStyle name="Normal 3 189" xfId="19235" xr:uid="{7EE3958A-BF99-4371-8C42-94491B3D6A6F}"/>
    <cellStyle name="Normal 3 19" xfId="19236" xr:uid="{B28BA979-E5EA-46F0-BCC4-4E98364F4BD4}"/>
    <cellStyle name="Normal 3 19 10" xfId="19237" xr:uid="{D812051D-0A52-49A8-88C2-BDFA73C2F83A}"/>
    <cellStyle name="Normal 3 19 10 2" xfId="19238" xr:uid="{6168B38F-AC53-4EF1-B6BE-55A795532B94}"/>
    <cellStyle name="Normal 3 19 10 2 2" xfId="19239" xr:uid="{CCF7DD16-12B3-41EF-9750-8B670D67BC08}"/>
    <cellStyle name="Normal 3 19 10 2 3" xfId="19240" xr:uid="{BBB86F14-FC48-4998-BC10-3C5F01CA6AAE}"/>
    <cellStyle name="Normal 3 19 10 3" xfId="19241" xr:uid="{DC433B3B-5A87-4D22-87FD-9EDF132D5F9D}"/>
    <cellStyle name="Normal 3 19 10 3 2" xfId="19242" xr:uid="{EE083C49-CA9C-41DB-9E2D-33A38AC9D101}"/>
    <cellStyle name="Normal 3 19 10 3 3" xfId="19243" xr:uid="{67524135-3741-4303-A199-500112D11975}"/>
    <cellStyle name="Normal 3 19 10 4" xfId="19244" xr:uid="{3F11E1B9-7AE1-419C-B901-40593957AEA6}"/>
    <cellStyle name="Normal 3 19 10 5" xfId="19245" xr:uid="{B49A1DFB-C21B-4BB9-BC45-0A06000BDDCD}"/>
    <cellStyle name="Normal 3 19 11" xfId="19246" xr:uid="{14B5ECE3-D096-4A13-BF4A-9B7E526C7609}"/>
    <cellStyle name="Normal 3 19 11 2" xfId="19247" xr:uid="{033F9939-A98E-42CD-9502-7F924D0A22B2}"/>
    <cellStyle name="Normal 3 19 11 2 2" xfId="19248" xr:uid="{CF0ECAD1-D06C-44BA-B00B-5809C68B47D5}"/>
    <cellStyle name="Normal 3 19 11 2 3" xfId="19249" xr:uid="{6B321002-5D71-4521-A73F-C40E3A06DA0E}"/>
    <cellStyle name="Normal 3 19 11 3" xfId="19250" xr:uid="{FE356150-BBD4-4705-809A-7D31E1C057AC}"/>
    <cellStyle name="Normal 3 19 11 3 2" xfId="19251" xr:uid="{1B224E7C-2EE7-467A-9711-776F7CBD9E9A}"/>
    <cellStyle name="Normal 3 19 11 3 3" xfId="19252" xr:uid="{806F3131-1DDA-461B-BDFC-00DB10B62EAA}"/>
    <cellStyle name="Normal 3 19 11 4" xfId="19253" xr:uid="{1634968B-F7A5-42B2-8648-AB67DDE6E480}"/>
    <cellStyle name="Normal 3 19 11 5" xfId="19254" xr:uid="{226346CE-FA73-4B92-922A-4696A0FAA134}"/>
    <cellStyle name="Normal 3 19 12" xfId="19255" xr:uid="{3D0F077F-D557-4CB7-AED4-4FC5F85D07AC}"/>
    <cellStyle name="Normal 3 19 12 2" xfId="19256" xr:uid="{1842EE96-FB31-4ECC-B742-659B045B9424}"/>
    <cellStyle name="Normal 3 19 12 2 2" xfId="19257" xr:uid="{BC141827-F1D0-4539-8E8A-FBE2DC7A42BA}"/>
    <cellStyle name="Normal 3 19 12 2 3" xfId="19258" xr:uid="{3A573FA5-E95B-424F-929F-44CA26944925}"/>
    <cellStyle name="Normal 3 19 12 3" xfId="19259" xr:uid="{220595E5-B975-4954-9EF6-64B1D8F721EC}"/>
    <cellStyle name="Normal 3 19 12 3 2" xfId="19260" xr:uid="{FCA522BB-E1E2-4A55-8657-7D96FD6D085A}"/>
    <cellStyle name="Normal 3 19 12 3 3" xfId="19261" xr:uid="{7505A38C-D1AB-4FF2-9FB0-F62A23726B85}"/>
    <cellStyle name="Normal 3 19 12 4" xfId="19262" xr:uid="{993442A9-F7A7-48CC-816C-B725D62C2EEC}"/>
    <cellStyle name="Normal 3 19 12 5" xfId="19263" xr:uid="{BB193010-EE8A-4445-8D95-CE6EC3D808D9}"/>
    <cellStyle name="Normal 3 19 13" xfId="19264" xr:uid="{B918A9B2-A0F0-4638-B495-D0143114E667}"/>
    <cellStyle name="Normal 3 19 13 2" xfId="19265" xr:uid="{C8BF3DBC-0139-4D03-AC4A-AC08F357E5C0}"/>
    <cellStyle name="Normal 3 19 13 2 2" xfId="19266" xr:uid="{54977B75-E375-427A-861A-A85F45AB4A72}"/>
    <cellStyle name="Normal 3 19 13 2 3" xfId="19267" xr:uid="{AEB72E8D-96CF-4897-AC89-E8F036E23FDD}"/>
    <cellStyle name="Normal 3 19 13 3" xfId="19268" xr:uid="{935F7586-6284-4851-9781-0F96A29F3638}"/>
    <cellStyle name="Normal 3 19 13 3 2" xfId="19269" xr:uid="{CFC02EE3-C6BB-4F36-B2FF-C4CDA2EA9B97}"/>
    <cellStyle name="Normal 3 19 13 3 3" xfId="19270" xr:uid="{33CF123A-1C66-4065-94DF-21C62F128D48}"/>
    <cellStyle name="Normal 3 19 13 4" xfId="19271" xr:uid="{9B40DCDE-B65B-43B1-B73D-443A03D7A268}"/>
    <cellStyle name="Normal 3 19 13 5" xfId="19272" xr:uid="{494587BF-4817-4B3A-B069-418BB18D53C3}"/>
    <cellStyle name="Normal 3 19 14" xfId="19273" xr:uid="{322A7944-8788-4D86-AE6C-A19421F76F79}"/>
    <cellStyle name="Normal 3 19 14 2" xfId="19274" xr:uid="{9919B802-C3D0-4F80-820C-266E8D3E388E}"/>
    <cellStyle name="Normal 3 19 14 2 2" xfId="19275" xr:uid="{B2E0E953-1E98-4D46-B366-6FA0A8179EA2}"/>
    <cellStyle name="Normal 3 19 14 2 3" xfId="19276" xr:uid="{0C992C6E-7129-49EA-AAE6-06DF7511E46F}"/>
    <cellStyle name="Normal 3 19 14 3" xfId="19277" xr:uid="{861646C8-4311-4428-8DAE-2FFE81EFA341}"/>
    <cellStyle name="Normal 3 19 14 3 2" xfId="19278" xr:uid="{24AB14CF-5630-4C47-A0A8-A025B132355F}"/>
    <cellStyle name="Normal 3 19 14 3 3" xfId="19279" xr:uid="{288E5781-3FA7-492B-A5AF-B9197E0E5136}"/>
    <cellStyle name="Normal 3 19 14 4" xfId="19280" xr:uid="{B83AB3F8-4E3D-4274-A7C8-B2F721E523F2}"/>
    <cellStyle name="Normal 3 19 14 5" xfId="19281" xr:uid="{13C1873D-942D-4F31-9DBC-544268739277}"/>
    <cellStyle name="Normal 3 19 15" xfId="19282" xr:uid="{5AFAB656-674D-4C9B-97C5-7750A38CF118}"/>
    <cellStyle name="Normal 3 19 15 2" xfId="19283" xr:uid="{2EEFBCF7-1F46-486E-B827-C73060E3C97A}"/>
    <cellStyle name="Normal 3 19 15 2 2" xfId="19284" xr:uid="{B9F26053-4806-4E3E-9474-D081B488ACF2}"/>
    <cellStyle name="Normal 3 19 15 2 3" xfId="19285" xr:uid="{ABF7E813-9DD2-4E68-BEDA-7B35AA34DC30}"/>
    <cellStyle name="Normal 3 19 15 3" xfId="19286" xr:uid="{9780B8FD-A195-46C6-94FE-2691A79232A1}"/>
    <cellStyle name="Normal 3 19 15 3 2" xfId="19287" xr:uid="{157D3F47-5370-4787-8D5C-2DD3458B7CFE}"/>
    <cellStyle name="Normal 3 19 15 3 3" xfId="19288" xr:uid="{0A7193E2-2F26-4FEC-8DE0-7A31B84124B9}"/>
    <cellStyle name="Normal 3 19 15 4" xfId="19289" xr:uid="{7483E2F6-B65D-4E55-B810-E04F88A178AC}"/>
    <cellStyle name="Normal 3 19 15 5" xfId="19290" xr:uid="{1C27DEB5-8620-44BF-9AF7-1A4DD5DEEF15}"/>
    <cellStyle name="Normal 3 19 16" xfId="19291" xr:uid="{41118C07-9F89-438A-A119-D235EC76F19A}"/>
    <cellStyle name="Normal 3 19 16 2" xfId="19292" xr:uid="{24E7A67E-B6CE-406B-9612-F01962409B46}"/>
    <cellStyle name="Normal 3 19 16 2 2" xfId="19293" xr:uid="{EE6EBC83-C84E-4887-9325-D9D055A79A53}"/>
    <cellStyle name="Normal 3 19 16 2 3" xfId="19294" xr:uid="{14ED67F3-24C1-46DB-B881-CDADAD8C156B}"/>
    <cellStyle name="Normal 3 19 16 3" xfId="19295" xr:uid="{CECDC20C-ABAF-4CB2-A787-38D61A178D1B}"/>
    <cellStyle name="Normal 3 19 16 3 2" xfId="19296" xr:uid="{6A67177F-F594-4C2C-A625-141AA76EE057}"/>
    <cellStyle name="Normal 3 19 16 3 3" xfId="19297" xr:uid="{2F458850-7564-4918-9948-260ECB874D7F}"/>
    <cellStyle name="Normal 3 19 16 4" xfId="19298" xr:uid="{C78195CA-4460-451F-B855-D6657CB1F86C}"/>
    <cellStyle name="Normal 3 19 16 5" xfId="19299" xr:uid="{8E1B1F30-7B3B-48C0-B637-AB2594E2617B}"/>
    <cellStyle name="Normal 3 19 17" xfId="19300" xr:uid="{0E579D27-8B6F-47BD-AAF1-B45156C1B30E}"/>
    <cellStyle name="Normal 3 19 17 2" xfId="19301" xr:uid="{FBDC3BA0-A231-428C-A7A8-C948E0A58760}"/>
    <cellStyle name="Normal 3 19 17 2 2" xfId="19302" xr:uid="{FC5544E2-FCAD-40F0-8EEC-853054D4DEC4}"/>
    <cellStyle name="Normal 3 19 17 2 3" xfId="19303" xr:uid="{D3F79B3E-0C67-4BC1-ABEB-AEBA3622EBE7}"/>
    <cellStyle name="Normal 3 19 17 3" xfId="19304" xr:uid="{5AF20143-F350-4E3B-9650-321206E0CA0C}"/>
    <cellStyle name="Normal 3 19 17 3 2" xfId="19305" xr:uid="{8F704073-D75E-4EB1-8FDD-0C702C8D800F}"/>
    <cellStyle name="Normal 3 19 17 3 3" xfId="19306" xr:uid="{86F525EF-24EB-4C10-B9E0-0E6E7F30AD58}"/>
    <cellStyle name="Normal 3 19 17 4" xfId="19307" xr:uid="{7BED24EA-3CF3-460E-8EB5-E2BA8CC212A4}"/>
    <cellStyle name="Normal 3 19 17 5" xfId="19308" xr:uid="{5402A2EE-28EF-44E3-BA3F-1A4307F6BFC9}"/>
    <cellStyle name="Normal 3 19 18" xfId="19309" xr:uid="{E9604AD5-256C-40A1-84A0-5BF04AA6FC2C}"/>
    <cellStyle name="Normal 3 19 18 2" xfId="19310" xr:uid="{E64F1D34-A421-4F39-B19A-E5748DF9F473}"/>
    <cellStyle name="Normal 3 19 18 2 2" xfId="19311" xr:uid="{A09568C7-C241-4295-ABD7-9E530BCD6725}"/>
    <cellStyle name="Normal 3 19 18 2 3" xfId="19312" xr:uid="{FD2F108F-B3F3-4EA8-A36B-3BFD83EC08C1}"/>
    <cellStyle name="Normal 3 19 18 3" xfId="19313" xr:uid="{F48AD147-10B3-4980-82AD-5E344BA69111}"/>
    <cellStyle name="Normal 3 19 18 3 2" xfId="19314" xr:uid="{17B27E6C-5C2D-4EB5-840D-C9003159AB8D}"/>
    <cellStyle name="Normal 3 19 18 3 3" xfId="19315" xr:uid="{A85DB113-9B6E-4910-A0CF-8AAEF758FA17}"/>
    <cellStyle name="Normal 3 19 18 4" xfId="19316" xr:uid="{9D964552-828A-429C-A9EB-FB2EB8451E70}"/>
    <cellStyle name="Normal 3 19 18 5" xfId="19317" xr:uid="{A5D828D4-76BE-45FF-AC28-899B3DB88864}"/>
    <cellStyle name="Normal 3 19 19" xfId="19318" xr:uid="{B4FB6E3B-BD11-4DB0-B4B4-27B2A9E6A085}"/>
    <cellStyle name="Normal 3 19 19 2" xfId="19319" xr:uid="{E67247A7-9D40-422C-B96B-A98802CC2453}"/>
    <cellStyle name="Normal 3 19 19 2 2" xfId="19320" xr:uid="{E10E64D4-9CDC-4C06-9E3E-3B9FF2EF0870}"/>
    <cellStyle name="Normal 3 19 19 2 3" xfId="19321" xr:uid="{3BFC7E70-3375-47D0-AA30-20AA42DBB418}"/>
    <cellStyle name="Normal 3 19 19 3" xfId="19322" xr:uid="{A819D21D-074F-42C9-A305-EDB1BEDB91BC}"/>
    <cellStyle name="Normal 3 19 19 3 2" xfId="19323" xr:uid="{5F08AE16-368A-45EF-96C0-3FDF9CEB2B8C}"/>
    <cellStyle name="Normal 3 19 19 3 3" xfId="19324" xr:uid="{F0E0D5E1-9795-49A1-89E4-9BB5D7E3F702}"/>
    <cellStyle name="Normal 3 19 19 4" xfId="19325" xr:uid="{44C14426-65B2-4B0B-9C6B-C40965C884F3}"/>
    <cellStyle name="Normal 3 19 19 5" xfId="19326" xr:uid="{67DF5B83-4698-4564-B895-41FBC2FFA62A}"/>
    <cellStyle name="Normal 3 19 2" xfId="19327" xr:uid="{4D73BDE3-C354-4757-A47E-97209DEAEF1F}"/>
    <cellStyle name="Normal 3 19 2 2" xfId="19328" xr:uid="{37F484BE-9E9F-4025-B196-3FE7CA2C70BE}"/>
    <cellStyle name="Normal 3 19 2 2 2" xfId="19329" xr:uid="{B8EB7AF2-6C50-418F-8E2C-04D0EB08CEC0}"/>
    <cellStyle name="Normal 3 19 2 2 3" xfId="19330" xr:uid="{391F4C2C-4B25-4298-9DF1-F7856A423CD9}"/>
    <cellStyle name="Normal 3 19 2 3" xfId="19331" xr:uid="{DF03FAAF-224A-4B79-9FBF-940FFBC9ECE7}"/>
    <cellStyle name="Normal 3 19 2 3 2" xfId="19332" xr:uid="{0371050F-AB96-46BA-9387-B5DF6A4C6080}"/>
    <cellStyle name="Normal 3 19 2 3 3" xfId="19333" xr:uid="{7AEF428B-7D80-4307-835A-38297F957673}"/>
    <cellStyle name="Normal 3 19 2 4" xfId="19334" xr:uid="{6CED42BC-60CC-4352-9889-0C206E5D9706}"/>
    <cellStyle name="Normal 3 19 2 5" xfId="19335" xr:uid="{E36CF342-2FCC-447E-B3E2-AE91F719054D}"/>
    <cellStyle name="Normal 3 19 20" xfId="19336" xr:uid="{90E44B78-0D5B-4E73-8097-D72E4D9A483B}"/>
    <cellStyle name="Normal 3 19 20 2" xfId="19337" xr:uid="{269D0A3C-61B2-413C-B7CC-C5FE5113B06B}"/>
    <cellStyle name="Normal 3 19 20 2 2" xfId="19338" xr:uid="{0232380A-B309-4F3B-B17E-262541187E58}"/>
    <cellStyle name="Normal 3 19 20 2 3" xfId="19339" xr:uid="{DED0D897-A723-4F56-88F4-5FE7D834AE15}"/>
    <cellStyle name="Normal 3 19 20 3" xfId="19340" xr:uid="{3D6A1AEF-1F3D-4993-8DE3-EE3F2B53D64F}"/>
    <cellStyle name="Normal 3 19 20 3 2" xfId="19341" xr:uid="{057215B6-FCA5-443A-BE7A-B1AA7B0CB167}"/>
    <cellStyle name="Normal 3 19 20 3 3" xfId="19342" xr:uid="{293F8A0F-3703-45FC-9516-6E299020665D}"/>
    <cellStyle name="Normal 3 19 20 4" xfId="19343" xr:uid="{27D130F0-31A3-48CD-B29C-E82AB2299516}"/>
    <cellStyle name="Normal 3 19 20 5" xfId="19344" xr:uid="{8F01C304-0F06-4F87-B478-49B956382B19}"/>
    <cellStyle name="Normal 3 19 21" xfId="19345" xr:uid="{6C7C4183-8568-45D2-B739-1D8D8A13457B}"/>
    <cellStyle name="Normal 3 19 21 2" xfId="19346" xr:uid="{B890CAD1-1D8F-42CB-937F-825215BA721F}"/>
    <cellStyle name="Normal 3 19 21 2 2" xfId="19347" xr:uid="{2C3E0E9F-C837-4946-8C9F-79DAFC09D9B0}"/>
    <cellStyle name="Normal 3 19 21 2 3" xfId="19348" xr:uid="{99ACB40A-1776-46E3-BDD7-51D1E5CE6AA3}"/>
    <cellStyle name="Normal 3 19 21 3" xfId="19349" xr:uid="{98B71067-FD9B-41DC-95BA-1FAD3A1ED6FD}"/>
    <cellStyle name="Normal 3 19 21 3 2" xfId="19350" xr:uid="{BFC3ACD3-6BE3-42BC-AB79-08AACD5500FC}"/>
    <cellStyle name="Normal 3 19 21 3 3" xfId="19351" xr:uid="{8DDA6379-2E0D-4574-B9F4-A455D5DFF68F}"/>
    <cellStyle name="Normal 3 19 21 4" xfId="19352" xr:uid="{B525F6C0-B419-4C99-9D5E-5CF63E2A0BD8}"/>
    <cellStyle name="Normal 3 19 21 5" xfId="19353" xr:uid="{8D68381D-7D44-4184-A3D3-ABC4B5CC645B}"/>
    <cellStyle name="Normal 3 19 22" xfId="19354" xr:uid="{60DBC70E-D420-46EC-8A09-D648AF0E7210}"/>
    <cellStyle name="Normal 3 19 22 2" xfId="19355" xr:uid="{6F7F94DC-375C-4625-96BD-FAE3D523245F}"/>
    <cellStyle name="Normal 3 19 22 2 2" xfId="19356" xr:uid="{153918AF-161A-41D5-823B-1B1F9F78A79A}"/>
    <cellStyle name="Normal 3 19 22 2 3" xfId="19357" xr:uid="{A38C1CE5-D64C-4D05-B517-B97D32387095}"/>
    <cellStyle name="Normal 3 19 22 3" xfId="19358" xr:uid="{A3D7392D-F2C8-4AA7-A1F0-273223E29799}"/>
    <cellStyle name="Normal 3 19 22 3 2" xfId="19359" xr:uid="{830774B6-B00E-47C2-AE63-D14722E0923E}"/>
    <cellStyle name="Normal 3 19 22 3 3" xfId="19360" xr:uid="{40C33F28-D000-4BFE-A86D-60B3A228CADB}"/>
    <cellStyle name="Normal 3 19 22 4" xfId="19361" xr:uid="{DF988F7A-DEA6-4A18-B225-F451F20CB535}"/>
    <cellStyle name="Normal 3 19 22 5" xfId="19362" xr:uid="{C1752EA1-0470-46DA-BFC9-7B34BC79222B}"/>
    <cellStyle name="Normal 3 19 23" xfId="19363" xr:uid="{C6F28F6E-B8BA-4781-996C-621A9C2D6017}"/>
    <cellStyle name="Normal 3 19 23 2" xfId="19364" xr:uid="{DCD5A26C-8D13-4F5A-93C1-F1955A27F8F9}"/>
    <cellStyle name="Normal 3 19 23 2 2" xfId="19365" xr:uid="{0C41C846-F833-4242-826F-2D395AE908DD}"/>
    <cellStyle name="Normal 3 19 23 2 3" xfId="19366" xr:uid="{0086B7EE-3EF7-4510-A4B3-8581D7C280C4}"/>
    <cellStyle name="Normal 3 19 23 3" xfId="19367" xr:uid="{FBD2494B-F196-439F-B0D2-82F42D791F7A}"/>
    <cellStyle name="Normal 3 19 23 3 2" xfId="19368" xr:uid="{AC58805C-03DA-444E-A226-3D631954A6C4}"/>
    <cellStyle name="Normal 3 19 23 3 3" xfId="19369" xr:uid="{477C2A26-3BA2-43A7-B692-FA1AF6BA906E}"/>
    <cellStyle name="Normal 3 19 23 4" xfId="19370" xr:uid="{9D348653-C0A0-4325-B1C4-EB258FCF1026}"/>
    <cellStyle name="Normal 3 19 23 5" xfId="19371" xr:uid="{0544DFA9-3C97-4778-B973-837D5796A9E3}"/>
    <cellStyle name="Normal 3 19 24" xfId="19372" xr:uid="{6A824B75-5A2B-401C-9A40-D4A0912F0645}"/>
    <cellStyle name="Normal 3 19 24 2" xfId="19373" xr:uid="{D70A8A75-0542-4C58-A25B-38316609109A}"/>
    <cellStyle name="Normal 3 19 24 3" xfId="19374" xr:uid="{FFE49D91-468D-4722-BDC7-7BF323E97FF5}"/>
    <cellStyle name="Normal 3 19 25" xfId="19375" xr:uid="{738C74F8-2F8A-4B49-ADFA-8ABB4CD47C74}"/>
    <cellStyle name="Normal 3 19 25 2" xfId="19376" xr:uid="{4862D040-4999-45CD-B618-CC5F51C817EF}"/>
    <cellStyle name="Normal 3 19 25 3" xfId="19377" xr:uid="{C1B192EE-9DA9-4D83-81F4-F6D910276E7B}"/>
    <cellStyle name="Normal 3 19 26" xfId="19378" xr:uid="{F5510043-D796-478C-AEA8-46FF8618DA5D}"/>
    <cellStyle name="Normal 3 19 27" xfId="19379" xr:uid="{B0F5D413-E7F9-4F77-BB03-0DEFB0C1DB20}"/>
    <cellStyle name="Normal 3 19 3" xfId="19380" xr:uid="{CCC1EF13-8D2E-4511-A312-B8299E772869}"/>
    <cellStyle name="Normal 3 19 3 2" xfId="19381" xr:uid="{569498FF-6CB8-4E88-BDA5-8C76DE4870F8}"/>
    <cellStyle name="Normal 3 19 3 2 2" xfId="19382" xr:uid="{70FE4D74-AF12-4F23-A261-545D235DFAA1}"/>
    <cellStyle name="Normal 3 19 3 2 3" xfId="19383" xr:uid="{5D7EEC03-3697-4F47-8BB7-E8A027DDE782}"/>
    <cellStyle name="Normal 3 19 3 3" xfId="19384" xr:uid="{8E8EF021-FCD6-42C7-B1BF-4C668F33E208}"/>
    <cellStyle name="Normal 3 19 3 3 2" xfId="19385" xr:uid="{149D3A70-5F64-485E-BB8E-2DA2BA9C5E15}"/>
    <cellStyle name="Normal 3 19 3 3 3" xfId="19386" xr:uid="{E153AA44-B59C-42BD-A507-6022393A197F}"/>
    <cellStyle name="Normal 3 19 3 4" xfId="19387" xr:uid="{B91A4D3E-2E39-444C-ACD0-3CF69CAD5C88}"/>
    <cellStyle name="Normal 3 19 3 5" xfId="19388" xr:uid="{DDEDFD03-26E1-4148-98A0-02C2BB1A6BF6}"/>
    <cellStyle name="Normal 3 19 4" xfId="19389" xr:uid="{38334D4A-0E33-464C-8E62-37D7DA695918}"/>
    <cellStyle name="Normal 3 19 4 2" xfId="19390" xr:uid="{D91B2BE6-01E5-450B-B266-FA850711A41D}"/>
    <cellStyle name="Normal 3 19 4 2 2" xfId="19391" xr:uid="{C42B4A9C-F5D1-4220-87A3-C7D2917A42E6}"/>
    <cellStyle name="Normal 3 19 4 2 3" xfId="19392" xr:uid="{FA26AF74-EAA6-476F-A858-B4D0CC8EE270}"/>
    <cellStyle name="Normal 3 19 4 3" xfId="19393" xr:uid="{3E2D4383-81F4-4247-86C1-84A3B9F06F6A}"/>
    <cellStyle name="Normal 3 19 4 3 2" xfId="19394" xr:uid="{23C694C9-3831-4673-925C-7A85EDF2F27C}"/>
    <cellStyle name="Normal 3 19 4 3 3" xfId="19395" xr:uid="{F6C0EFCA-0270-4280-840D-04DE4D0CB44B}"/>
    <cellStyle name="Normal 3 19 4 4" xfId="19396" xr:uid="{9ABF5820-7C84-4802-97B4-EE01553BBA70}"/>
    <cellStyle name="Normal 3 19 4 5" xfId="19397" xr:uid="{4ACDA6E9-D75B-409A-8B96-CB162BCEDD52}"/>
    <cellStyle name="Normal 3 19 5" xfId="19398" xr:uid="{01E9B727-6966-416C-A5A8-D6A391776512}"/>
    <cellStyle name="Normal 3 19 5 2" xfId="19399" xr:uid="{BE2D221C-44BA-454C-97C2-AC64D7D3D7A4}"/>
    <cellStyle name="Normal 3 19 5 2 2" xfId="19400" xr:uid="{DCF6B46D-BC7F-40C8-8FB3-29E67D8AC9B0}"/>
    <cellStyle name="Normal 3 19 5 2 3" xfId="19401" xr:uid="{F16A67D9-0B52-4D62-B729-19D9B8616951}"/>
    <cellStyle name="Normal 3 19 5 3" xfId="19402" xr:uid="{9DA3189D-1AEB-4528-83D5-F49742E914EB}"/>
    <cellStyle name="Normal 3 19 5 3 2" xfId="19403" xr:uid="{46E5DFD9-CC2A-481D-8FA8-227D3A97E490}"/>
    <cellStyle name="Normal 3 19 5 3 3" xfId="19404" xr:uid="{C0A1584D-E087-4E2E-BB92-6AB256D07226}"/>
    <cellStyle name="Normal 3 19 5 4" xfId="19405" xr:uid="{73F82804-730E-435B-9FC6-C8883AF514D8}"/>
    <cellStyle name="Normal 3 19 5 5" xfId="19406" xr:uid="{62BB6490-688C-4157-A2B9-729C7C7B1542}"/>
    <cellStyle name="Normal 3 19 6" xfId="19407" xr:uid="{EE645169-5872-49FC-AED8-8057F79B6826}"/>
    <cellStyle name="Normal 3 19 6 2" xfId="19408" xr:uid="{2649549B-616C-47CE-8B5A-5B3D4C97B5EA}"/>
    <cellStyle name="Normal 3 19 6 2 2" xfId="19409" xr:uid="{D17E69A8-CE27-4367-BEE7-433F128FB05B}"/>
    <cellStyle name="Normal 3 19 6 2 3" xfId="19410" xr:uid="{C92A8BF5-E52D-4CE5-89AF-6F2A709AFD18}"/>
    <cellStyle name="Normal 3 19 6 3" xfId="19411" xr:uid="{5939CD46-494C-49FD-84C5-B73A52F2A936}"/>
    <cellStyle name="Normal 3 19 6 3 2" xfId="19412" xr:uid="{84077CF7-DECA-4266-A355-F9C02DFF4745}"/>
    <cellStyle name="Normal 3 19 6 3 3" xfId="19413" xr:uid="{5BA366E5-37B8-4CD8-A4F1-32EB1CBDA655}"/>
    <cellStyle name="Normal 3 19 6 4" xfId="19414" xr:uid="{4783C817-560E-4EE8-B750-B24A8D2D88C3}"/>
    <cellStyle name="Normal 3 19 6 5" xfId="19415" xr:uid="{82EA9A61-CA43-4419-ADFB-28D5CA139153}"/>
    <cellStyle name="Normal 3 19 7" xfId="19416" xr:uid="{D12499C1-C462-404D-9CA3-92D8DCF59E09}"/>
    <cellStyle name="Normal 3 19 7 2" xfId="19417" xr:uid="{C9A7292C-52D8-4EE4-BEFB-9CF10B454804}"/>
    <cellStyle name="Normal 3 19 7 2 2" xfId="19418" xr:uid="{BFFABBEE-FD44-410E-8CF4-16D88CA9AB7F}"/>
    <cellStyle name="Normal 3 19 7 2 3" xfId="19419" xr:uid="{0C61DE46-D40F-43AE-9E26-3B67220C87D4}"/>
    <cellStyle name="Normal 3 19 7 3" xfId="19420" xr:uid="{99774C12-4FD8-4484-AB57-1886E0E2D478}"/>
    <cellStyle name="Normal 3 19 7 3 2" xfId="19421" xr:uid="{7A3733ED-F8BB-47AE-99C0-BFC03C8A1D46}"/>
    <cellStyle name="Normal 3 19 7 3 3" xfId="19422" xr:uid="{E6BA13B6-B807-4403-9BC5-619423B5CF35}"/>
    <cellStyle name="Normal 3 19 7 4" xfId="19423" xr:uid="{ACEB070D-5D06-479F-8A7A-8B63F905354D}"/>
    <cellStyle name="Normal 3 19 7 5" xfId="19424" xr:uid="{C70D0D92-8FEA-4262-B43A-D6E457527EE2}"/>
    <cellStyle name="Normal 3 19 8" xfId="19425" xr:uid="{96CBBB46-8A7F-408D-8580-72759C11EF52}"/>
    <cellStyle name="Normal 3 19 8 2" xfId="19426" xr:uid="{826F883C-4FE2-4812-8C95-B0245BDF1BA2}"/>
    <cellStyle name="Normal 3 19 8 2 2" xfId="19427" xr:uid="{CE514883-5AE4-418C-A228-1AB3D01A68BD}"/>
    <cellStyle name="Normal 3 19 8 2 3" xfId="19428" xr:uid="{4B6C157B-CADC-4BA0-8716-ABDE7EA30F5A}"/>
    <cellStyle name="Normal 3 19 8 3" xfId="19429" xr:uid="{8E04FDAC-0C08-419C-B0E4-E6E0BAB0D750}"/>
    <cellStyle name="Normal 3 19 8 3 2" xfId="19430" xr:uid="{6F633D0E-D26F-46C4-AD3E-2CD8DF50EEC9}"/>
    <cellStyle name="Normal 3 19 8 3 3" xfId="19431" xr:uid="{0B323A4B-D34D-4B6D-85A7-53495F93B48E}"/>
    <cellStyle name="Normal 3 19 8 4" xfId="19432" xr:uid="{61F59329-63C6-4272-8E81-D8D7063EE84D}"/>
    <cellStyle name="Normal 3 19 8 5" xfId="19433" xr:uid="{318E2912-7462-4D27-9280-1D442927ACC7}"/>
    <cellStyle name="Normal 3 19 9" xfId="19434" xr:uid="{8A1D0325-34EF-4B9E-9AAF-596642E17177}"/>
    <cellStyle name="Normal 3 19 9 2" xfId="19435" xr:uid="{288E0457-99D4-43DB-8199-FD03357E5A7B}"/>
    <cellStyle name="Normal 3 19 9 2 2" xfId="19436" xr:uid="{83BC0A75-1C8B-4219-B57F-32A45EBB1534}"/>
    <cellStyle name="Normal 3 19 9 2 3" xfId="19437" xr:uid="{D35B80E6-F49E-45F8-AB2D-678C0E4D98D4}"/>
    <cellStyle name="Normal 3 19 9 3" xfId="19438" xr:uid="{507D2CD9-09ED-411F-BE1D-1DE8FC4FC0F3}"/>
    <cellStyle name="Normal 3 19 9 3 2" xfId="19439" xr:uid="{E44EB116-0800-437A-816E-CAD35977E22A}"/>
    <cellStyle name="Normal 3 19 9 3 3" xfId="19440" xr:uid="{C8B3D552-C287-44F9-9B49-574D47D4FE02}"/>
    <cellStyle name="Normal 3 19 9 4" xfId="19441" xr:uid="{3F3C06E5-390B-44C8-8AD3-8D272C448237}"/>
    <cellStyle name="Normal 3 19 9 5" xfId="19442" xr:uid="{1DFF5533-3ECF-4C7A-8AEA-B5B38109001A}"/>
    <cellStyle name="Normal 3 190" xfId="19443" xr:uid="{4F315C56-4DE2-4170-852A-8F41D12E13D2}"/>
    <cellStyle name="Normal 3 191" xfId="19444" xr:uid="{5DAF317F-8BEE-4FC4-91A0-7D0B47E2A9FE}"/>
    <cellStyle name="Normal 3 192" xfId="19445" xr:uid="{F800D66E-8E46-47DB-9539-663236764BE0}"/>
    <cellStyle name="Normal 3 193" xfId="19446" xr:uid="{55E1E274-8FB8-4470-92BF-61804A403CDE}"/>
    <cellStyle name="Normal 3 194" xfId="19447" xr:uid="{94FB3AE7-4051-421E-AE51-95625D7D3A72}"/>
    <cellStyle name="Normal 3 195" xfId="19448" xr:uid="{69F7CCAA-28AC-4473-9776-4C3C3DD0793B}"/>
    <cellStyle name="Normal 3 196" xfId="19449" xr:uid="{1A533EAA-4B04-4905-9651-0991A1777BBD}"/>
    <cellStyle name="Normal 3 197" xfId="19450" xr:uid="{8FAE345B-A155-4DE0-957C-2B730BB980FA}"/>
    <cellStyle name="Normal 3 198" xfId="19451" xr:uid="{0B7B767D-F1B4-4CDB-BA99-A0C2A28C8AB4}"/>
    <cellStyle name="Normal 3 198 2" xfId="19452" xr:uid="{EFF8B174-62AE-46B4-A647-707A8BE07102}"/>
    <cellStyle name="Normal 3 199" xfId="19453" xr:uid="{82792A4C-74C1-48E5-A564-9956BE0FAA66}"/>
    <cellStyle name="Normal 3 2" xfId="19454" xr:uid="{97958296-34CE-42CD-9EAE-A874919F0FB1}"/>
    <cellStyle name="Normal 3 2 10" xfId="19455" xr:uid="{2AD82588-529C-462D-B0F6-76AAD2EB8AA1}"/>
    <cellStyle name="Normal 3 2 10 2" xfId="19456" xr:uid="{9E2E6449-2DAE-4249-A240-334D81480CE3}"/>
    <cellStyle name="Normal 3 2 10 2 2" xfId="19457" xr:uid="{7856D04C-7AA8-4EFB-9476-F77E285CD67C}"/>
    <cellStyle name="Normal 3 2 10 2 3" xfId="19458" xr:uid="{5FCF3398-E58C-42CD-9ED8-F442482DA2D0}"/>
    <cellStyle name="Normal 3 2 10 3" xfId="19459" xr:uid="{81D949CA-3FF7-4BA1-83F5-649C9BC724C0}"/>
    <cellStyle name="Normal 3 2 10 3 2" xfId="19460" xr:uid="{236A4B19-9385-410F-8131-F448E91783C1}"/>
    <cellStyle name="Normal 3 2 10 3 3" xfId="19461" xr:uid="{50DF5D5D-7EC4-46ED-9081-C17B3D9BB324}"/>
    <cellStyle name="Normal 3 2 10 4" xfId="19462" xr:uid="{51B4C10D-B98B-4487-A801-BFA5D1202F02}"/>
    <cellStyle name="Normal 3 2 10 5" xfId="19463" xr:uid="{2A8E6EEB-99AB-469F-BAD0-C40D633084FD}"/>
    <cellStyle name="Normal 3 2 100" xfId="19464" xr:uid="{565FE061-39D0-4611-A4AA-B92E0F343A92}"/>
    <cellStyle name="Normal 3 2 101" xfId="19465" xr:uid="{2A42DACF-276C-4016-BEAC-D855144906FF}"/>
    <cellStyle name="Normal 3 2 102" xfId="19466" xr:uid="{56C5F20B-156C-48BF-BA69-F885FD6B8B2F}"/>
    <cellStyle name="Normal 3 2 103" xfId="19467" xr:uid="{CBC187C2-5684-4EA0-A05B-C8573DB124A5}"/>
    <cellStyle name="Normal 3 2 104" xfId="19468" xr:uid="{67F2651A-5842-467C-A06B-C750A6EB52B0}"/>
    <cellStyle name="Normal 3 2 105" xfId="19469" xr:uid="{78B37913-0142-4210-9163-673FC794D1FA}"/>
    <cellStyle name="Normal 3 2 106" xfId="19470" xr:uid="{405845F7-C676-406C-A33D-EA303083B1D3}"/>
    <cellStyle name="Normal 3 2 107" xfId="19471" xr:uid="{D6077CA4-6F48-4FB1-978E-06C7F49F6582}"/>
    <cellStyle name="Normal 3 2 108" xfId="19472" xr:uid="{A7F76F07-E1C5-44EF-BBE0-D749F7348FED}"/>
    <cellStyle name="Normal 3 2 109" xfId="19473" xr:uid="{C3E25E06-B047-4D3D-A2FA-C671D10EE250}"/>
    <cellStyle name="Normal 3 2 11" xfId="19474" xr:uid="{F315F973-7D68-4365-9E97-360F09218E7A}"/>
    <cellStyle name="Normal 3 2 11 10" xfId="19475" xr:uid="{BE3F670F-9D77-4AE3-8B39-A5918F7C6B20}"/>
    <cellStyle name="Normal 3 2 11 11" xfId="19476" xr:uid="{DFEC3423-DDF4-4ED6-94D8-92D76CC588B2}"/>
    <cellStyle name="Normal 3 2 11 11 2" xfId="19477" xr:uid="{4EE7DC73-C4BB-4436-869F-11AD1633E9C9}"/>
    <cellStyle name="Normal 3 2 11 11 2 2" xfId="19478" xr:uid="{966AE21C-8DDB-4FC2-A444-04B4A7E990D3}"/>
    <cellStyle name="Normal 3 2 11 11 2 2 2" xfId="19479" xr:uid="{B95C4DFF-087D-4D6C-AB34-2DCA4A1AC1BD}"/>
    <cellStyle name="Normal 3 2 11 11 2 2 2 2" xfId="19480" xr:uid="{BCF80F9F-D557-4B80-86B8-16BF583912FC}"/>
    <cellStyle name="Normal 3 2 11 11 2 2 2 2 2" xfId="19481" xr:uid="{5EBEE6C2-BF1A-4CA1-A55B-8CFC38DAA907}"/>
    <cellStyle name="Normal 3 2 11 11 2 2 2 3" xfId="19482" xr:uid="{F04D7620-384B-4619-8E94-0614512A57B7}"/>
    <cellStyle name="Normal 3 2 11 11 2 2 2 4" xfId="19483" xr:uid="{F3478F97-260B-48CE-A61F-92E1867AAF8D}"/>
    <cellStyle name="Normal 3 2 11 11 2 2 2 5" xfId="19484" xr:uid="{B4D0A360-F892-4568-A0E5-05B3E03FE4C9}"/>
    <cellStyle name="Normal 3 2 11 11 2 2 3" xfId="19485" xr:uid="{EE2B41AF-B171-4AC4-9583-B7677DBB2D0B}"/>
    <cellStyle name="Normal 3 2 11 11 2 2 3 2" xfId="19486" xr:uid="{B07097F9-B6BC-46A0-A035-1A9F25FDF2B6}"/>
    <cellStyle name="Normal 3 2 11 11 2 2 4" xfId="19487" xr:uid="{C08D2E02-BBD1-4997-A423-E7A5106A1401}"/>
    <cellStyle name="Normal 3 2 11 11 2 2 5" xfId="19488" xr:uid="{E6DD9365-3A50-4450-ADFB-4213F6F6FD04}"/>
    <cellStyle name="Normal 3 2 11 11 2 3" xfId="19489" xr:uid="{4B0CF3B5-B8B3-498F-9629-D24BD1581D1F}"/>
    <cellStyle name="Normal 3 2 11 11 2 4" xfId="19490" xr:uid="{3D92EE81-C040-4662-8475-B74B17ADB4D4}"/>
    <cellStyle name="Normal 3 2 11 11 2 5" xfId="19491" xr:uid="{656245CC-1820-4358-98A9-9B04AF6BE10C}"/>
    <cellStyle name="Normal 3 2 11 11 2 6" xfId="19492" xr:uid="{A7220B7A-7FFE-4CAB-9D6B-2AB4190C611D}"/>
    <cellStyle name="Normal 3 2 11 11 2 6 2" xfId="19493" xr:uid="{EEFE9E9B-05A8-4038-BBFA-B6DC091DD74A}"/>
    <cellStyle name="Normal 3 2 11 11 2 7" xfId="19494" xr:uid="{B46F1846-CCF6-4F46-A0AC-F9D6FB76AA29}"/>
    <cellStyle name="Normal 3 2 11 11 2 8" xfId="19495" xr:uid="{7366A011-16FE-461C-AC3F-F5AA0713AF9B}"/>
    <cellStyle name="Normal 3 2 11 11 2 9" xfId="19496" xr:uid="{758CF57A-A4DF-4A0A-9472-7DE7B57AD377}"/>
    <cellStyle name="Normal 3 2 11 11 3" xfId="19497" xr:uid="{BA173A25-A523-49F7-9547-6087E8AC09FF}"/>
    <cellStyle name="Normal 3 2 11 11 3 2" xfId="19498" xr:uid="{968D311F-90A7-4450-BBFE-A6151DB36481}"/>
    <cellStyle name="Normal 3 2 11 11 3 2 2" xfId="19499" xr:uid="{B2F70E95-B480-4109-908B-6989CE8EBDC6}"/>
    <cellStyle name="Normal 3 2 11 11 3 2 2 2" xfId="19500" xr:uid="{A29954AB-7CE4-4715-8702-9375CD522F79}"/>
    <cellStyle name="Normal 3 2 11 11 3 2 3" xfId="19501" xr:uid="{92270065-42DB-4E1D-942F-D427479878A9}"/>
    <cellStyle name="Normal 3 2 11 11 3 2 4" xfId="19502" xr:uid="{D5330749-2F9D-4808-977B-2F9B1521A485}"/>
    <cellStyle name="Normal 3 2 11 11 3 2 5" xfId="19503" xr:uid="{9DF4E2B0-3617-4679-8EDA-A41EC978AC6C}"/>
    <cellStyle name="Normal 3 2 11 11 3 3" xfId="19504" xr:uid="{EB2C882C-701B-4022-A1EB-CD02830998E6}"/>
    <cellStyle name="Normal 3 2 11 11 3 3 2" xfId="19505" xr:uid="{7AFF619A-EC06-48EF-B90B-026F51EFECC8}"/>
    <cellStyle name="Normal 3 2 11 11 3 4" xfId="19506" xr:uid="{889E0C40-BF91-4B1A-BA44-84CE832E74DF}"/>
    <cellStyle name="Normal 3 2 11 11 3 5" xfId="19507" xr:uid="{52F44CE0-C8C3-4892-B477-44D78140FCB5}"/>
    <cellStyle name="Normal 3 2 11 11 4" xfId="19508" xr:uid="{BBD601DF-B6B4-474D-BA0F-BAAEFF0877EC}"/>
    <cellStyle name="Normal 3 2 11 11 5" xfId="19509" xr:uid="{39D476EB-460A-4E13-BFEE-3294065CB895}"/>
    <cellStyle name="Normal 3 2 11 11 6" xfId="19510" xr:uid="{E9D6D0AD-78EE-4C24-A4E2-5AE67CECBFB8}"/>
    <cellStyle name="Normal 3 2 11 11 6 2" xfId="19511" xr:uid="{036A507D-C36A-4452-BF0D-68D3F365C84B}"/>
    <cellStyle name="Normal 3 2 11 11 7" xfId="19512" xr:uid="{C515223D-143A-4054-9F76-FAB37DB17CE6}"/>
    <cellStyle name="Normal 3 2 11 11 8" xfId="19513" xr:uid="{A0B33C73-1CE7-448A-8A18-A9FFB21D1AFF}"/>
    <cellStyle name="Normal 3 2 11 11 9" xfId="19514" xr:uid="{36DCEE13-00D4-46A6-B0BB-BF81C130E06F}"/>
    <cellStyle name="Normal 3 2 11 12" xfId="19515" xr:uid="{D09D914D-155B-4FEF-BF29-2F6AD0733F4E}"/>
    <cellStyle name="Normal 3 2 11 12 2" xfId="19516" xr:uid="{2EA1A766-06F0-450C-9017-F1DD323003FE}"/>
    <cellStyle name="Normal 3 2 11 12 3" xfId="19517" xr:uid="{702DC9CC-95CC-4FCE-8380-97FB736BB1A1}"/>
    <cellStyle name="Normal 3 2 11 13" xfId="19518" xr:uid="{7387BCD4-66E9-4FD3-B777-8CB76242C3A9}"/>
    <cellStyle name="Normal 3 2 11 13 2" xfId="19519" xr:uid="{DF029744-A886-4F2D-9B57-6B11600D0ED9}"/>
    <cellStyle name="Normal 3 2 11 13 3" xfId="19520" xr:uid="{0DF984FF-E6EB-43DA-AC07-6C953490F676}"/>
    <cellStyle name="Normal 3 2 11 14" xfId="19521" xr:uid="{87CA0263-4C36-41FB-BFF8-188E3A96CD07}"/>
    <cellStyle name="Normal 3 2 11 14 2" xfId="19522" xr:uid="{C29BF1E3-BED3-4CDC-AA2C-8755FAD43F2A}"/>
    <cellStyle name="Normal 3 2 11 14 3" xfId="19523" xr:uid="{8BFAAD3D-7DDA-404D-A69C-5A6BFDBE982A}"/>
    <cellStyle name="Normal 3 2 11 15" xfId="19524" xr:uid="{F9CE15F5-47F1-4E5B-B795-C9BD60DC5203}"/>
    <cellStyle name="Normal 3 2 11 15 2" xfId="19525" xr:uid="{FF3D4513-05C5-4041-9551-4E79F852F1E2}"/>
    <cellStyle name="Normal 3 2 11 15 3" xfId="19526" xr:uid="{A363B024-F476-4162-A589-6262AC9B9E85}"/>
    <cellStyle name="Normal 3 2 11 16" xfId="19527" xr:uid="{CB1EB4C6-4D93-4828-9239-86EC341FBB9F}"/>
    <cellStyle name="Normal 3 2 11 16 2" xfId="19528" xr:uid="{E6B28F3D-5AC7-49B8-819B-039100FD7B8A}"/>
    <cellStyle name="Normal 3 2 11 16 2 2" xfId="19529" xr:uid="{59D075DB-3A18-46B5-BE41-257BF3905473}"/>
    <cellStyle name="Normal 3 2 11 16 2 2 2" xfId="19530" xr:uid="{7A8E763A-9F3E-4DE6-BD8C-0A7239A5B27B}"/>
    <cellStyle name="Normal 3 2 11 16 2 3" xfId="19531" xr:uid="{E4431828-88AA-4797-8D01-84FF15085808}"/>
    <cellStyle name="Normal 3 2 11 16 2 4" xfId="19532" xr:uid="{6289A121-DBF4-44DD-90B4-B013F782057A}"/>
    <cellStyle name="Normal 3 2 11 16 2 5" xfId="19533" xr:uid="{B34E162D-1500-434C-BAE6-23DE376CE67D}"/>
    <cellStyle name="Normal 3 2 11 16 3" xfId="19534" xr:uid="{25BC1D6E-6032-4898-AB83-E73C4D7C89DC}"/>
    <cellStyle name="Normal 3 2 11 16 3 2" xfId="19535" xr:uid="{169A71DF-4940-40E0-9D09-78005CDB7518}"/>
    <cellStyle name="Normal 3 2 11 16 4" xfId="19536" xr:uid="{80E15E7F-3DF6-49D6-95D5-53F9C587276B}"/>
    <cellStyle name="Normal 3 2 11 16 5" xfId="19537" xr:uid="{8C837B5C-47FB-4A04-A7CB-426DF7BB4618}"/>
    <cellStyle name="Normal 3 2 11 17" xfId="19538" xr:uid="{842FA8F1-284D-42D2-B1FE-A96C3FA35A4F}"/>
    <cellStyle name="Normal 3 2 11 18" xfId="19539" xr:uid="{C0F3F610-FA2E-4312-8A32-1818CE9033DD}"/>
    <cellStyle name="Normal 3 2 11 19" xfId="19540" xr:uid="{351221E6-A5E5-419D-8467-2594D2F2F74A}"/>
    <cellStyle name="Normal 3 2 11 2" xfId="19541" xr:uid="{50C30493-D16C-45DA-B341-DD0D4B28C68A}"/>
    <cellStyle name="Normal 3 2 11 2 10" xfId="19542" xr:uid="{819F85E9-4773-43CF-8483-8199B60582EB}"/>
    <cellStyle name="Normal 3 2 11 2 11" xfId="19543" xr:uid="{3995A571-7CA1-4A14-9683-9132EA97ECED}"/>
    <cellStyle name="Normal 3 2 11 2 11 2" xfId="19544" xr:uid="{7C188C64-D780-4010-92EC-7E8A7F783B7A}"/>
    <cellStyle name="Normal 3 2 11 2 11 2 2" xfId="19545" xr:uid="{06DB807A-C262-44FA-9C36-37400C444B2B}"/>
    <cellStyle name="Normal 3 2 11 2 11 2 2 2" xfId="19546" xr:uid="{5454CCFE-F82B-4265-AE9D-8BE128B1A4A3}"/>
    <cellStyle name="Normal 3 2 11 2 11 2 3" xfId="19547" xr:uid="{D584464D-FADD-40A5-951A-000DF8230DF7}"/>
    <cellStyle name="Normal 3 2 11 2 11 2 4" xfId="19548" xr:uid="{B965C533-66EF-4F30-A295-6D41161688C7}"/>
    <cellStyle name="Normal 3 2 11 2 11 2 5" xfId="19549" xr:uid="{C74BED0E-073F-4D6F-9299-62B65CE1FDD7}"/>
    <cellStyle name="Normal 3 2 11 2 11 3" xfId="19550" xr:uid="{7A5B5066-D1BD-4131-BA7F-6E081D5EF943}"/>
    <cellStyle name="Normal 3 2 11 2 11 3 2" xfId="19551" xr:uid="{BAEA878F-5BEC-46C1-9C26-7B4FF9283824}"/>
    <cellStyle name="Normal 3 2 11 2 11 4" xfId="19552" xr:uid="{37B638C6-A430-4407-A1C6-7D83650E23F3}"/>
    <cellStyle name="Normal 3 2 11 2 11 5" xfId="19553" xr:uid="{DC553B47-0C28-497D-9376-D225ED07D5EB}"/>
    <cellStyle name="Normal 3 2 11 2 12" xfId="19554" xr:uid="{5BFB65C9-BCFA-494F-A30A-29A76ED26B64}"/>
    <cellStyle name="Normal 3 2 11 2 13" xfId="19555" xr:uid="{72D635A9-B204-4588-AC61-52C6D339493C}"/>
    <cellStyle name="Normal 3 2 11 2 14" xfId="19556" xr:uid="{5227C2B1-A62E-4B7F-832B-36EBDB1598D0}"/>
    <cellStyle name="Normal 3 2 11 2 15" xfId="19557" xr:uid="{4EE94F01-F791-4E92-AA80-25CFE09B89F2}"/>
    <cellStyle name="Normal 3 2 11 2 15 2" xfId="19558" xr:uid="{EF11EF25-772E-4223-9A74-3B8D1829356F}"/>
    <cellStyle name="Normal 3 2 11 2 16" xfId="19559" xr:uid="{E48D64A7-F0B4-44E4-8B3E-DDFEF5E8C0ED}"/>
    <cellStyle name="Normal 3 2 11 2 17" xfId="19560" xr:uid="{3F09B359-DED3-4F71-BA06-350204F21531}"/>
    <cellStyle name="Normal 3 2 11 2 18" xfId="19561" xr:uid="{A2C533F8-5F1E-40CD-975D-A2C04B1A369A}"/>
    <cellStyle name="Normal 3 2 11 2 2" xfId="19562" xr:uid="{41493772-523D-4512-905C-3398394C2275}"/>
    <cellStyle name="Normal 3 2 11 2 2 10" xfId="19563" xr:uid="{DEA6D03B-A92A-4967-A098-EEF647076247}"/>
    <cellStyle name="Normal 3 2 11 2 2 11" xfId="19564" xr:uid="{8BA63AFE-EC90-4CF0-B689-C2528B0AC95C}"/>
    <cellStyle name="Normal 3 2 11 2 2 12" xfId="19565" xr:uid="{F33DE972-CA60-4A9D-93A9-08AEF69F53F0}"/>
    <cellStyle name="Normal 3 2 11 2 2 13" xfId="19566" xr:uid="{7EE39097-0AAB-4E97-ADC1-00144DFA6B89}"/>
    <cellStyle name="Normal 3 2 11 2 2 13 2" xfId="19567" xr:uid="{2C3669D8-1546-481A-B0A8-37FC8562E908}"/>
    <cellStyle name="Normal 3 2 11 2 2 14" xfId="19568" xr:uid="{6803EBFD-729C-4CA8-8631-490B73A6C32F}"/>
    <cellStyle name="Normal 3 2 11 2 2 15" xfId="19569" xr:uid="{D6763A60-A747-479B-AA19-1E7F6E64E0D7}"/>
    <cellStyle name="Normal 3 2 11 2 2 16" xfId="19570" xr:uid="{E743DF79-E555-43DD-B4D3-285624E9B435}"/>
    <cellStyle name="Normal 3 2 11 2 2 2" xfId="19571" xr:uid="{7297F8CA-5C61-46BD-A667-45E84AC9B785}"/>
    <cellStyle name="Normal 3 2 11 2 2 2 10" xfId="19572" xr:uid="{CF9AFBB7-2EA0-42FE-8699-050B6297AC41}"/>
    <cellStyle name="Normal 3 2 11 2 2 2 11" xfId="19573" xr:uid="{D4DE47B8-F235-46FF-9E55-FA4F3EEB3E9C}"/>
    <cellStyle name="Normal 3 2 11 2 2 2 12" xfId="19574" xr:uid="{BCC198EE-E03D-49DE-B413-960D325ED836}"/>
    <cellStyle name="Normal 3 2 11 2 2 2 13" xfId="19575" xr:uid="{091C50E8-4D25-4F6C-B206-34ED355CD174}"/>
    <cellStyle name="Normal 3 2 11 2 2 2 13 2" xfId="19576" xr:uid="{1DD986EB-B91E-4B3F-BAC5-AA306F30E9D6}"/>
    <cellStyle name="Normal 3 2 11 2 2 2 14" xfId="19577" xr:uid="{FEBBD1D3-63EF-43A4-B5DA-D65A2F3EA0CA}"/>
    <cellStyle name="Normal 3 2 11 2 2 2 15" xfId="19578" xr:uid="{B51532F1-6037-4735-87E4-C853ABB6D2A4}"/>
    <cellStyle name="Normal 3 2 11 2 2 2 16" xfId="19579" xr:uid="{B79BEE58-F3D3-4925-BADB-F81165C44E3E}"/>
    <cellStyle name="Normal 3 2 11 2 2 2 2" xfId="19580" xr:uid="{9DCE9E61-B711-42AB-8E47-6B97EC3E7453}"/>
    <cellStyle name="Normal 3 2 11 2 2 2 2 10" xfId="19581" xr:uid="{8AFCD2B9-5D31-4D4A-AD47-3DDB3CCDCD12}"/>
    <cellStyle name="Normal 3 2 11 2 2 2 2 11" xfId="19582" xr:uid="{EA3A212F-FECF-47DC-BBC3-39A9393A57BC}"/>
    <cellStyle name="Normal 3 2 11 2 2 2 2 12" xfId="19583" xr:uid="{1343B071-4845-44C7-8BA3-B3619F3F63FB}"/>
    <cellStyle name="Normal 3 2 11 2 2 2 2 12 2" xfId="19584" xr:uid="{21CC6733-88C9-42D9-8168-C24B8BFC14DE}"/>
    <cellStyle name="Normal 3 2 11 2 2 2 2 13" xfId="19585" xr:uid="{B70EBA48-4636-4321-9BB7-9FFAA1BD2E55}"/>
    <cellStyle name="Normal 3 2 11 2 2 2 2 14" xfId="19586" xr:uid="{3510665D-3921-4629-9A1B-CA8B19B4DA62}"/>
    <cellStyle name="Normal 3 2 11 2 2 2 2 15" xfId="19587" xr:uid="{2A444AC7-310E-4226-BD78-9A164AC93F5E}"/>
    <cellStyle name="Normal 3 2 11 2 2 2 2 2" xfId="19588" xr:uid="{096ED3AE-A452-4FF9-9942-044E59A6E278}"/>
    <cellStyle name="Normal 3 2 11 2 2 2 2 2 2" xfId="19589" xr:uid="{1C206ED9-15C9-4E57-9A5E-4FD397B4CDF8}"/>
    <cellStyle name="Normal 3 2 11 2 2 2 2 2 2 2" xfId="19590" xr:uid="{9D64F140-C5E9-48E6-BD11-AA8466F57FC7}"/>
    <cellStyle name="Normal 3 2 11 2 2 2 2 2 2 2 2" xfId="19591" xr:uid="{DF66DEBB-E73E-4714-8CD3-05315C3F0DC5}"/>
    <cellStyle name="Normal 3 2 11 2 2 2 2 2 2 2 2 2" xfId="19592" xr:uid="{F10AD9AC-275E-41D5-8B39-2F593B0BC34A}"/>
    <cellStyle name="Normal 3 2 11 2 2 2 2 2 2 2 2 2 2" xfId="19593" xr:uid="{43E8BFD7-0154-4A35-9468-A7B30523D527}"/>
    <cellStyle name="Normal 3 2 11 2 2 2 2 2 2 2 2 3" xfId="19594" xr:uid="{0456E481-3563-472B-9578-058F3215485A}"/>
    <cellStyle name="Normal 3 2 11 2 2 2 2 2 2 2 2 4" xfId="19595" xr:uid="{121D0D08-9B6B-41F2-A2E9-3DEA80C5D9D4}"/>
    <cellStyle name="Normal 3 2 11 2 2 2 2 2 2 2 2 5" xfId="19596" xr:uid="{A393CF2E-C214-4C44-8F4C-1A79B2AA223B}"/>
    <cellStyle name="Normal 3 2 11 2 2 2 2 2 2 2 3" xfId="19597" xr:uid="{49F93DAC-CA8E-41C6-9E74-4CA81B3B1412}"/>
    <cellStyle name="Normal 3 2 11 2 2 2 2 2 2 2 3 2" xfId="19598" xr:uid="{8B6339EC-D1E7-4558-9C77-C820A5BECD42}"/>
    <cellStyle name="Normal 3 2 11 2 2 2 2 2 2 2 4" xfId="19599" xr:uid="{CBFBFA09-3D3A-4D7F-8DF1-778E089BC8B5}"/>
    <cellStyle name="Normal 3 2 11 2 2 2 2 2 2 2 5" xfId="19600" xr:uid="{8D7E7CE4-2287-4791-8746-9536E46DB0AE}"/>
    <cellStyle name="Normal 3 2 11 2 2 2 2 2 2 3" xfId="19601" xr:uid="{CA6581E5-CF27-4672-9483-3038FE2E5A6D}"/>
    <cellStyle name="Normal 3 2 11 2 2 2 2 2 2 4" xfId="19602" xr:uid="{31E7B46F-67A5-4597-A74F-039D1A96322A}"/>
    <cellStyle name="Normal 3 2 11 2 2 2 2 2 2 5" xfId="19603" xr:uid="{5177D7BE-EA25-4CD8-9D65-75FD67450F6F}"/>
    <cellStyle name="Normal 3 2 11 2 2 2 2 2 2 6" xfId="19604" xr:uid="{5F6100A7-278F-48EC-8996-167BB5EA61CD}"/>
    <cellStyle name="Normal 3 2 11 2 2 2 2 2 2 6 2" xfId="19605" xr:uid="{569E37B6-8EA5-478F-971D-9CF9EBB941E3}"/>
    <cellStyle name="Normal 3 2 11 2 2 2 2 2 2 7" xfId="19606" xr:uid="{006828DB-550F-4BA8-8B42-057A8F4775A1}"/>
    <cellStyle name="Normal 3 2 11 2 2 2 2 2 2 8" xfId="19607" xr:uid="{469FD1BE-F4DB-4B78-9191-C418EFA0CAF1}"/>
    <cellStyle name="Normal 3 2 11 2 2 2 2 2 2 9" xfId="19608" xr:uid="{47B04EF0-41D4-494B-9010-C4011B7CAA87}"/>
    <cellStyle name="Normal 3 2 11 2 2 2 2 2 3" xfId="19609" xr:uid="{D62F931C-0F3F-4C94-9549-F3A1853F6503}"/>
    <cellStyle name="Normal 3 2 11 2 2 2 2 2 3 2" xfId="19610" xr:uid="{D7A73EA9-9E81-4F0C-85EE-CC53B80B9CAB}"/>
    <cellStyle name="Normal 3 2 11 2 2 2 2 2 3 2 2" xfId="19611" xr:uid="{434D8EF4-BB32-44AB-B6AA-2CC1ED8A8B9B}"/>
    <cellStyle name="Normal 3 2 11 2 2 2 2 2 3 2 2 2" xfId="19612" xr:uid="{BBE6EE2B-57BE-492C-A9F8-5714E3E0CBCF}"/>
    <cellStyle name="Normal 3 2 11 2 2 2 2 2 3 2 3" xfId="19613" xr:uid="{D7254FD1-FB3F-44F1-8B67-A880198B7F83}"/>
    <cellStyle name="Normal 3 2 11 2 2 2 2 2 3 2 4" xfId="19614" xr:uid="{EBDCADE2-63E6-4378-A2C4-CF2D01B0E5D2}"/>
    <cellStyle name="Normal 3 2 11 2 2 2 2 2 3 2 5" xfId="19615" xr:uid="{5D54E400-CB54-47B6-AA88-BFD64681E5A8}"/>
    <cellStyle name="Normal 3 2 11 2 2 2 2 2 3 3" xfId="19616" xr:uid="{0045F60C-45A4-4176-9E27-F8EE0700FF9C}"/>
    <cellStyle name="Normal 3 2 11 2 2 2 2 2 3 3 2" xfId="19617" xr:uid="{C74099A9-343F-49E0-8C1A-25B2922AA82A}"/>
    <cellStyle name="Normal 3 2 11 2 2 2 2 2 3 4" xfId="19618" xr:uid="{565FE775-1F05-4097-B702-C4FFC11E3141}"/>
    <cellStyle name="Normal 3 2 11 2 2 2 2 2 3 5" xfId="19619" xr:uid="{DB3C874B-506F-4542-8AC2-C9CF25B1DA91}"/>
    <cellStyle name="Normal 3 2 11 2 2 2 2 2 4" xfId="19620" xr:uid="{19D9E8CB-07F1-457B-91AA-3AB5C9062E55}"/>
    <cellStyle name="Normal 3 2 11 2 2 2 2 2 5" xfId="19621" xr:uid="{6330A80C-C801-4A2C-9239-22407E74ADF5}"/>
    <cellStyle name="Normal 3 2 11 2 2 2 2 2 6" xfId="19622" xr:uid="{70198AF0-D125-4B36-B9DC-EEA7996AF723}"/>
    <cellStyle name="Normal 3 2 11 2 2 2 2 2 6 2" xfId="19623" xr:uid="{845441D6-E4FC-454C-8D5C-F0F4B3A0FAD2}"/>
    <cellStyle name="Normal 3 2 11 2 2 2 2 2 7" xfId="19624" xr:uid="{ED37D32A-0F0E-4F20-B713-26BF914332B7}"/>
    <cellStyle name="Normal 3 2 11 2 2 2 2 2 8" xfId="19625" xr:uid="{F8BEC122-2717-41A1-B5A7-16E77307CA97}"/>
    <cellStyle name="Normal 3 2 11 2 2 2 2 2 9" xfId="19626" xr:uid="{5358472C-995D-4C02-9442-FE83C6CD223B}"/>
    <cellStyle name="Normal 3 2 11 2 2 2 2 3" xfId="19627" xr:uid="{88CB8694-D175-4C36-AF31-DE7055A3D690}"/>
    <cellStyle name="Normal 3 2 11 2 2 2 2 3 2" xfId="19628" xr:uid="{CDB810E7-50F7-4C4C-AEFB-32185C036AD2}"/>
    <cellStyle name="Normal 3 2 11 2 2 2 2 3 3" xfId="19629" xr:uid="{A564CF5A-E06C-4390-8F86-17F8C811600C}"/>
    <cellStyle name="Normal 3 2 11 2 2 2 2 4" xfId="19630" xr:uid="{BBAF6C2B-C587-4047-9F00-6C21BD52FB74}"/>
    <cellStyle name="Normal 3 2 11 2 2 2 2 4 2" xfId="19631" xr:uid="{A0733248-AA89-4DF7-B03D-66BBCF9291FD}"/>
    <cellStyle name="Normal 3 2 11 2 2 2 2 4 3" xfId="19632" xr:uid="{0A473B35-92B5-438C-ACA9-9945ED6865F2}"/>
    <cellStyle name="Normal 3 2 11 2 2 2 2 5" xfId="19633" xr:uid="{565329D6-FDE3-42EF-B1A6-8C0AEC23D345}"/>
    <cellStyle name="Normal 3 2 11 2 2 2 2 5 2" xfId="19634" xr:uid="{242C9EC3-D954-46DC-88AE-B55305EDB622}"/>
    <cellStyle name="Normal 3 2 11 2 2 2 2 5 3" xfId="19635" xr:uid="{22DE3DF3-9662-4F13-811B-DFA331445C8F}"/>
    <cellStyle name="Normal 3 2 11 2 2 2 2 6" xfId="19636" xr:uid="{5A7AB73A-819C-4803-991C-EE4DD268F3C9}"/>
    <cellStyle name="Normal 3 2 11 2 2 2 2 6 2" xfId="19637" xr:uid="{1734ECFB-2E60-4A0E-A128-F66A2D3A1A57}"/>
    <cellStyle name="Normal 3 2 11 2 2 2 2 6 3" xfId="19638" xr:uid="{F913F451-6A5E-491B-92BC-4B41C9F8643A}"/>
    <cellStyle name="Normal 3 2 11 2 2 2 2 7" xfId="19639" xr:uid="{6394EB20-0E16-4E29-96E3-E1A74AF503FF}"/>
    <cellStyle name="Normal 3 2 11 2 2 2 2 7 2" xfId="19640" xr:uid="{4D5B5380-0B59-4302-9F64-0406B5D3ED3E}"/>
    <cellStyle name="Normal 3 2 11 2 2 2 2 7 3" xfId="19641" xr:uid="{3AC596C8-698A-4E47-A565-19F61C60468D}"/>
    <cellStyle name="Normal 3 2 11 2 2 2 2 8" xfId="19642" xr:uid="{617EEB7F-4C8F-4C99-AB7A-8DFC4A237658}"/>
    <cellStyle name="Normal 3 2 11 2 2 2 2 8 2" xfId="19643" xr:uid="{4845FBB7-D6B4-4335-AC97-A2FB8E74A195}"/>
    <cellStyle name="Normal 3 2 11 2 2 2 2 8 2 2" xfId="19644" xr:uid="{A782B65D-8F25-45A3-B6BD-FD10B6FC298E}"/>
    <cellStyle name="Normal 3 2 11 2 2 2 2 8 2 2 2" xfId="19645" xr:uid="{F0BA61B7-1FB4-45AE-953E-4962790EABD6}"/>
    <cellStyle name="Normal 3 2 11 2 2 2 2 8 2 3" xfId="19646" xr:uid="{C27DF615-EA29-4362-A199-9EF9EF863262}"/>
    <cellStyle name="Normal 3 2 11 2 2 2 2 8 2 4" xfId="19647" xr:uid="{ED085235-7F1A-4058-B7B7-1DEF720442AF}"/>
    <cellStyle name="Normal 3 2 11 2 2 2 2 8 2 5" xfId="19648" xr:uid="{36A59016-A6D1-4F32-9CC4-427681D9CCA4}"/>
    <cellStyle name="Normal 3 2 11 2 2 2 2 8 3" xfId="19649" xr:uid="{8979963A-5424-4B47-96DB-E4AA6FCD2B6E}"/>
    <cellStyle name="Normal 3 2 11 2 2 2 2 8 3 2" xfId="19650" xr:uid="{85FCA00E-2812-4855-9D09-E9A1616110E9}"/>
    <cellStyle name="Normal 3 2 11 2 2 2 2 8 4" xfId="19651" xr:uid="{ECE89624-27A8-49CF-8780-725778AFA84D}"/>
    <cellStyle name="Normal 3 2 11 2 2 2 2 8 5" xfId="19652" xr:uid="{5F778B30-E7D8-412D-8075-31512CA5C60A}"/>
    <cellStyle name="Normal 3 2 11 2 2 2 2 9" xfId="19653" xr:uid="{4FA70CA4-E5C1-4A99-82BA-2598F3AFA311}"/>
    <cellStyle name="Normal 3 2 11 2 2 2 3" xfId="19654" xr:uid="{FCF57BE7-1509-4047-B1C7-314D22C1D6B0}"/>
    <cellStyle name="Normal 3 2 11 2 2 2 3 2" xfId="19655" xr:uid="{783C4669-81E1-44C5-825B-571AC091BA1E}"/>
    <cellStyle name="Normal 3 2 11 2 2 2 3 3" xfId="19656" xr:uid="{14D2D4D2-E870-44CA-9124-F82B02AB3AA3}"/>
    <cellStyle name="Normal 3 2 11 2 2 2 4" xfId="19657" xr:uid="{B784918D-F94C-4CA2-A941-4F5829999522}"/>
    <cellStyle name="Normal 3 2 11 2 2 2 4 2" xfId="19658" xr:uid="{1853E0C8-396C-46ED-B405-7A7A7DDF7B65}"/>
    <cellStyle name="Normal 3 2 11 2 2 2 4 2 2" xfId="19659" xr:uid="{83086C07-B892-4094-96A8-F8518717CB9F}"/>
    <cellStyle name="Normal 3 2 11 2 2 2 4 2 2 2" xfId="19660" xr:uid="{E771DADC-FD55-4F2A-920B-D191DBB13F5C}"/>
    <cellStyle name="Normal 3 2 11 2 2 2 4 2 2 2 2" xfId="19661" xr:uid="{D2EA02D7-31AD-4B9D-B8F8-667EFD688D0A}"/>
    <cellStyle name="Normal 3 2 11 2 2 2 4 2 2 2 2 2" xfId="19662" xr:uid="{4EBB4319-D765-427E-9FC4-7BB084EC222A}"/>
    <cellStyle name="Normal 3 2 11 2 2 2 4 2 2 2 3" xfId="19663" xr:uid="{DBD3B7F2-8456-4D16-8120-14A97CD2FB14}"/>
    <cellStyle name="Normal 3 2 11 2 2 2 4 2 2 2 4" xfId="19664" xr:uid="{41151609-5D2D-4D27-A55B-9E5FECFEB8A8}"/>
    <cellStyle name="Normal 3 2 11 2 2 2 4 2 2 2 5" xfId="19665" xr:uid="{26D781A2-6B1D-4C67-9EDF-6BA30D305AFE}"/>
    <cellStyle name="Normal 3 2 11 2 2 2 4 2 2 3" xfId="19666" xr:uid="{019BE4AB-2617-41D4-8B46-F4ED0A163913}"/>
    <cellStyle name="Normal 3 2 11 2 2 2 4 2 2 3 2" xfId="19667" xr:uid="{9D92C371-3EE3-4495-9008-FD7C071901FD}"/>
    <cellStyle name="Normal 3 2 11 2 2 2 4 2 2 4" xfId="19668" xr:uid="{2382F235-DCE3-4369-BC9E-A7827DDEF14A}"/>
    <cellStyle name="Normal 3 2 11 2 2 2 4 2 2 5" xfId="19669" xr:uid="{96018AE9-9B35-4BFB-9132-913025DEFFD8}"/>
    <cellStyle name="Normal 3 2 11 2 2 2 4 2 3" xfId="19670" xr:uid="{EAF534E9-FABE-4473-879C-671F8F3642A5}"/>
    <cellStyle name="Normal 3 2 11 2 2 2 4 2 4" xfId="19671" xr:uid="{6EF5C827-2B1A-400F-8889-18C43B4F19F6}"/>
    <cellStyle name="Normal 3 2 11 2 2 2 4 2 5" xfId="19672" xr:uid="{C655899C-AE53-4647-A66E-069F38AF6ADC}"/>
    <cellStyle name="Normal 3 2 11 2 2 2 4 2 6" xfId="19673" xr:uid="{C10ADD7D-0E92-4397-A5E5-624215995D1E}"/>
    <cellStyle name="Normal 3 2 11 2 2 2 4 2 6 2" xfId="19674" xr:uid="{0E2B7F23-1931-4C01-80FF-B2DC44AFB0D1}"/>
    <cellStyle name="Normal 3 2 11 2 2 2 4 2 7" xfId="19675" xr:uid="{049AD584-45CA-447F-8DFB-DFCD5ECF3DCC}"/>
    <cellStyle name="Normal 3 2 11 2 2 2 4 2 8" xfId="19676" xr:uid="{913E8806-0AAA-4312-877E-AFED699413CB}"/>
    <cellStyle name="Normal 3 2 11 2 2 2 4 2 9" xfId="19677" xr:uid="{C0965675-433B-45E4-9AED-55A46B0B4719}"/>
    <cellStyle name="Normal 3 2 11 2 2 2 4 3" xfId="19678" xr:uid="{BCD689D3-37A9-4C2C-BE60-E334DADD5E77}"/>
    <cellStyle name="Normal 3 2 11 2 2 2 4 3 2" xfId="19679" xr:uid="{B42C4A40-FC58-4DC3-A965-F71B043F994A}"/>
    <cellStyle name="Normal 3 2 11 2 2 2 4 3 2 2" xfId="19680" xr:uid="{AABAB2C9-9076-4523-BCB2-1E6FB2A93194}"/>
    <cellStyle name="Normal 3 2 11 2 2 2 4 3 2 2 2" xfId="19681" xr:uid="{55ED7F51-419C-4E20-84A2-BACB9DD52DE0}"/>
    <cellStyle name="Normal 3 2 11 2 2 2 4 3 2 3" xfId="19682" xr:uid="{8964E768-1683-472E-ACBF-463C9D5A47F6}"/>
    <cellStyle name="Normal 3 2 11 2 2 2 4 3 2 4" xfId="19683" xr:uid="{F2C2695E-A1C0-44C5-9534-6E96369F51DE}"/>
    <cellStyle name="Normal 3 2 11 2 2 2 4 3 2 5" xfId="19684" xr:uid="{CF562A38-878A-4557-9432-933C5012C7DE}"/>
    <cellStyle name="Normal 3 2 11 2 2 2 4 3 3" xfId="19685" xr:uid="{AC274308-F3C8-4DFC-A8A1-AC78BD57F598}"/>
    <cellStyle name="Normal 3 2 11 2 2 2 4 3 3 2" xfId="19686" xr:uid="{8398C60D-A782-4546-8C68-CE43AD9211F3}"/>
    <cellStyle name="Normal 3 2 11 2 2 2 4 3 4" xfId="19687" xr:uid="{03CB5095-6C22-4785-8C96-44E2CC065F6C}"/>
    <cellStyle name="Normal 3 2 11 2 2 2 4 3 5" xfId="19688" xr:uid="{B39E1175-98CB-4B0D-9BC1-F3D9FEBA176D}"/>
    <cellStyle name="Normal 3 2 11 2 2 2 4 4" xfId="19689" xr:uid="{ACCB1C8E-83A0-4A65-ACE0-440D9C392850}"/>
    <cellStyle name="Normal 3 2 11 2 2 2 4 5" xfId="19690" xr:uid="{B8870EA7-0E29-4FED-87FD-02D0C31ECDFB}"/>
    <cellStyle name="Normal 3 2 11 2 2 2 4 6" xfId="19691" xr:uid="{84849C52-AEF6-4CE1-B8E6-D2A8FE70AF43}"/>
    <cellStyle name="Normal 3 2 11 2 2 2 4 6 2" xfId="19692" xr:uid="{134EE311-ED42-432F-952D-270A824F44A2}"/>
    <cellStyle name="Normal 3 2 11 2 2 2 4 7" xfId="19693" xr:uid="{736B2B9D-8D42-4B2C-9A1D-CC70E1FD35C2}"/>
    <cellStyle name="Normal 3 2 11 2 2 2 4 8" xfId="19694" xr:uid="{507F4692-7027-4A1D-9A39-2014CB465CA3}"/>
    <cellStyle name="Normal 3 2 11 2 2 2 4 9" xfId="19695" xr:uid="{A3A91C41-98B7-4CAB-99D0-C1885D85C385}"/>
    <cellStyle name="Normal 3 2 11 2 2 2 5" xfId="19696" xr:uid="{7D827236-EBD8-4410-97CB-0C2DCC8D9540}"/>
    <cellStyle name="Normal 3 2 11 2 2 2 6" xfId="19697" xr:uid="{D2FC5EE1-6D4B-4EA1-B692-2984D88932D1}"/>
    <cellStyle name="Normal 3 2 11 2 2 2 7" xfId="19698" xr:uid="{A1AA7289-ED91-471E-B200-8F5B9F7A43CF}"/>
    <cellStyle name="Normal 3 2 11 2 2 2 8" xfId="19699" xr:uid="{A396372B-FDBA-4469-894D-139A08274789}"/>
    <cellStyle name="Normal 3 2 11 2 2 2 9" xfId="19700" xr:uid="{4056C97D-7704-4A18-B78E-CE33C227E982}"/>
    <cellStyle name="Normal 3 2 11 2 2 2 9 2" xfId="19701" xr:uid="{102FE56E-57D7-4555-AEEF-62A3ECD2040F}"/>
    <cellStyle name="Normal 3 2 11 2 2 2 9 2 2" xfId="19702" xr:uid="{878EADEE-E1CE-46A4-9EEE-5F9532B15999}"/>
    <cellStyle name="Normal 3 2 11 2 2 2 9 2 2 2" xfId="19703" xr:uid="{43F78699-205F-4EFB-988A-71EF6B225710}"/>
    <cellStyle name="Normal 3 2 11 2 2 2 9 2 3" xfId="19704" xr:uid="{12081D3C-6234-45CA-8235-CA6B3F7EB050}"/>
    <cellStyle name="Normal 3 2 11 2 2 2 9 2 4" xfId="19705" xr:uid="{B45898BE-085F-4EC9-A8C8-9369FEAE2AE6}"/>
    <cellStyle name="Normal 3 2 11 2 2 2 9 2 5" xfId="19706" xr:uid="{C31FFBB6-26C1-467C-8146-67783B50BE6A}"/>
    <cellStyle name="Normal 3 2 11 2 2 2 9 3" xfId="19707" xr:uid="{F517B1BB-390D-4351-A97A-B8998772B6AA}"/>
    <cellStyle name="Normal 3 2 11 2 2 2 9 3 2" xfId="19708" xr:uid="{83DC6B99-E92C-4FB9-9C3B-FCB94FEE161C}"/>
    <cellStyle name="Normal 3 2 11 2 2 2 9 4" xfId="19709" xr:uid="{E47BB9DB-B8D0-46E0-81B3-7F4B8CDD4A7F}"/>
    <cellStyle name="Normal 3 2 11 2 2 2 9 5" xfId="19710" xr:uid="{646C2002-EE63-48E2-8649-C28479F22BA1}"/>
    <cellStyle name="Normal 3 2 11 2 2 3" xfId="19711" xr:uid="{C8AB5093-1FCE-4294-9DE9-1B6A28C5CA5C}"/>
    <cellStyle name="Normal 3 2 11 2 2 3 10" xfId="19712" xr:uid="{7C033F5D-64F3-4C9E-9E79-CC6A0E528050}"/>
    <cellStyle name="Normal 3 2 11 2 2 3 11" xfId="19713" xr:uid="{FA8E1CF3-77A1-489A-A5A9-36E3FCF1B991}"/>
    <cellStyle name="Normal 3 2 11 2 2 3 12" xfId="19714" xr:uid="{5D411E6F-8EC4-4674-8BF9-96E4303849D9}"/>
    <cellStyle name="Normal 3 2 11 2 2 3 12 2" xfId="19715" xr:uid="{DF095584-E658-4A05-A0F6-6CFB1A9601E1}"/>
    <cellStyle name="Normal 3 2 11 2 2 3 13" xfId="19716" xr:uid="{8D5828AD-5B8D-4A78-B68E-1B5964643312}"/>
    <cellStyle name="Normal 3 2 11 2 2 3 14" xfId="19717" xr:uid="{ABDB0EAD-948F-4B90-B7D1-19BFAFA7150A}"/>
    <cellStyle name="Normal 3 2 11 2 2 3 15" xfId="19718" xr:uid="{B5BA9505-462E-43F3-9344-CEF5D51463E3}"/>
    <cellStyle name="Normal 3 2 11 2 2 3 2" xfId="19719" xr:uid="{119B7972-743C-426B-864F-7A7582FAD7E2}"/>
    <cellStyle name="Normal 3 2 11 2 2 3 2 2" xfId="19720" xr:uid="{570D7A0D-6E75-4202-96E5-A2AB18459CFD}"/>
    <cellStyle name="Normal 3 2 11 2 2 3 2 2 2" xfId="19721" xr:uid="{AFB9807A-4A41-4A5F-9570-60CBA0EBF9C6}"/>
    <cellStyle name="Normal 3 2 11 2 2 3 2 2 2 2" xfId="19722" xr:uid="{9D1853C8-F589-4C39-86C7-48AE17D248B0}"/>
    <cellStyle name="Normal 3 2 11 2 2 3 2 2 2 2 2" xfId="19723" xr:uid="{59DB25F7-CFAB-4BB2-B7B6-927B3FE4E68E}"/>
    <cellStyle name="Normal 3 2 11 2 2 3 2 2 2 2 2 2" xfId="19724" xr:uid="{9B05480B-8B78-4DDE-A8FA-8ED7B24CFD82}"/>
    <cellStyle name="Normal 3 2 11 2 2 3 2 2 2 2 3" xfId="19725" xr:uid="{80018A69-5FBC-427A-81AF-9D2A3EAD52B8}"/>
    <cellStyle name="Normal 3 2 11 2 2 3 2 2 2 2 4" xfId="19726" xr:uid="{361C4C9E-BC09-40A9-9E25-798F1052C139}"/>
    <cellStyle name="Normal 3 2 11 2 2 3 2 2 2 2 5" xfId="19727" xr:uid="{3FC22086-DB84-4518-B4FA-D605998296C1}"/>
    <cellStyle name="Normal 3 2 11 2 2 3 2 2 2 3" xfId="19728" xr:uid="{E334C661-0CA3-4C12-ADFD-A510DC21E490}"/>
    <cellStyle name="Normal 3 2 11 2 2 3 2 2 2 3 2" xfId="19729" xr:uid="{385BF1C7-4EBC-4E61-AA33-2398C5206610}"/>
    <cellStyle name="Normal 3 2 11 2 2 3 2 2 2 4" xfId="19730" xr:uid="{40D5BB67-9373-49DF-8A9E-546C95C7A38C}"/>
    <cellStyle name="Normal 3 2 11 2 2 3 2 2 2 5" xfId="19731" xr:uid="{9DEBAF0C-40D2-4849-9EF2-F3BD7FCB9A2A}"/>
    <cellStyle name="Normal 3 2 11 2 2 3 2 2 3" xfId="19732" xr:uid="{91FBC886-AFBB-4D26-BFE8-FAD1CB2A26BC}"/>
    <cellStyle name="Normal 3 2 11 2 2 3 2 2 4" xfId="19733" xr:uid="{5B18926A-FC23-429D-B184-E3E6C9DEEB98}"/>
    <cellStyle name="Normal 3 2 11 2 2 3 2 2 5" xfId="19734" xr:uid="{8F67A515-4D03-49D8-BF9F-E88C60F5152E}"/>
    <cellStyle name="Normal 3 2 11 2 2 3 2 2 6" xfId="19735" xr:uid="{B132FF65-72C7-4B9F-8548-942F3FCE07CC}"/>
    <cellStyle name="Normal 3 2 11 2 2 3 2 2 6 2" xfId="19736" xr:uid="{8E737090-330B-445C-8CA7-22F992397DCB}"/>
    <cellStyle name="Normal 3 2 11 2 2 3 2 2 7" xfId="19737" xr:uid="{5EA9F1A9-0A48-4AD5-9A85-7C486216E792}"/>
    <cellStyle name="Normal 3 2 11 2 2 3 2 2 8" xfId="19738" xr:uid="{DE758AE7-E654-49D6-BF1A-4C7632C8EF4D}"/>
    <cellStyle name="Normal 3 2 11 2 2 3 2 2 9" xfId="19739" xr:uid="{70C19BC2-CB6F-4FCD-82ED-A25DE28BD5FB}"/>
    <cellStyle name="Normal 3 2 11 2 2 3 2 3" xfId="19740" xr:uid="{998F1AE1-A001-424E-BF9F-4ED979C40756}"/>
    <cellStyle name="Normal 3 2 11 2 2 3 2 3 2" xfId="19741" xr:uid="{C4292F33-65AF-496E-93E6-DD4436E6A40F}"/>
    <cellStyle name="Normal 3 2 11 2 2 3 2 3 2 2" xfId="19742" xr:uid="{EF59BA0D-8BC1-4600-8BA9-B5860CAE2C07}"/>
    <cellStyle name="Normal 3 2 11 2 2 3 2 3 2 2 2" xfId="19743" xr:uid="{13667C41-B05B-4DE3-B512-C888A86CC915}"/>
    <cellStyle name="Normal 3 2 11 2 2 3 2 3 2 3" xfId="19744" xr:uid="{4F176DEF-DCD4-4C56-B9B1-A71E1354D78D}"/>
    <cellStyle name="Normal 3 2 11 2 2 3 2 3 2 4" xfId="19745" xr:uid="{2596DA3C-FDCB-4B27-90B2-D887FE1B99F0}"/>
    <cellStyle name="Normal 3 2 11 2 2 3 2 3 2 5" xfId="19746" xr:uid="{EFA65503-12EE-42A9-9127-44196C77A9C9}"/>
    <cellStyle name="Normal 3 2 11 2 2 3 2 3 3" xfId="19747" xr:uid="{D6156CC0-19BB-45EB-AA5B-2334323A7740}"/>
    <cellStyle name="Normal 3 2 11 2 2 3 2 3 3 2" xfId="19748" xr:uid="{0DD5B84D-5EEE-43E8-B678-9A4EDD69A0D8}"/>
    <cellStyle name="Normal 3 2 11 2 2 3 2 3 4" xfId="19749" xr:uid="{084193D6-7818-4BC7-9B78-CD075DB3F0E4}"/>
    <cellStyle name="Normal 3 2 11 2 2 3 2 3 5" xfId="19750" xr:uid="{93CCB7F9-CA44-4A45-9635-8F01F583C02C}"/>
    <cellStyle name="Normal 3 2 11 2 2 3 2 4" xfId="19751" xr:uid="{B1AA3EC0-C533-4933-A7E3-F164F76FF5A2}"/>
    <cellStyle name="Normal 3 2 11 2 2 3 2 5" xfId="19752" xr:uid="{CF8561A0-C575-454D-BBC2-59A35F954643}"/>
    <cellStyle name="Normal 3 2 11 2 2 3 2 6" xfId="19753" xr:uid="{52727A6E-ED79-47C3-A370-FF3F8594398B}"/>
    <cellStyle name="Normal 3 2 11 2 2 3 2 6 2" xfId="19754" xr:uid="{BAEBC671-9BB3-4ACA-8AF1-9298E28A095A}"/>
    <cellStyle name="Normal 3 2 11 2 2 3 2 7" xfId="19755" xr:uid="{FD64F3E1-BBB1-49C5-BB43-C57C856651DC}"/>
    <cellStyle name="Normal 3 2 11 2 2 3 2 8" xfId="19756" xr:uid="{60D6CD6B-6D28-41D5-ABE1-6A3DD8AE78DF}"/>
    <cellStyle name="Normal 3 2 11 2 2 3 2 9" xfId="19757" xr:uid="{DEAB5D2B-B034-4DDA-BF0D-06C20661F723}"/>
    <cellStyle name="Normal 3 2 11 2 2 3 3" xfId="19758" xr:uid="{E4094B66-6491-4771-8930-F951CF20DB28}"/>
    <cellStyle name="Normal 3 2 11 2 2 3 4" xfId="19759" xr:uid="{10B0554E-A659-4DE0-8EBF-743E3F90221D}"/>
    <cellStyle name="Normal 3 2 11 2 2 3 5" xfId="19760" xr:uid="{B0C03D40-F90E-4270-8D75-22994D5F36A7}"/>
    <cellStyle name="Normal 3 2 11 2 2 3 6" xfId="19761" xr:uid="{83014251-20FC-4957-9019-9C2669B8F64F}"/>
    <cellStyle name="Normal 3 2 11 2 2 3 7" xfId="19762" xr:uid="{B02590AB-7ACB-4B3B-A7BD-1B7FE783CD45}"/>
    <cellStyle name="Normal 3 2 11 2 2 3 8" xfId="19763" xr:uid="{71320FD1-1B1D-4D47-A2CE-393993F5E2AF}"/>
    <cellStyle name="Normal 3 2 11 2 2 3 8 2" xfId="19764" xr:uid="{A02B8BBE-671C-4238-8A78-CDA16E5FEEC3}"/>
    <cellStyle name="Normal 3 2 11 2 2 3 8 2 2" xfId="19765" xr:uid="{8C7E61E5-B1BA-4578-9AA5-7DCA7D41D743}"/>
    <cellStyle name="Normal 3 2 11 2 2 3 8 2 2 2" xfId="19766" xr:uid="{04F9A93A-1F23-4AB3-8151-895CFF7BC1C7}"/>
    <cellStyle name="Normal 3 2 11 2 2 3 8 2 3" xfId="19767" xr:uid="{6572DE42-5835-4902-B039-F92D225CF8B9}"/>
    <cellStyle name="Normal 3 2 11 2 2 3 8 2 4" xfId="19768" xr:uid="{F08C387D-1275-4F79-8C51-A0FA5D66B90E}"/>
    <cellStyle name="Normal 3 2 11 2 2 3 8 2 5" xfId="19769" xr:uid="{F1D8C192-0FA6-4138-AAF5-7DD26CACE891}"/>
    <cellStyle name="Normal 3 2 11 2 2 3 8 3" xfId="19770" xr:uid="{12FA41C0-F7DF-4D14-984C-01169577C439}"/>
    <cellStyle name="Normal 3 2 11 2 2 3 8 3 2" xfId="19771" xr:uid="{02DA2A8E-75A4-4BCE-B3A2-896DC3A2B458}"/>
    <cellStyle name="Normal 3 2 11 2 2 3 8 4" xfId="19772" xr:uid="{8DADF999-9A5F-4956-8CF9-A8ED14E1712B}"/>
    <cellStyle name="Normal 3 2 11 2 2 3 8 5" xfId="19773" xr:uid="{E1466EC9-810A-4C89-B27A-1526C7A04B60}"/>
    <cellStyle name="Normal 3 2 11 2 2 3 9" xfId="19774" xr:uid="{31AB20D7-BEE7-4299-B2B9-04C8C809AC6D}"/>
    <cellStyle name="Normal 3 2 11 2 2 4" xfId="19775" xr:uid="{678B0220-9597-4D8A-8CC7-ABFEAFCCD53A}"/>
    <cellStyle name="Normal 3 2 11 2 2 4 2" xfId="19776" xr:uid="{05C8460E-CE6C-4CE3-BE7A-FA2E5688A2E7}"/>
    <cellStyle name="Normal 3 2 11 2 2 4 2 2" xfId="19777" xr:uid="{E400320D-026A-44EE-8303-9565B140E533}"/>
    <cellStyle name="Normal 3 2 11 2 2 4 2 2 2" xfId="19778" xr:uid="{E1A057C2-550B-4EE0-A690-44149802060E}"/>
    <cellStyle name="Normal 3 2 11 2 2 4 2 2 2 2" xfId="19779" xr:uid="{B5BB3CC7-E133-40E3-8282-3610FA273114}"/>
    <cellStyle name="Normal 3 2 11 2 2 4 2 2 2 2 2" xfId="19780" xr:uid="{F359FAA2-4A28-425F-B779-5293561A54C6}"/>
    <cellStyle name="Normal 3 2 11 2 2 4 2 2 2 3" xfId="19781" xr:uid="{C4D2C4CB-80BB-4487-B28E-5F74EA8C0CC0}"/>
    <cellStyle name="Normal 3 2 11 2 2 4 2 2 2 4" xfId="19782" xr:uid="{61A0B99A-9F59-4617-8A82-80E38E3D5C94}"/>
    <cellStyle name="Normal 3 2 11 2 2 4 2 2 2 5" xfId="19783" xr:uid="{03B0317D-A87E-4DEE-8A63-4296B2318EA3}"/>
    <cellStyle name="Normal 3 2 11 2 2 4 2 2 3" xfId="19784" xr:uid="{E5B18BAB-593A-434C-83C3-767D8290C4E6}"/>
    <cellStyle name="Normal 3 2 11 2 2 4 2 2 3 2" xfId="19785" xr:uid="{5BA3082D-01CE-4C9D-BB6D-3481C883969F}"/>
    <cellStyle name="Normal 3 2 11 2 2 4 2 2 4" xfId="19786" xr:uid="{7B3D3557-A491-4864-B240-F011D62C5D6D}"/>
    <cellStyle name="Normal 3 2 11 2 2 4 2 2 5" xfId="19787" xr:uid="{099033D0-3DD9-41B3-8C97-7C5870BA9839}"/>
    <cellStyle name="Normal 3 2 11 2 2 4 2 3" xfId="19788" xr:uid="{931DF4B7-438B-49EF-AA2F-CAA8F962E6CF}"/>
    <cellStyle name="Normal 3 2 11 2 2 4 2 4" xfId="19789" xr:uid="{FE6D9DAC-7FB2-4DC7-8776-17F522D0D342}"/>
    <cellStyle name="Normal 3 2 11 2 2 4 2 5" xfId="19790" xr:uid="{07D41E5C-DA06-43D9-8A17-834101C806FB}"/>
    <cellStyle name="Normal 3 2 11 2 2 4 2 6" xfId="19791" xr:uid="{59C89310-9347-4653-B53F-6E617C1591F5}"/>
    <cellStyle name="Normal 3 2 11 2 2 4 2 6 2" xfId="19792" xr:uid="{9D2E5110-6681-48D7-83E1-32245EC48246}"/>
    <cellStyle name="Normal 3 2 11 2 2 4 2 7" xfId="19793" xr:uid="{4CA94C62-9867-4860-B325-769D33E6AB9D}"/>
    <cellStyle name="Normal 3 2 11 2 2 4 2 8" xfId="19794" xr:uid="{1ED48CF3-E4D0-4F66-A843-3BC90EE9228C}"/>
    <cellStyle name="Normal 3 2 11 2 2 4 2 9" xfId="19795" xr:uid="{87B4BFA6-06DD-4841-8CC8-5241F6B89BF8}"/>
    <cellStyle name="Normal 3 2 11 2 2 4 3" xfId="19796" xr:uid="{077D2798-BAA2-4230-9C6F-205F5E680B93}"/>
    <cellStyle name="Normal 3 2 11 2 2 4 3 2" xfId="19797" xr:uid="{40DBC14A-5C61-42BF-8D6A-615B1F7A829A}"/>
    <cellStyle name="Normal 3 2 11 2 2 4 3 2 2" xfId="19798" xr:uid="{EA146D2F-9BFA-4126-A316-7C0D1250CE47}"/>
    <cellStyle name="Normal 3 2 11 2 2 4 3 2 2 2" xfId="19799" xr:uid="{2ECA0B20-3793-438F-A419-F41EF99CBA0C}"/>
    <cellStyle name="Normal 3 2 11 2 2 4 3 2 3" xfId="19800" xr:uid="{7DDAE0EA-7CA9-4F13-995B-89A28142125B}"/>
    <cellStyle name="Normal 3 2 11 2 2 4 3 2 4" xfId="19801" xr:uid="{9C9F825C-4A3D-4FB6-B24C-E7B802245BE7}"/>
    <cellStyle name="Normal 3 2 11 2 2 4 3 2 5" xfId="19802" xr:uid="{E7F3111E-910A-433C-9446-BAF40A6DC785}"/>
    <cellStyle name="Normal 3 2 11 2 2 4 3 3" xfId="19803" xr:uid="{56D598CD-C1E8-4577-8D9A-E4385379F5F8}"/>
    <cellStyle name="Normal 3 2 11 2 2 4 3 3 2" xfId="19804" xr:uid="{1FB7F0F1-6FBE-4122-A989-23F283E1070D}"/>
    <cellStyle name="Normal 3 2 11 2 2 4 3 4" xfId="19805" xr:uid="{C2D24CE9-0B40-46A2-B587-3DA045D836F0}"/>
    <cellStyle name="Normal 3 2 11 2 2 4 3 5" xfId="19806" xr:uid="{06AC2B6B-F4E7-4F89-80DB-4D59551BF38A}"/>
    <cellStyle name="Normal 3 2 11 2 2 4 4" xfId="19807" xr:uid="{0A77EA7C-9485-4B3D-89D9-9CE1885D9506}"/>
    <cellStyle name="Normal 3 2 11 2 2 4 5" xfId="19808" xr:uid="{0351E838-8A9C-4786-B123-1105DC8EF346}"/>
    <cellStyle name="Normal 3 2 11 2 2 4 6" xfId="19809" xr:uid="{58441C96-EA89-48E0-9897-7D19A118DF56}"/>
    <cellStyle name="Normal 3 2 11 2 2 4 6 2" xfId="19810" xr:uid="{E09D5E5D-75DD-4C8B-945B-7A2D7F2A64A5}"/>
    <cellStyle name="Normal 3 2 11 2 2 4 7" xfId="19811" xr:uid="{F602BC82-70AC-4501-8A0D-EDAB4BD95DFC}"/>
    <cellStyle name="Normal 3 2 11 2 2 4 8" xfId="19812" xr:uid="{B19129A6-C254-4731-A12D-B18D2BB005C3}"/>
    <cellStyle name="Normal 3 2 11 2 2 4 9" xfId="19813" xr:uid="{092AFBE1-C4B1-4D3F-9F2B-34BCC0DB1183}"/>
    <cellStyle name="Normal 3 2 11 2 2 5" xfId="19814" xr:uid="{FDA97D2E-C492-4FAE-8B63-5BECF45ABBDD}"/>
    <cellStyle name="Normal 3 2 11 2 2 5 2" xfId="19815" xr:uid="{6A348652-60D7-4CCC-A322-1D22D44657A1}"/>
    <cellStyle name="Normal 3 2 11 2 2 5 3" xfId="19816" xr:uid="{E2B79877-5FA0-4CD9-9B21-4C74CDBEED66}"/>
    <cellStyle name="Normal 3 2 11 2 2 6" xfId="19817" xr:uid="{B0E9F4ED-0230-4AE5-BE60-3ACBAD227304}"/>
    <cellStyle name="Normal 3 2 11 2 2 6 2" xfId="19818" xr:uid="{5DF3416F-3136-4473-B10F-FBDCC2FF4E37}"/>
    <cellStyle name="Normal 3 2 11 2 2 6 3" xfId="19819" xr:uid="{66EA5530-20F8-4D03-913C-1915BB88F26E}"/>
    <cellStyle name="Normal 3 2 11 2 2 7" xfId="19820" xr:uid="{BCB4F683-3F71-4F76-93A3-01699D5BD1F0}"/>
    <cellStyle name="Normal 3 2 11 2 2 7 2" xfId="19821" xr:uid="{E3FDF70A-9D85-4436-B80A-7A06E11FEC5C}"/>
    <cellStyle name="Normal 3 2 11 2 2 7 3" xfId="19822" xr:uid="{678D7361-0F84-4D9D-8354-4AAABF6DCD59}"/>
    <cellStyle name="Normal 3 2 11 2 2 8" xfId="19823" xr:uid="{9B955DC8-77F4-40A0-BCC5-A820E4478189}"/>
    <cellStyle name="Normal 3 2 11 2 2 8 2" xfId="19824" xr:uid="{EB5C182E-2983-4372-81D8-07ED837C9BE6}"/>
    <cellStyle name="Normal 3 2 11 2 2 8 3" xfId="19825" xr:uid="{3C8F531C-A9F6-4405-AC2B-A5ED55866AE3}"/>
    <cellStyle name="Normal 3 2 11 2 2 9" xfId="19826" xr:uid="{55C0B0CD-FAD2-47B4-9940-4C3CF9228C24}"/>
    <cellStyle name="Normal 3 2 11 2 2 9 2" xfId="19827" xr:uid="{A8D6365A-1487-4707-A850-9A6BC382601A}"/>
    <cellStyle name="Normal 3 2 11 2 2 9 2 2" xfId="19828" xr:uid="{CF895314-9343-4A89-A293-697BA63F5C30}"/>
    <cellStyle name="Normal 3 2 11 2 2 9 2 2 2" xfId="19829" xr:uid="{F42D240F-BB0D-4AC1-8041-9F9C010F1E98}"/>
    <cellStyle name="Normal 3 2 11 2 2 9 2 3" xfId="19830" xr:uid="{F03B8089-0F7A-4B1B-BB63-D58D179D0207}"/>
    <cellStyle name="Normal 3 2 11 2 2 9 2 4" xfId="19831" xr:uid="{2A9784DD-4B5C-4F78-9DBD-319B9113891F}"/>
    <cellStyle name="Normal 3 2 11 2 2 9 2 5" xfId="19832" xr:uid="{12D1F20E-8746-43F8-969E-E0276BFCF1E2}"/>
    <cellStyle name="Normal 3 2 11 2 2 9 3" xfId="19833" xr:uid="{F1BEB380-646B-4200-964D-C5110FB3B357}"/>
    <cellStyle name="Normal 3 2 11 2 2 9 3 2" xfId="19834" xr:uid="{C5504C6E-F71C-4DE9-9047-34FE23D5D927}"/>
    <cellStyle name="Normal 3 2 11 2 2 9 4" xfId="19835" xr:uid="{25F9FC84-2A41-461F-A7DF-28FA487ECFDD}"/>
    <cellStyle name="Normal 3 2 11 2 2 9 5" xfId="19836" xr:uid="{E1308383-90A3-4565-B34C-26CFDA9B735F}"/>
    <cellStyle name="Normal 3 2 11 2 3" xfId="19837" xr:uid="{8B04CEA3-8879-441C-89F4-001E59962AEE}"/>
    <cellStyle name="Normal 3 2 11 2 3 2" xfId="19838" xr:uid="{6FE841CB-2E57-4757-97CC-25D3C0C03200}"/>
    <cellStyle name="Normal 3 2 11 2 3 3" xfId="19839" xr:uid="{E8D4FD6D-BFF3-4236-B004-4FDC146137BE}"/>
    <cellStyle name="Normal 3 2 11 2 4" xfId="19840" xr:uid="{E7DA5FD4-A34A-4077-80F8-02B25F07FEDF}"/>
    <cellStyle name="Normal 3 2 11 2 4 10" xfId="19841" xr:uid="{258EB466-3F6E-461F-89C0-9826D5183B03}"/>
    <cellStyle name="Normal 3 2 11 2 4 11" xfId="19842" xr:uid="{F481DD87-C81F-4E8E-A7B1-78B759708D12}"/>
    <cellStyle name="Normal 3 2 11 2 4 12" xfId="19843" xr:uid="{1356BD3A-21D6-41CD-ABEC-DDC543A7627F}"/>
    <cellStyle name="Normal 3 2 11 2 4 12 2" xfId="19844" xr:uid="{6DE0A2A9-2D0D-42E3-BBA6-B62BBE5A6E5E}"/>
    <cellStyle name="Normal 3 2 11 2 4 13" xfId="19845" xr:uid="{FFC28139-C7CF-45A5-B8EB-9678536BEC1A}"/>
    <cellStyle name="Normal 3 2 11 2 4 14" xfId="19846" xr:uid="{4E3D67E3-FF51-4E63-9640-FB66A7E286BA}"/>
    <cellStyle name="Normal 3 2 11 2 4 15" xfId="19847" xr:uid="{7B1A1F2C-AF9C-4313-AB65-56CFCE7FDDA6}"/>
    <cellStyle name="Normal 3 2 11 2 4 2" xfId="19848" xr:uid="{DB7692C5-9B64-4329-A223-0C417B8834AA}"/>
    <cellStyle name="Normal 3 2 11 2 4 2 2" xfId="19849" xr:uid="{EE2A3560-D332-4C96-91F2-AA558602F564}"/>
    <cellStyle name="Normal 3 2 11 2 4 2 2 2" xfId="19850" xr:uid="{3F1B916C-6C67-47E7-8E92-5842CE52A909}"/>
    <cellStyle name="Normal 3 2 11 2 4 2 2 2 2" xfId="19851" xr:uid="{D62155C7-BE27-436C-990A-8BB1400A7C12}"/>
    <cellStyle name="Normal 3 2 11 2 4 2 2 2 2 2" xfId="19852" xr:uid="{43BADDD0-36AB-42CD-8181-0F479C391BC2}"/>
    <cellStyle name="Normal 3 2 11 2 4 2 2 2 2 2 2" xfId="19853" xr:uid="{9EDC36AB-96C6-461D-9108-E6924D2E2161}"/>
    <cellStyle name="Normal 3 2 11 2 4 2 2 2 2 3" xfId="19854" xr:uid="{DF0D0542-E752-4C09-A8E6-27C592F05A58}"/>
    <cellStyle name="Normal 3 2 11 2 4 2 2 2 2 4" xfId="19855" xr:uid="{BF4C5B70-9764-4063-9382-5EC82DFDAD8A}"/>
    <cellStyle name="Normal 3 2 11 2 4 2 2 2 2 5" xfId="19856" xr:uid="{FB8A6C2A-5B7D-4393-BBCE-BD0E0CA7429C}"/>
    <cellStyle name="Normal 3 2 11 2 4 2 2 2 3" xfId="19857" xr:uid="{45E24208-3873-4F20-991B-3D2419C34541}"/>
    <cellStyle name="Normal 3 2 11 2 4 2 2 2 3 2" xfId="19858" xr:uid="{BA9F3ECE-04B3-439E-A58F-3E314EE2DAD4}"/>
    <cellStyle name="Normal 3 2 11 2 4 2 2 2 4" xfId="19859" xr:uid="{74DDE1D4-9EE0-400C-A80A-ACD360F2E120}"/>
    <cellStyle name="Normal 3 2 11 2 4 2 2 2 5" xfId="19860" xr:uid="{9F5B8994-F1C3-4A63-B37C-0118DF9A9812}"/>
    <cellStyle name="Normal 3 2 11 2 4 2 2 3" xfId="19861" xr:uid="{867195A7-C36D-4E7D-8745-A09E0E39414B}"/>
    <cellStyle name="Normal 3 2 11 2 4 2 2 4" xfId="19862" xr:uid="{E34F903C-B649-48EF-B014-FFD7D81F35BE}"/>
    <cellStyle name="Normal 3 2 11 2 4 2 2 5" xfId="19863" xr:uid="{4A415B53-E3EE-40B9-88FC-8CC26E095287}"/>
    <cellStyle name="Normal 3 2 11 2 4 2 2 6" xfId="19864" xr:uid="{FF1DD4FE-D320-4619-A2A6-F772B22296A5}"/>
    <cellStyle name="Normal 3 2 11 2 4 2 2 6 2" xfId="19865" xr:uid="{D7383ABA-A2F0-4BE5-81BF-900CCBDE9221}"/>
    <cellStyle name="Normal 3 2 11 2 4 2 2 7" xfId="19866" xr:uid="{FA3DE4B2-740F-46AA-A882-48F14DC06C07}"/>
    <cellStyle name="Normal 3 2 11 2 4 2 2 8" xfId="19867" xr:uid="{3F2ACCCC-9877-4736-8B31-F7D3A709DFFF}"/>
    <cellStyle name="Normal 3 2 11 2 4 2 2 9" xfId="19868" xr:uid="{8C84A033-381A-4EEA-98C7-ECA3F19F9682}"/>
    <cellStyle name="Normal 3 2 11 2 4 2 3" xfId="19869" xr:uid="{D7558C01-D130-46B2-B21B-1C8BB84DC08B}"/>
    <cellStyle name="Normal 3 2 11 2 4 2 3 2" xfId="19870" xr:uid="{0420A182-1A37-4288-BE21-CDEDA99E0680}"/>
    <cellStyle name="Normal 3 2 11 2 4 2 3 2 2" xfId="19871" xr:uid="{7ACC0519-E580-4130-8F83-4B56B0E160D5}"/>
    <cellStyle name="Normal 3 2 11 2 4 2 3 2 2 2" xfId="19872" xr:uid="{A7122FE8-A705-4421-945A-1A03AFE80AA9}"/>
    <cellStyle name="Normal 3 2 11 2 4 2 3 2 3" xfId="19873" xr:uid="{D3E60926-FA6D-4A27-A3C9-4C9F82F012AF}"/>
    <cellStyle name="Normal 3 2 11 2 4 2 3 2 4" xfId="19874" xr:uid="{C8675CCA-8C9A-41AB-8D80-C99AB32AF3EE}"/>
    <cellStyle name="Normal 3 2 11 2 4 2 3 2 5" xfId="19875" xr:uid="{018F3654-B4D3-4C13-8DAE-8451E859F6B6}"/>
    <cellStyle name="Normal 3 2 11 2 4 2 3 3" xfId="19876" xr:uid="{C916AB26-B3E3-4DD4-B5B6-6D56169B15A5}"/>
    <cellStyle name="Normal 3 2 11 2 4 2 3 3 2" xfId="19877" xr:uid="{83FC2927-3756-408F-A90D-754CE9AB582A}"/>
    <cellStyle name="Normal 3 2 11 2 4 2 3 4" xfId="19878" xr:uid="{ABFA3713-2656-4AF7-BA9E-A2BB89FDB400}"/>
    <cellStyle name="Normal 3 2 11 2 4 2 3 5" xfId="19879" xr:uid="{4F37BE73-8170-4E2B-BAF6-EAE9D0BB3BF2}"/>
    <cellStyle name="Normal 3 2 11 2 4 2 4" xfId="19880" xr:uid="{25E9883E-0DE7-4339-8018-66D7E9042632}"/>
    <cellStyle name="Normal 3 2 11 2 4 2 5" xfId="19881" xr:uid="{56AF0E64-C337-4249-B31B-810C587ADEE6}"/>
    <cellStyle name="Normal 3 2 11 2 4 2 6" xfId="19882" xr:uid="{C8A69037-F99A-4DF5-8147-CC6523E0E381}"/>
    <cellStyle name="Normal 3 2 11 2 4 2 6 2" xfId="19883" xr:uid="{9669E273-8EAD-4370-B29A-87844C415D20}"/>
    <cellStyle name="Normal 3 2 11 2 4 2 7" xfId="19884" xr:uid="{D05053A0-DEDF-4371-B630-38ACBEB0333A}"/>
    <cellStyle name="Normal 3 2 11 2 4 2 8" xfId="19885" xr:uid="{25ADAF01-2AB8-462A-AFCB-E9EBC6BAC0D8}"/>
    <cellStyle name="Normal 3 2 11 2 4 2 9" xfId="19886" xr:uid="{D1EEC97D-227C-4825-B26A-72C1F773DC1A}"/>
    <cellStyle name="Normal 3 2 11 2 4 3" xfId="19887" xr:uid="{9800C8FE-215B-4846-8596-BE93A4A61399}"/>
    <cellStyle name="Normal 3 2 11 2 4 3 2" xfId="19888" xr:uid="{173BF151-C733-4956-973C-095F8C31A742}"/>
    <cellStyle name="Normal 3 2 11 2 4 3 3" xfId="19889" xr:uid="{EB16280D-FD35-4512-A1CD-60D4DD83C99E}"/>
    <cellStyle name="Normal 3 2 11 2 4 4" xfId="19890" xr:uid="{43468E4D-7015-46B2-994D-688C5A35CA83}"/>
    <cellStyle name="Normal 3 2 11 2 4 4 2" xfId="19891" xr:uid="{F662D63D-2780-42FE-82A3-B2844A42C155}"/>
    <cellStyle name="Normal 3 2 11 2 4 4 3" xfId="19892" xr:uid="{85349275-99DE-461D-8F0A-7AFF0D716163}"/>
    <cellStyle name="Normal 3 2 11 2 4 5" xfId="19893" xr:uid="{873E61DC-71B8-45E6-9B3E-6712A63EE40B}"/>
    <cellStyle name="Normal 3 2 11 2 4 5 2" xfId="19894" xr:uid="{027B921C-3728-4746-9B76-892633C59801}"/>
    <cellStyle name="Normal 3 2 11 2 4 5 3" xfId="19895" xr:uid="{E4E46758-6904-45C8-88DC-C4EF18995AF2}"/>
    <cellStyle name="Normal 3 2 11 2 4 6" xfId="19896" xr:uid="{4F56040D-A72A-4F4F-BCB5-B5B84CCFE58E}"/>
    <cellStyle name="Normal 3 2 11 2 4 6 2" xfId="19897" xr:uid="{459E9858-08E2-4B27-90A1-405BD877D757}"/>
    <cellStyle name="Normal 3 2 11 2 4 6 3" xfId="19898" xr:uid="{AFA0B2D5-E86A-4F09-9211-4CE1AD80D39B}"/>
    <cellStyle name="Normal 3 2 11 2 4 7" xfId="19899" xr:uid="{6CF17195-5C6A-423A-813D-3E835D4F0F13}"/>
    <cellStyle name="Normal 3 2 11 2 4 7 2" xfId="19900" xr:uid="{E7A42308-DD92-4AD0-B64A-A31853BD1D85}"/>
    <cellStyle name="Normal 3 2 11 2 4 7 3" xfId="19901" xr:uid="{61304BAC-9743-440F-81BF-28D326DF76B0}"/>
    <cellStyle name="Normal 3 2 11 2 4 8" xfId="19902" xr:uid="{A3002A6B-EE58-4185-B811-C98D66E0C549}"/>
    <cellStyle name="Normal 3 2 11 2 4 8 2" xfId="19903" xr:uid="{8F3DE632-D3D1-4497-9806-DE2A16AF9AB3}"/>
    <cellStyle name="Normal 3 2 11 2 4 8 2 2" xfId="19904" xr:uid="{E0241BFC-BBB7-4404-A510-DF7F675721C3}"/>
    <cellStyle name="Normal 3 2 11 2 4 8 2 2 2" xfId="19905" xr:uid="{CFE610C0-CA46-4D7F-8AF9-436627EE65B3}"/>
    <cellStyle name="Normal 3 2 11 2 4 8 2 3" xfId="19906" xr:uid="{BB240212-87EA-4486-84A1-777B96090BD6}"/>
    <cellStyle name="Normal 3 2 11 2 4 8 2 4" xfId="19907" xr:uid="{835077BD-6FC8-4781-A852-06E5C69C6D95}"/>
    <cellStyle name="Normal 3 2 11 2 4 8 2 5" xfId="19908" xr:uid="{D4996EF9-3741-4C0D-8A30-1A51F09065E5}"/>
    <cellStyle name="Normal 3 2 11 2 4 8 3" xfId="19909" xr:uid="{D5DE8C97-F964-421A-904E-78CC3D969A0F}"/>
    <cellStyle name="Normal 3 2 11 2 4 8 3 2" xfId="19910" xr:uid="{943E3DEC-32B6-4B35-BE30-51FB3FD07447}"/>
    <cellStyle name="Normal 3 2 11 2 4 8 4" xfId="19911" xr:uid="{DA91EC04-55A2-4D6A-B726-95625DA24025}"/>
    <cellStyle name="Normal 3 2 11 2 4 8 5" xfId="19912" xr:uid="{B43DFB33-0EF9-4DCF-9FCB-C52AD13C3FEF}"/>
    <cellStyle name="Normal 3 2 11 2 4 9" xfId="19913" xr:uid="{8D7B2C1F-EDAB-453C-8CDC-5640A48E6EBD}"/>
    <cellStyle name="Normal 3 2 11 2 5" xfId="19914" xr:uid="{9CDEBE5C-2021-4B15-883E-22F3DD769435}"/>
    <cellStyle name="Normal 3 2 11 2 5 2" xfId="19915" xr:uid="{838046B9-A00A-46C3-87FE-0485899A26EA}"/>
    <cellStyle name="Normal 3 2 11 2 5 3" xfId="19916" xr:uid="{B5954BA7-A938-4CB8-A552-9F7297BE0FBF}"/>
    <cellStyle name="Normal 3 2 11 2 6" xfId="19917" xr:uid="{37610142-8380-4B6F-8E2F-663FC8ED79CD}"/>
    <cellStyle name="Normal 3 2 11 2 6 2" xfId="19918" xr:uid="{6F4C00D6-2515-4BDF-A8F7-5C6EE4DA6E06}"/>
    <cellStyle name="Normal 3 2 11 2 6 2 2" xfId="19919" xr:uid="{77EADC9E-1E3D-4CB0-BD06-F6FB5BDB32E0}"/>
    <cellStyle name="Normal 3 2 11 2 6 2 2 2" xfId="19920" xr:uid="{13FAF258-C5BA-4BA7-B084-CC72AC5E163A}"/>
    <cellStyle name="Normal 3 2 11 2 6 2 2 2 2" xfId="19921" xr:uid="{65039F07-E53B-4E5A-8BEC-FEC1F086B605}"/>
    <cellStyle name="Normal 3 2 11 2 6 2 2 2 2 2" xfId="19922" xr:uid="{7088E0D0-6A4C-474A-BFD1-9EBD02D2799A}"/>
    <cellStyle name="Normal 3 2 11 2 6 2 2 2 3" xfId="19923" xr:uid="{2F536CB3-7711-41BB-8CD8-24EC1944A27E}"/>
    <cellStyle name="Normal 3 2 11 2 6 2 2 2 4" xfId="19924" xr:uid="{45486C4B-D3DF-4783-903D-1FFE613A275F}"/>
    <cellStyle name="Normal 3 2 11 2 6 2 2 2 5" xfId="19925" xr:uid="{D2D30FFC-A481-47E4-A13F-DB67170ADD17}"/>
    <cellStyle name="Normal 3 2 11 2 6 2 2 3" xfId="19926" xr:uid="{77454236-6CF4-498D-BDD6-FCF77C17C816}"/>
    <cellStyle name="Normal 3 2 11 2 6 2 2 3 2" xfId="19927" xr:uid="{05A7AD77-C2B8-4042-9FF4-CEB149D07C33}"/>
    <cellStyle name="Normal 3 2 11 2 6 2 2 4" xfId="19928" xr:uid="{85C75E9E-3E7A-4F67-ADF1-0A09DD2FC2D1}"/>
    <cellStyle name="Normal 3 2 11 2 6 2 2 5" xfId="19929" xr:uid="{14108D87-D519-4529-A77D-152F77D33A24}"/>
    <cellStyle name="Normal 3 2 11 2 6 2 3" xfId="19930" xr:uid="{2E471C8C-76B8-4C70-825C-7113DE78B063}"/>
    <cellStyle name="Normal 3 2 11 2 6 2 4" xfId="19931" xr:uid="{B7577907-B04F-420B-B002-50DE3DF17A7C}"/>
    <cellStyle name="Normal 3 2 11 2 6 2 5" xfId="19932" xr:uid="{93207659-9640-4946-A34C-08ED017639BF}"/>
    <cellStyle name="Normal 3 2 11 2 6 2 6" xfId="19933" xr:uid="{324B763F-0944-4E71-857E-F44DB427BCA3}"/>
    <cellStyle name="Normal 3 2 11 2 6 2 6 2" xfId="19934" xr:uid="{0821EA9C-F557-4FAA-B90C-C5938F651E08}"/>
    <cellStyle name="Normal 3 2 11 2 6 2 7" xfId="19935" xr:uid="{A21AC1F6-2C52-4B4B-8537-7CBB3CED8367}"/>
    <cellStyle name="Normal 3 2 11 2 6 2 8" xfId="19936" xr:uid="{CA4600B5-BE8C-468D-92CC-DE11A804CDA8}"/>
    <cellStyle name="Normal 3 2 11 2 6 2 9" xfId="19937" xr:uid="{BA8CFF6D-6857-4A4E-97C3-F5CF788B39B1}"/>
    <cellStyle name="Normal 3 2 11 2 6 3" xfId="19938" xr:uid="{937D110D-0C42-4365-8B9F-CA2C61B01EAA}"/>
    <cellStyle name="Normal 3 2 11 2 6 3 2" xfId="19939" xr:uid="{183F22E7-BB00-4DB4-970D-8F97A6B1755C}"/>
    <cellStyle name="Normal 3 2 11 2 6 3 2 2" xfId="19940" xr:uid="{0B74AD76-594C-4096-B80A-0BD53B4AF8C7}"/>
    <cellStyle name="Normal 3 2 11 2 6 3 2 2 2" xfId="19941" xr:uid="{6D10BF78-92A4-42F4-BDA7-410EB1A02F9A}"/>
    <cellStyle name="Normal 3 2 11 2 6 3 2 3" xfId="19942" xr:uid="{24164D0A-7170-4EC3-AFD4-EC501CF43C76}"/>
    <cellStyle name="Normal 3 2 11 2 6 3 2 4" xfId="19943" xr:uid="{DBF1EC7F-410E-47F1-A4AE-3360079E43FA}"/>
    <cellStyle name="Normal 3 2 11 2 6 3 2 5" xfId="19944" xr:uid="{9F4C27C8-FB93-4CEB-874A-2D100CE3267A}"/>
    <cellStyle name="Normal 3 2 11 2 6 3 3" xfId="19945" xr:uid="{849186F4-4593-4A01-A9E9-8BF892879423}"/>
    <cellStyle name="Normal 3 2 11 2 6 3 3 2" xfId="19946" xr:uid="{ABC0F110-D21E-40C6-82FF-B214D3D5D490}"/>
    <cellStyle name="Normal 3 2 11 2 6 3 4" xfId="19947" xr:uid="{AB018EA4-1F0C-42C5-9C8D-96C0567E486F}"/>
    <cellStyle name="Normal 3 2 11 2 6 3 5" xfId="19948" xr:uid="{C56FE395-0BD8-44B7-93F2-F8345A5D649B}"/>
    <cellStyle name="Normal 3 2 11 2 6 4" xfId="19949" xr:uid="{5656D956-C17D-49E9-AB7D-6EED0D4D4539}"/>
    <cellStyle name="Normal 3 2 11 2 6 5" xfId="19950" xr:uid="{18B21FBB-08FE-49B6-9B2E-F4769123122B}"/>
    <cellStyle name="Normal 3 2 11 2 6 6" xfId="19951" xr:uid="{0BE95BE7-7710-445E-861E-25C7A907F9EE}"/>
    <cellStyle name="Normal 3 2 11 2 6 6 2" xfId="19952" xr:uid="{A232E693-0E3E-492D-AA20-7407B6F3D407}"/>
    <cellStyle name="Normal 3 2 11 2 6 7" xfId="19953" xr:uid="{6D909137-BE9C-4781-8414-7D4FEF41ED5E}"/>
    <cellStyle name="Normal 3 2 11 2 6 8" xfId="19954" xr:uid="{8334BDD3-5D66-4EA0-85A3-F1F997F6FBCC}"/>
    <cellStyle name="Normal 3 2 11 2 6 9" xfId="19955" xr:uid="{80A578AC-64E6-4047-A67E-03F6A75827F0}"/>
    <cellStyle name="Normal 3 2 11 2 7" xfId="19956" xr:uid="{07DED499-4991-4908-A2A1-35656542F179}"/>
    <cellStyle name="Normal 3 2 11 2 8" xfId="19957" xr:uid="{A464602B-A81D-4EFD-9029-5BA600436D6D}"/>
    <cellStyle name="Normal 3 2 11 2 9" xfId="19958" xr:uid="{4D24E414-32D5-433D-B8D5-EDD3CB5DF2C3}"/>
    <cellStyle name="Normal 3 2 11 20" xfId="19959" xr:uid="{CEB65F1E-FAC0-4FE1-A2CB-4F12A0B201A4}"/>
    <cellStyle name="Normal 3 2 11 21" xfId="19960" xr:uid="{8F6547C7-7CBE-4958-897F-535A2FBFE1DD}"/>
    <cellStyle name="Normal 3 2 11 22" xfId="19961" xr:uid="{69D2F352-C6D6-4A8D-8435-ED025C85D68E}"/>
    <cellStyle name="Normal 3 2 11 23" xfId="19962" xr:uid="{316E2A2A-A0EF-48C5-A9C5-4CD2B744E61D}"/>
    <cellStyle name="Normal 3 2 11 24" xfId="19963" xr:uid="{596DA907-5083-4472-8719-0D1370B3435E}"/>
    <cellStyle name="Normal 3 2 11 25" xfId="19964" xr:uid="{1228C5CD-44C1-4461-A744-98E3BCCAFF9C}"/>
    <cellStyle name="Normal 3 2 11 26" xfId="19965" xr:uid="{822E4B37-0B22-4C82-838B-B5DEA4E3F089}"/>
    <cellStyle name="Normal 3 2 11 27" xfId="19966" xr:uid="{38D89E6F-2A20-458E-B902-1ECB83906779}"/>
    <cellStyle name="Normal 3 2 11 28" xfId="19967" xr:uid="{C3487DB1-EBA1-416F-9815-87DD1B8C9B2C}"/>
    <cellStyle name="Normal 3 2 11 29" xfId="19968" xr:uid="{5A09358A-DD36-4A57-BE49-35867C198586}"/>
    <cellStyle name="Normal 3 2 11 3" xfId="19969" xr:uid="{6647A4A5-F336-4209-9B7E-E456B3029EB4}"/>
    <cellStyle name="Normal 3 2 11 3 2" xfId="19970" xr:uid="{050F4DEF-42A3-4360-8EE8-CB889A6597A1}"/>
    <cellStyle name="Normal 3 2 11 3 3" xfId="19971" xr:uid="{B7CB8C2F-C920-4E1C-9F9A-738497625722}"/>
    <cellStyle name="Normal 3 2 11 30" xfId="19972" xr:uid="{73D32FAA-BB31-411D-8083-05FBE1C4CAC1}"/>
    <cellStyle name="Normal 3 2 11 31" xfId="19973" xr:uid="{C790FD14-8D9F-4548-ABDB-62CF17BC54BB}"/>
    <cellStyle name="Normal 3 2 11 32" xfId="19974" xr:uid="{BCA2FC6F-126D-43A1-8376-6E2CA8E1BE9B}"/>
    <cellStyle name="Normal 3 2 11 33" xfId="19975" xr:uid="{142B378A-FEBF-415C-9AFF-785117EC5580}"/>
    <cellStyle name="Normal 3 2 11 34" xfId="19976" xr:uid="{64FA03E8-4965-45E1-BEFB-CF7D60E6D678}"/>
    <cellStyle name="Normal 3 2 11 35" xfId="19977" xr:uid="{9996C3D0-E647-4656-934D-0C60DB520043}"/>
    <cellStyle name="Normal 3 2 11 36" xfId="19978" xr:uid="{935A056B-2D6A-4204-93F1-D57AA80A50AB}"/>
    <cellStyle name="Normal 3 2 11 37" xfId="19979" xr:uid="{6850D890-3C56-4B18-9AA7-89BDC0F7859E}"/>
    <cellStyle name="Normal 3 2 11 38" xfId="19980" xr:uid="{578B40CC-6B75-4C98-B8A3-5706B997E5B7}"/>
    <cellStyle name="Normal 3 2 11 39" xfId="19981" xr:uid="{A05E883E-7658-4A9A-957E-0DFBFE7069EF}"/>
    <cellStyle name="Normal 3 2 11 4" xfId="19982" xr:uid="{C1CA56F2-2B23-4451-BE5C-97861B4CD180}"/>
    <cellStyle name="Normal 3 2 11 4 2" xfId="19983" xr:uid="{87413E58-CBFB-4826-AC14-573B3EE9389D}"/>
    <cellStyle name="Normal 3 2 11 4 3" xfId="19984" xr:uid="{3D2FD519-5F0B-4258-A527-E68774F58729}"/>
    <cellStyle name="Normal 3 2 11 40" xfId="19985" xr:uid="{A85389B8-2196-40BE-8550-113465C22903}"/>
    <cellStyle name="Normal 3 2 11 41" xfId="19986" xr:uid="{303A0366-DC1B-4279-BDC8-0A50E8676C48}"/>
    <cellStyle name="Normal 3 2 11 42" xfId="19987" xr:uid="{444EB529-4F51-48DD-81CC-D4972E97B5AF}"/>
    <cellStyle name="Normal 3 2 11 43" xfId="19988" xr:uid="{4C2AD855-D291-48F1-AD2F-65B50A407EE8}"/>
    <cellStyle name="Normal 3 2 11 44" xfId="19989" xr:uid="{76979F7B-1B9A-4BDC-AFDA-338362C074B1}"/>
    <cellStyle name="Normal 3 2 11 45" xfId="19990" xr:uid="{BFFEFE3B-6AC6-418B-8B66-BF8D622CDBDC}"/>
    <cellStyle name="Normal 3 2 11 46" xfId="19991" xr:uid="{0DA7C18E-0ED1-433F-86F2-43BC24E2FD27}"/>
    <cellStyle name="Normal 3 2 11 47" xfId="19992" xr:uid="{51D0BD6A-4C83-4955-B692-07476D87E21A}"/>
    <cellStyle name="Normal 3 2 11 48" xfId="19993" xr:uid="{CB807515-82E3-4183-A31F-501D85FE211D}"/>
    <cellStyle name="Normal 3 2 11 49" xfId="19994" xr:uid="{56774EB3-5E54-446D-8852-D3B2C1789B16}"/>
    <cellStyle name="Normal 3 2 11 5" xfId="19995" xr:uid="{5BDF7302-F1DE-4C18-A89A-B5BC8BDB72BC}"/>
    <cellStyle name="Normal 3 2 11 5 2" xfId="19996" xr:uid="{603963B3-6E54-403A-8824-31DB8E09755A}"/>
    <cellStyle name="Normal 3 2 11 5 3" xfId="19997" xr:uid="{C371020C-43F6-460F-BCEF-9AF04A61BA74}"/>
    <cellStyle name="Normal 3 2 11 50" xfId="19998" xr:uid="{5A368DBC-D0CC-41B6-BA04-C91136F47612}"/>
    <cellStyle name="Normal 3 2 11 51" xfId="19999" xr:uid="{67BB5698-6406-4088-A68E-4F1A01498BA1}"/>
    <cellStyle name="Normal 3 2 11 52" xfId="20000" xr:uid="{15602EED-CB23-483B-84BC-4DA2F2FD5219}"/>
    <cellStyle name="Normal 3 2 11 53" xfId="20001" xr:uid="{7DC307FB-8951-4815-BA18-DD1BBFC5C789}"/>
    <cellStyle name="Normal 3 2 11 54" xfId="20002" xr:uid="{A56B0224-FDDC-4212-B90B-35CE484A0E04}"/>
    <cellStyle name="Normal 3 2 11 55" xfId="20003" xr:uid="{472E4F2D-F459-49C5-B298-738DDD2F64DA}"/>
    <cellStyle name="Normal 3 2 11 56" xfId="20004" xr:uid="{67CD8ADD-3857-43AE-A8AC-51FEF9F1AB71}"/>
    <cellStyle name="Normal 3 2 11 57" xfId="20005" xr:uid="{8571445D-4C33-4FD1-8677-53764557BB41}"/>
    <cellStyle name="Normal 3 2 11 57 2" xfId="20006" xr:uid="{2795BCB3-90C5-4FEF-B15F-A7FDC88C42F5}"/>
    <cellStyle name="Normal 3 2 11 58" xfId="20007" xr:uid="{997107A0-11C1-4C55-BED5-AE045D0B5293}"/>
    <cellStyle name="Normal 3 2 11 59" xfId="20008" xr:uid="{48BC64AE-FF1B-4DFF-9C62-305D1444DFA4}"/>
    <cellStyle name="Normal 3 2 11 6" xfId="20009" xr:uid="{B079AD97-1FF2-41F4-8ABA-F07784A106F8}"/>
    <cellStyle name="Normal 3 2 11 6 2" xfId="20010" xr:uid="{98489A8E-D784-4375-8AD3-CDEF1EC9B5E9}"/>
    <cellStyle name="Normal 3 2 11 6 3" xfId="20011" xr:uid="{301E0A82-13F4-4682-8073-826DD1297D36}"/>
    <cellStyle name="Normal 3 2 11 60" xfId="20012" xr:uid="{2641BD71-E063-43C5-A31A-98278EC58B36}"/>
    <cellStyle name="Normal 3 2 11 7" xfId="20013" xr:uid="{524EB8C1-4FC5-4047-853F-DC0493AA0FAE}"/>
    <cellStyle name="Normal 3 2 11 7 2" xfId="20014" xr:uid="{A9F963E3-2EB7-476E-A569-36075191D51D}"/>
    <cellStyle name="Normal 3 2 11 7 3" xfId="20015" xr:uid="{A1DB4431-1B45-4A83-8F6B-BDC03EAAB49D}"/>
    <cellStyle name="Normal 3 2 11 8" xfId="20016" xr:uid="{CA1C402C-9D0A-4A30-8973-75AC46EBDD0B}"/>
    <cellStyle name="Normal 3 2 11 8 10" xfId="20017" xr:uid="{15127A96-994F-46E3-8925-394935D53D43}"/>
    <cellStyle name="Normal 3 2 11 8 11" xfId="20018" xr:uid="{45C319DE-DECC-4706-8894-BA565408BCC9}"/>
    <cellStyle name="Normal 3 2 11 8 12" xfId="20019" xr:uid="{304111C5-576E-4788-82B2-B38FDA24218E}"/>
    <cellStyle name="Normal 3 2 11 8 13" xfId="20020" xr:uid="{2B68CCD9-3BB4-4E81-83AA-38C80FE95DD9}"/>
    <cellStyle name="Normal 3 2 11 8 13 2" xfId="20021" xr:uid="{2C1DDBA3-92CD-48CA-8B1A-348FEEF4C9DB}"/>
    <cellStyle name="Normal 3 2 11 8 14" xfId="20022" xr:uid="{C9570BBC-E2A8-4D37-82F2-02771F87C731}"/>
    <cellStyle name="Normal 3 2 11 8 15" xfId="20023" xr:uid="{B4907955-8856-4F29-8854-07EFF91B5D43}"/>
    <cellStyle name="Normal 3 2 11 8 16" xfId="20024" xr:uid="{8B03684F-6864-4F7F-A1D5-3E58479E7E4E}"/>
    <cellStyle name="Normal 3 2 11 8 2" xfId="20025" xr:uid="{30CE3C4B-BEEF-41E0-A215-96A3C04C9027}"/>
    <cellStyle name="Normal 3 2 11 8 2 10" xfId="20026" xr:uid="{54340475-93A4-4EFC-A95B-91018C39B1C4}"/>
    <cellStyle name="Normal 3 2 11 8 2 11" xfId="20027" xr:uid="{5D4AE150-AA15-4B4E-A981-704CF30D111A}"/>
    <cellStyle name="Normal 3 2 11 8 2 12" xfId="20028" xr:uid="{1DBF372F-53D8-4277-907A-F2689BA285D3}"/>
    <cellStyle name="Normal 3 2 11 8 2 13" xfId="20029" xr:uid="{5FDB4B1F-3113-4775-A58C-5CA28A6564D1}"/>
    <cellStyle name="Normal 3 2 11 8 2 13 2" xfId="20030" xr:uid="{8953D8C3-645D-42A6-8338-7EB511DD6ADA}"/>
    <cellStyle name="Normal 3 2 11 8 2 14" xfId="20031" xr:uid="{B1087E05-3874-43A5-85DA-60799891D3C7}"/>
    <cellStyle name="Normal 3 2 11 8 2 15" xfId="20032" xr:uid="{F1FE965F-17A1-4CCD-B4F7-D23099917E34}"/>
    <cellStyle name="Normal 3 2 11 8 2 16" xfId="20033" xr:uid="{40304A1D-6D45-40FF-8BFF-795740B5C571}"/>
    <cellStyle name="Normal 3 2 11 8 2 2" xfId="20034" xr:uid="{E937FF6B-6D99-4778-85DB-A4C17690466D}"/>
    <cellStyle name="Normal 3 2 11 8 2 2 10" xfId="20035" xr:uid="{6D860A3F-AE2B-48ED-AD11-22AE163D2E25}"/>
    <cellStyle name="Normal 3 2 11 8 2 2 11" xfId="20036" xr:uid="{AD5A80D7-3EF6-4C8A-B440-92196D7E326C}"/>
    <cellStyle name="Normal 3 2 11 8 2 2 12" xfId="20037" xr:uid="{033A24B4-7600-4893-97BC-5E9830530969}"/>
    <cellStyle name="Normal 3 2 11 8 2 2 12 2" xfId="20038" xr:uid="{EE5FBC26-5207-4669-86E2-A73A83F4D414}"/>
    <cellStyle name="Normal 3 2 11 8 2 2 13" xfId="20039" xr:uid="{37AE20A6-964C-4A84-AAF3-5437883CBE19}"/>
    <cellStyle name="Normal 3 2 11 8 2 2 14" xfId="20040" xr:uid="{3741B261-0978-4D4C-BD2D-B96766CDC9F2}"/>
    <cellStyle name="Normal 3 2 11 8 2 2 15" xfId="20041" xr:uid="{CAE49152-2E86-4099-B550-90D4B8DF34BC}"/>
    <cellStyle name="Normal 3 2 11 8 2 2 2" xfId="20042" xr:uid="{7193F780-2924-4F85-888C-52DAA0EDFFF6}"/>
    <cellStyle name="Normal 3 2 11 8 2 2 2 2" xfId="20043" xr:uid="{328A4D96-915F-434C-A12E-77751A53B38C}"/>
    <cellStyle name="Normal 3 2 11 8 2 2 2 2 2" xfId="20044" xr:uid="{4B6A4847-D83E-4865-A6B5-8FDD143FEC30}"/>
    <cellStyle name="Normal 3 2 11 8 2 2 2 2 2 2" xfId="20045" xr:uid="{BB39AE96-E77E-4A65-B486-2EB6821BD10A}"/>
    <cellStyle name="Normal 3 2 11 8 2 2 2 2 2 2 2" xfId="20046" xr:uid="{EFA1B0FC-C746-425E-A4DC-AFC6077625AC}"/>
    <cellStyle name="Normal 3 2 11 8 2 2 2 2 2 2 2 2" xfId="20047" xr:uid="{C0E3C25E-4C45-4418-8E14-DEE0065108AC}"/>
    <cellStyle name="Normal 3 2 11 8 2 2 2 2 2 2 3" xfId="20048" xr:uid="{38B107D9-A2BD-452A-98C5-DFD77C1DF92D}"/>
    <cellStyle name="Normal 3 2 11 8 2 2 2 2 2 2 4" xfId="20049" xr:uid="{EE40D2CD-ED0B-420F-B717-85DF470265BB}"/>
    <cellStyle name="Normal 3 2 11 8 2 2 2 2 2 2 5" xfId="20050" xr:uid="{B12EBBA9-E2E2-4B3C-A6F0-DCAFB02E69BA}"/>
    <cellStyle name="Normal 3 2 11 8 2 2 2 2 2 3" xfId="20051" xr:uid="{A25B659F-2622-4EF9-99F4-131E7F130F56}"/>
    <cellStyle name="Normal 3 2 11 8 2 2 2 2 2 3 2" xfId="20052" xr:uid="{BC32E114-EA39-49C6-AF5D-A1BA970EB3A1}"/>
    <cellStyle name="Normal 3 2 11 8 2 2 2 2 2 4" xfId="20053" xr:uid="{6A0333E2-DA7D-410D-8814-C07A7C6EC6E6}"/>
    <cellStyle name="Normal 3 2 11 8 2 2 2 2 2 5" xfId="20054" xr:uid="{EAB67538-4DCC-4A1C-9ED2-BBFE5B9D56F0}"/>
    <cellStyle name="Normal 3 2 11 8 2 2 2 2 3" xfId="20055" xr:uid="{77568D52-EF91-4DCB-A075-728D37C02478}"/>
    <cellStyle name="Normal 3 2 11 8 2 2 2 2 4" xfId="20056" xr:uid="{1648118B-7E6C-456C-A2E7-860C98005793}"/>
    <cellStyle name="Normal 3 2 11 8 2 2 2 2 5" xfId="20057" xr:uid="{17ABCA0D-8E5A-406F-AC84-F985C9AB48C2}"/>
    <cellStyle name="Normal 3 2 11 8 2 2 2 2 6" xfId="20058" xr:uid="{CED60FF3-1A95-4D75-BF72-1436E33D4C8E}"/>
    <cellStyle name="Normal 3 2 11 8 2 2 2 2 6 2" xfId="20059" xr:uid="{D06E2DB7-C010-4611-B3E9-BAD775D7526A}"/>
    <cellStyle name="Normal 3 2 11 8 2 2 2 2 7" xfId="20060" xr:uid="{9B502B30-BF7A-4CEC-A666-BA169A165C25}"/>
    <cellStyle name="Normal 3 2 11 8 2 2 2 2 8" xfId="20061" xr:uid="{F3040902-33DB-40CE-9244-A2F8FE95BF36}"/>
    <cellStyle name="Normal 3 2 11 8 2 2 2 2 9" xfId="20062" xr:uid="{194F222C-F2EB-483F-8E2E-95D64D169D46}"/>
    <cellStyle name="Normal 3 2 11 8 2 2 2 3" xfId="20063" xr:uid="{DE9D55FF-2EF4-4109-B493-BE741E0457D9}"/>
    <cellStyle name="Normal 3 2 11 8 2 2 2 3 2" xfId="20064" xr:uid="{9FCDD650-7578-4176-9C21-B4214EF65C04}"/>
    <cellStyle name="Normal 3 2 11 8 2 2 2 3 2 2" xfId="20065" xr:uid="{0CF6E908-932D-4B30-BEF9-C4EBA7A9C6CE}"/>
    <cellStyle name="Normal 3 2 11 8 2 2 2 3 2 2 2" xfId="20066" xr:uid="{C7E068DB-3AFF-4374-B8C8-4B2BFE0D04AD}"/>
    <cellStyle name="Normal 3 2 11 8 2 2 2 3 2 3" xfId="20067" xr:uid="{488901CE-780F-4568-B78E-34AF97F235F4}"/>
    <cellStyle name="Normal 3 2 11 8 2 2 2 3 2 4" xfId="20068" xr:uid="{4D73AD41-A279-4F24-8E6D-E47E9B1DFA7D}"/>
    <cellStyle name="Normal 3 2 11 8 2 2 2 3 2 5" xfId="20069" xr:uid="{F0A7C387-0676-45C1-94BD-EA306FEA0525}"/>
    <cellStyle name="Normal 3 2 11 8 2 2 2 3 3" xfId="20070" xr:uid="{7605FD98-201D-4193-B851-8AF362C5A36D}"/>
    <cellStyle name="Normal 3 2 11 8 2 2 2 3 3 2" xfId="20071" xr:uid="{833AE278-EB37-437B-A64D-DB6999F6CBAE}"/>
    <cellStyle name="Normal 3 2 11 8 2 2 2 3 4" xfId="20072" xr:uid="{FECE0F93-07EC-4CE0-81C0-773AFF4A0079}"/>
    <cellStyle name="Normal 3 2 11 8 2 2 2 3 5" xfId="20073" xr:uid="{693437B1-00EF-4E29-B5D2-E769A034C1CE}"/>
    <cellStyle name="Normal 3 2 11 8 2 2 2 4" xfId="20074" xr:uid="{3A2D515B-FA72-477C-8E80-AA7EFEB922C8}"/>
    <cellStyle name="Normal 3 2 11 8 2 2 2 5" xfId="20075" xr:uid="{CA4377A6-1C7A-44C8-9571-B69528040771}"/>
    <cellStyle name="Normal 3 2 11 8 2 2 2 6" xfId="20076" xr:uid="{52865FBD-1C5E-41D8-9304-542E37002B4A}"/>
    <cellStyle name="Normal 3 2 11 8 2 2 2 6 2" xfId="20077" xr:uid="{367613AE-DFA2-4891-BCED-AE395122B800}"/>
    <cellStyle name="Normal 3 2 11 8 2 2 2 7" xfId="20078" xr:uid="{1E7AE922-A1BB-408F-9232-650926088F36}"/>
    <cellStyle name="Normal 3 2 11 8 2 2 2 8" xfId="20079" xr:uid="{0A6903C8-36A6-4285-8BF6-12783F760E1D}"/>
    <cellStyle name="Normal 3 2 11 8 2 2 2 9" xfId="20080" xr:uid="{10FDFF17-3E28-4449-943B-A024B23A7D68}"/>
    <cellStyle name="Normal 3 2 11 8 2 2 3" xfId="20081" xr:uid="{F7A52A95-FAAF-47C6-BE03-452449541262}"/>
    <cellStyle name="Normal 3 2 11 8 2 2 4" xfId="20082" xr:uid="{8D1CAE3A-C531-42D8-A9D8-7E23228E2A87}"/>
    <cellStyle name="Normal 3 2 11 8 2 2 5" xfId="20083" xr:uid="{517516D0-552D-4521-A0F6-694EE8870702}"/>
    <cellStyle name="Normal 3 2 11 8 2 2 6" xfId="20084" xr:uid="{9C7B73B6-6AFF-40FC-8E4F-8E347254FDBA}"/>
    <cellStyle name="Normal 3 2 11 8 2 2 7" xfId="20085" xr:uid="{B45B6CDC-91C3-4998-980D-5A2666B13764}"/>
    <cellStyle name="Normal 3 2 11 8 2 2 8" xfId="20086" xr:uid="{603EE967-9905-45EC-B095-81E6904839E3}"/>
    <cellStyle name="Normal 3 2 11 8 2 2 8 2" xfId="20087" xr:uid="{9E9BED93-3138-4945-ABFA-DF207D0B497C}"/>
    <cellStyle name="Normal 3 2 11 8 2 2 8 2 2" xfId="20088" xr:uid="{1BE8ACD6-B13C-4032-8B0D-F6223E35B64C}"/>
    <cellStyle name="Normal 3 2 11 8 2 2 8 2 2 2" xfId="20089" xr:uid="{15D6A906-8BB3-4415-9CDB-61786EE6AC9E}"/>
    <cellStyle name="Normal 3 2 11 8 2 2 8 2 3" xfId="20090" xr:uid="{69EFE7F6-066B-4EC2-A733-044C7B2DF551}"/>
    <cellStyle name="Normal 3 2 11 8 2 2 8 2 4" xfId="20091" xr:uid="{6326B4F0-801F-4FE1-A1E3-51008F22207C}"/>
    <cellStyle name="Normal 3 2 11 8 2 2 8 2 5" xfId="20092" xr:uid="{C5AFE46C-162E-4450-AD1D-467ACDC7F094}"/>
    <cellStyle name="Normal 3 2 11 8 2 2 8 3" xfId="20093" xr:uid="{2C031514-B250-4221-BCE4-EE143434024F}"/>
    <cellStyle name="Normal 3 2 11 8 2 2 8 3 2" xfId="20094" xr:uid="{098DF803-B1DA-48FC-AEEF-1B7B8B41C97A}"/>
    <cellStyle name="Normal 3 2 11 8 2 2 8 4" xfId="20095" xr:uid="{122AF414-F3BE-4FBB-AA7D-CFE6C0DB6F1B}"/>
    <cellStyle name="Normal 3 2 11 8 2 2 8 5" xfId="20096" xr:uid="{E092AD98-6EDA-4354-8069-D93D39A0DC62}"/>
    <cellStyle name="Normal 3 2 11 8 2 2 9" xfId="20097" xr:uid="{307E2122-61AF-472A-AC9E-BE754F00CA3D}"/>
    <cellStyle name="Normal 3 2 11 8 2 3" xfId="20098" xr:uid="{B0E62A6B-1D6B-4356-A9DB-05970E75495B}"/>
    <cellStyle name="Normal 3 2 11 8 2 4" xfId="20099" xr:uid="{B7D815D7-57F5-414D-9B07-919C871B95C0}"/>
    <cellStyle name="Normal 3 2 11 8 2 4 2" xfId="20100" xr:uid="{D3589EA6-4D1C-41BA-A8BA-302792BD947A}"/>
    <cellStyle name="Normal 3 2 11 8 2 4 2 2" xfId="20101" xr:uid="{0501D5E7-5FC6-48EA-A5C3-39EE6CCE0813}"/>
    <cellStyle name="Normal 3 2 11 8 2 4 2 2 2" xfId="20102" xr:uid="{823204CE-7EB2-4BEE-A804-59161491FF38}"/>
    <cellStyle name="Normal 3 2 11 8 2 4 2 2 2 2" xfId="20103" xr:uid="{B5A206BC-9D8A-429E-8B22-0D041EAC4973}"/>
    <cellStyle name="Normal 3 2 11 8 2 4 2 2 2 2 2" xfId="20104" xr:uid="{8B8F8041-83C8-4542-A263-B7B8A33BEADD}"/>
    <cellStyle name="Normal 3 2 11 8 2 4 2 2 2 3" xfId="20105" xr:uid="{F611AC6A-A954-4FBE-B768-9A604781A719}"/>
    <cellStyle name="Normal 3 2 11 8 2 4 2 2 2 4" xfId="20106" xr:uid="{3E8EDD3F-99DD-4567-8840-80812CA87B9E}"/>
    <cellStyle name="Normal 3 2 11 8 2 4 2 2 2 5" xfId="20107" xr:uid="{9BA057B6-06C9-421F-B583-87DF46845E34}"/>
    <cellStyle name="Normal 3 2 11 8 2 4 2 2 3" xfId="20108" xr:uid="{9CA023C7-9108-4821-8998-32D25B6F07C2}"/>
    <cellStyle name="Normal 3 2 11 8 2 4 2 2 3 2" xfId="20109" xr:uid="{7CCAF757-38D5-4270-ACEF-33453F829230}"/>
    <cellStyle name="Normal 3 2 11 8 2 4 2 2 4" xfId="20110" xr:uid="{EA96D49C-3069-4ADE-9B6A-8FBF1961312B}"/>
    <cellStyle name="Normal 3 2 11 8 2 4 2 2 5" xfId="20111" xr:uid="{154D51B5-1A53-4CB8-8E72-7FF5CEEE2BA8}"/>
    <cellStyle name="Normal 3 2 11 8 2 4 2 3" xfId="20112" xr:uid="{6FAF2FF4-F771-4031-A855-2D7DF77D14E0}"/>
    <cellStyle name="Normal 3 2 11 8 2 4 2 4" xfId="20113" xr:uid="{428EFEBF-6E6A-4246-9D47-95C47FD1B58A}"/>
    <cellStyle name="Normal 3 2 11 8 2 4 2 5" xfId="20114" xr:uid="{63C3D5E8-D922-4A85-BE00-1886C50EE185}"/>
    <cellStyle name="Normal 3 2 11 8 2 4 2 6" xfId="20115" xr:uid="{55C97A4F-8EFC-4E47-8A7B-2BAC73B12289}"/>
    <cellStyle name="Normal 3 2 11 8 2 4 2 6 2" xfId="20116" xr:uid="{EC4192CB-5F92-4E5D-9895-9C41654D972B}"/>
    <cellStyle name="Normal 3 2 11 8 2 4 2 7" xfId="20117" xr:uid="{C9AE2D78-14AB-4954-AAF7-C2CDF80A86DA}"/>
    <cellStyle name="Normal 3 2 11 8 2 4 2 8" xfId="20118" xr:uid="{9BB68B2A-DB93-47D9-96AB-A17BB9C9388A}"/>
    <cellStyle name="Normal 3 2 11 8 2 4 2 9" xfId="20119" xr:uid="{C374C0CC-EFF1-4074-8723-8A6629E86820}"/>
    <cellStyle name="Normal 3 2 11 8 2 4 3" xfId="20120" xr:uid="{B53AEA49-527B-43EB-BC2E-529165865CAA}"/>
    <cellStyle name="Normal 3 2 11 8 2 4 3 2" xfId="20121" xr:uid="{C2F64E9C-2F76-4616-BF6E-986FC2416925}"/>
    <cellStyle name="Normal 3 2 11 8 2 4 3 2 2" xfId="20122" xr:uid="{457C67A2-509B-49C0-B2B5-6D285CFDE944}"/>
    <cellStyle name="Normal 3 2 11 8 2 4 3 2 2 2" xfId="20123" xr:uid="{F6C93D95-3ACC-4A34-A7F3-264E18FACCE1}"/>
    <cellStyle name="Normal 3 2 11 8 2 4 3 2 3" xfId="20124" xr:uid="{AE3AD1BF-D0B8-4F2A-A3CA-EEB45E10E8C2}"/>
    <cellStyle name="Normal 3 2 11 8 2 4 3 2 4" xfId="20125" xr:uid="{1B70EBB1-AF1A-450B-B254-3F16897429BD}"/>
    <cellStyle name="Normal 3 2 11 8 2 4 3 2 5" xfId="20126" xr:uid="{6425A0E1-70B9-4557-82C1-73A561901773}"/>
    <cellStyle name="Normal 3 2 11 8 2 4 3 3" xfId="20127" xr:uid="{8A87F9C8-3BEF-447A-95CE-BB3C00B12E65}"/>
    <cellStyle name="Normal 3 2 11 8 2 4 3 3 2" xfId="20128" xr:uid="{34180FCA-0062-40CE-AD6A-46B982612710}"/>
    <cellStyle name="Normal 3 2 11 8 2 4 3 4" xfId="20129" xr:uid="{4ED2E1B7-FF11-4EAE-B2D1-453EC598E05F}"/>
    <cellStyle name="Normal 3 2 11 8 2 4 3 5" xfId="20130" xr:uid="{CA7F285B-C486-4255-9007-AD8D10D4D9D1}"/>
    <cellStyle name="Normal 3 2 11 8 2 4 4" xfId="20131" xr:uid="{A55083C4-35E4-4373-A268-E838577F9C2D}"/>
    <cellStyle name="Normal 3 2 11 8 2 4 5" xfId="20132" xr:uid="{B1C1F340-8DDB-4425-B537-A8CA2FC1D0EC}"/>
    <cellStyle name="Normal 3 2 11 8 2 4 6" xfId="20133" xr:uid="{6CF311B2-68D8-49E4-B0B7-18F5BF834597}"/>
    <cellStyle name="Normal 3 2 11 8 2 4 6 2" xfId="20134" xr:uid="{7A3EED0C-7154-4C4D-9558-1452D1B3CD7E}"/>
    <cellStyle name="Normal 3 2 11 8 2 4 7" xfId="20135" xr:uid="{0C87C5D3-0B38-4AAF-B722-DB91BD7D566E}"/>
    <cellStyle name="Normal 3 2 11 8 2 4 8" xfId="20136" xr:uid="{CE5033F0-E84F-4838-8F8E-06B081F44515}"/>
    <cellStyle name="Normal 3 2 11 8 2 4 9" xfId="20137" xr:uid="{FB941506-9878-4F84-8324-2EBAC5DBB8B1}"/>
    <cellStyle name="Normal 3 2 11 8 2 5" xfId="20138" xr:uid="{7BE13084-19E4-4760-AEBD-A6098E1F8848}"/>
    <cellStyle name="Normal 3 2 11 8 2 5 2" xfId="20139" xr:uid="{8484DD02-610F-4FB4-B19A-9DB57431C381}"/>
    <cellStyle name="Normal 3 2 11 8 2 5 3" xfId="20140" xr:uid="{8E5EF946-7778-4227-A29F-0F36114054BD}"/>
    <cellStyle name="Normal 3 2 11 8 2 6" xfId="20141" xr:uid="{68316823-F29C-4829-9C98-2A4BE020E956}"/>
    <cellStyle name="Normal 3 2 11 8 2 6 2" xfId="20142" xr:uid="{3728C711-B18B-4A9A-9047-5DE38B2EAA9D}"/>
    <cellStyle name="Normal 3 2 11 8 2 6 3" xfId="20143" xr:uid="{ADDB471A-A07A-4585-98DF-A769915EAFF6}"/>
    <cellStyle name="Normal 3 2 11 8 2 7" xfId="20144" xr:uid="{5B5DC1B8-FB05-4CDF-9840-4957D9E5ABC6}"/>
    <cellStyle name="Normal 3 2 11 8 2 7 2" xfId="20145" xr:uid="{48FDF350-5C2E-4663-82BB-F08B4166794D}"/>
    <cellStyle name="Normal 3 2 11 8 2 7 3" xfId="20146" xr:uid="{05CEB13E-22E1-40C0-8F98-8383EF742423}"/>
    <cellStyle name="Normal 3 2 11 8 2 8" xfId="20147" xr:uid="{CCA1E1E9-7B94-461A-A382-A92AF62AB1EF}"/>
    <cellStyle name="Normal 3 2 11 8 2 8 2" xfId="20148" xr:uid="{E37BFF85-C6F9-4897-A65F-00035DDEBD00}"/>
    <cellStyle name="Normal 3 2 11 8 2 8 3" xfId="20149" xr:uid="{FABA4F7B-C140-4D2A-8C5F-AF4420C93B10}"/>
    <cellStyle name="Normal 3 2 11 8 2 9" xfId="20150" xr:uid="{DA6E61DE-A61A-4EC0-8F7B-2366A73F6D2E}"/>
    <cellStyle name="Normal 3 2 11 8 2 9 2" xfId="20151" xr:uid="{57D2DB7D-1120-4B87-AC23-902D1B8597D6}"/>
    <cellStyle name="Normal 3 2 11 8 2 9 2 2" xfId="20152" xr:uid="{A7D76576-6988-4AA1-BD7C-768A8EC072FA}"/>
    <cellStyle name="Normal 3 2 11 8 2 9 2 2 2" xfId="20153" xr:uid="{F2E51B44-0FC3-443A-8216-701B177D33B7}"/>
    <cellStyle name="Normal 3 2 11 8 2 9 2 3" xfId="20154" xr:uid="{F88DF29D-59DD-473F-A1BE-C5F86F81C924}"/>
    <cellStyle name="Normal 3 2 11 8 2 9 2 4" xfId="20155" xr:uid="{4E9DE34B-9F0D-44C0-81A1-EA97529A36B4}"/>
    <cellStyle name="Normal 3 2 11 8 2 9 2 5" xfId="20156" xr:uid="{5C7400DF-F605-47D2-B536-48F1CB90914B}"/>
    <cellStyle name="Normal 3 2 11 8 2 9 3" xfId="20157" xr:uid="{A54C7217-B4B7-4D7A-A650-BA786D68E048}"/>
    <cellStyle name="Normal 3 2 11 8 2 9 3 2" xfId="20158" xr:uid="{DE87FCAE-A9F7-48D7-9ECD-051572437E3F}"/>
    <cellStyle name="Normal 3 2 11 8 2 9 4" xfId="20159" xr:uid="{7D7D6E81-0DF2-4D1F-892D-DEAB489D5A9D}"/>
    <cellStyle name="Normal 3 2 11 8 2 9 5" xfId="20160" xr:uid="{3CA543DA-69DB-4E46-A2EE-4DFA62C631E7}"/>
    <cellStyle name="Normal 3 2 11 8 3" xfId="20161" xr:uid="{8F4FC6A3-B13C-4B92-8C87-CD17FA741391}"/>
    <cellStyle name="Normal 3 2 11 8 3 10" xfId="20162" xr:uid="{13B82DCC-1D3D-4101-8ABE-1236D8925FC5}"/>
    <cellStyle name="Normal 3 2 11 8 3 11" xfId="20163" xr:uid="{B85F17C2-FE1D-4C22-84A4-BBEB667E081E}"/>
    <cellStyle name="Normal 3 2 11 8 3 12" xfId="20164" xr:uid="{F9DDAF09-B565-4255-8142-A704B87DF130}"/>
    <cellStyle name="Normal 3 2 11 8 3 12 2" xfId="20165" xr:uid="{34E3C513-A411-4158-827F-003D493AB945}"/>
    <cellStyle name="Normal 3 2 11 8 3 13" xfId="20166" xr:uid="{4F370675-48C7-4C33-BA6F-BA2473BE0B58}"/>
    <cellStyle name="Normal 3 2 11 8 3 14" xfId="20167" xr:uid="{2150C7DA-9115-4E23-9B89-1E6C76670E0E}"/>
    <cellStyle name="Normal 3 2 11 8 3 15" xfId="20168" xr:uid="{3858DF26-C8D0-4867-BE6F-42BE24C8D7C1}"/>
    <cellStyle name="Normal 3 2 11 8 3 2" xfId="20169" xr:uid="{65DE3B3D-3164-473D-AFF7-8E0CE4755340}"/>
    <cellStyle name="Normal 3 2 11 8 3 2 2" xfId="20170" xr:uid="{3B4E1275-1F7C-45DF-8C1B-1A06636B6066}"/>
    <cellStyle name="Normal 3 2 11 8 3 2 2 2" xfId="20171" xr:uid="{F39D5805-081A-4C27-AE42-7D32E0F56D65}"/>
    <cellStyle name="Normal 3 2 11 8 3 2 2 2 2" xfId="20172" xr:uid="{6FFD8178-66E2-4EFD-B276-E318D8DCB156}"/>
    <cellStyle name="Normal 3 2 11 8 3 2 2 2 2 2" xfId="20173" xr:uid="{D14D0101-8F4F-4D83-851A-54D5192619F7}"/>
    <cellStyle name="Normal 3 2 11 8 3 2 2 2 2 2 2" xfId="20174" xr:uid="{6BA4CEC8-EDBC-438A-9275-C45A6A8B10A2}"/>
    <cellStyle name="Normal 3 2 11 8 3 2 2 2 2 3" xfId="20175" xr:uid="{57A687F7-7B63-4C9D-8A15-AF839F357B0E}"/>
    <cellStyle name="Normal 3 2 11 8 3 2 2 2 2 4" xfId="20176" xr:uid="{456EE9E5-3EBB-498C-9A9C-EC862DBB007D}"/>
    <cellStyle name="Normal 3 2 11 8 3 2 2 2 2 5" xfId="20177" xr:uid="{423DDE53-FF98-4804-AE32-B51F0FCB0C05}"/>
    <cellStyle name="Normal 3 2 11 8 3 2 2 2 3" xfId="20178" xr:uid="{8E8153A3-62EB-41D0-903D-FC9C035DD040}"/>
    <cellStyle name="Normal 3 2 11 8 3 2 2 2 3 2" xfId="20179" xr:uid="{4BAAC10A-694C-4AA6-BFBA-DCC6ABE413F2}"/>
    <cellStyle name="Normal 3 2 11 8 3 2 2 2 4" xfId="20180" xr:uid="{CFD97008-0910-4280-AEFE-92C89A233883}"/>
    <cellStyle name="Normal 3 2 11 8 3 2 2 2 5" xfId="20181" xr:uid="{B0C9273D-BB50-43EE-B361-BA00DD740871}"/>
    <cellStyle name="Normal 3 2 11 8 3 2 2 3" xfId="20182" xr:uid="{7010BFF3-0560-4144-A24B-3706F0DACEB5}"/>
    <cellStyle name="Normal 3 2 11 8 3 2 2 4" xfId="20183" xr:uid="{4F93F8F2-AACF-448D-928B-F6566664DDA1}"/>
    <cellStyle name="Normal 3 2 11 8 3 2 2 5" xfId="20184" xr:uid="{D0ED406E-8212-4D9B-A562-504693EEF413}"/>
    <cellStyle name="Normal 3 2 11 8 3 2 2 6" xfId="20185" xr:uid="{FC232B80-3CCB-4788-B7E6-945ACBFAAB0B}"/>
    <cellStyle name="Normal 3 2 11 8 3 2 2 6 2" xfId="20186" xr:uid="{AD6D0B68-0C0A-4014-AE94-C00B89500A62}"/>
    <cellStyle name="Normal 3 2 11 8 3 2 2 7" xfId="20187" xr:uid="{EBD7816F-8E41-44BC-8488-673E19BF3A04}"/>
    <cellStyle name="Normal 3 2 11 8 3 2 2 8" xfId="20188" xr:uid="{3FE22DAC-1DC3-4171-B4AC-4E16A4EFA4A1}"/>
    <cellStyle name="Normal 3 2 11 8 3 2 2 9" xfId="20189" xr:uid="{17357532-2CEB-4D38-8346-68FDB6369317}"/>
    <cellStyle name="Normal 3 2 11 8 3 2 3" xfId="20190" xr:uid="{D3F3F19E-FA32-41B0-AC7E-89EE1281FD89}"/>
    <cellStyle name="Normal 3 2 11 8 3 2 3 2" xfId="20191" xr:uid="{D077F91E-AE39-4EF2-A50D-588EA4A252DA}"/>
    <cellStyle name="Normal 3 2 11 8 3 2 3 2 2" xfId="20192" xr:uid="{FE5A7645-1FEC-412F-B9ED-B01CFD9D7A80}"/>
    <cellStyle name="Normal 3 2 11 8 3 2 3 2 2 2" xfId="20193" xr:uid="{C7533605-5AA1-44DA-81B3-4426FFDF9FB5}"/>
    <cellStyle name="Normal 3 2 11 8 3 2 3 2 3" xfId="20194" xr:uid="{58D1F1FE-3FAC-4D10-BA11-BEF36E454AA0}"/>
    <cellStyle name="Normal 3 2 11 8 3 2 3 2 4" xfId="20195" xr:uid="{0AAC12A0-A233-41A0-8775-9AD0697BA413}"/>
    <cellStyle name="Normal 3 2 11 8 3 2 3 2 5" xfId="20196" xr:uid="{2A02AFFB-ABAB-4985-884F-EFE1A8AE75AD}"/>
    <cellStyle name="Normal 3 2 11 8 3 2 3 3" xfId="20197" xr:uid="{C2A2EB09-BE22-4272-9D28-B620D6A14E0C}"/>
    <cellStyle name="Normal 3 2 11 8 3 2 3 3 2" xfId="20198" xr:uid="{9624248C-C636-460B-851E-80782D20A7E1}"/>
    <cellStyle name="Normal 3 2 11 8 3 2 3 4" xfId="20199" xr:uid="{A3274F08-E760-46F8-ABEC-AEE3372811B5}"/>
    <cellStyle name="Normal 3 2 11 8 3 2 3 5" xfId="20200" xr:uid="{79908497-7537-471C-8C3A-6DE44ED0C722}"/>
    <cellStyle name="Normal 3 2 11 8 3 2 4" xfId="20201" xr:uid="{E5E371E5-7582-4874-8310-B828990D3804}"/>
    <cellStyle name="Normal 3 2 11 8 3 2 5" xfId="20202" xr:uid="{4982451E-2D0A-4DF2-9A88-5E410D4F757F}"/>
    <cellStyle name="Normal 3 2 11 8 3 2 6" xfId="20203" xr:uid="{18C57308-6746-4A4C-A9B9-FFF6DAA25923}"/>
    <cellStyle name="Normal 3 2 11 8 3 2 6 2" xfId="20204" xr:uid="{CB57729E-BB0C-4792-8BF0-EBE8C6C0DF99}"/>
    <cellStyle name="Normal 3 2 11 8 3 2 7" xfId="20205" xr:uid="{2FA30FAB-F0B2-4C61-AFFC-C5E3CD728DE1}"/>
    <cellStyle name="Normal 3 2 11 8 3 2 8" xfId="20206" xr:uid="{9E4E99B6-AD5E-4B48-AA10-56F1D2D7D299}"/>
    <cellStyle name="Normal 3 2 11 8 3 2 9" xfId="20207" xr:uid="{4F49C3E6-8C3E-492D-A0FB-DFD798B0BA51}"/>
    <cellStyle name="Normal 3 2 11 8 3 3" xfId="20208" xr:uid="{96B9D72F-DB96-4078-BFF4-60A61A9A5184}"/>
    <cellStyle name="Normal 3 2 11 8 3 3 2" xfId="20209" xr:uid="{A2930DC3-B7F4-4C5D-BAA6-E5F2E9990E81}"/>
    <cellStyle name="Normal 3 2 11 8 3 3 3" xfId="20210" xr:uid="{39EFD2E6-1B2D-44BA-8756-6D91A10B992B}"/>
    <cellStyle name="Normal 3 2 11 8 3 4" xfId="20211" xr:uid="{CAFEF973-896A-4B84-B9C2-F625D8429908}"/>
    <cellStyle name="Normal 3 2 11 8 3 4 2" xfId="20212" xr:uid="{3215551C-36C9-40A4-9A7A-5AE3EF82B9B3}"/>
    <cellStyle name="Normal 3 2 11 8 3 4 3" xfId="20213" xr:uid="{6599F518-E0AB-4A88-A3EA-1065DF1584D1}"/>
    <cellStyle name="Normal 3 2 11 8 3 5" xfId="20214" xr:uid="{D9AED63A-4984-4D68-857D-C00082CB7B88}"/>
    <cellStyle name="Normal 3 2 11 8 3 5 2" xfId="20215" xr:uid="{54771541-E390-4F24-813D-9B827D6ADC52}"/>
    <cellStyle name="Normal 3 2 11 8 3 5 3" xfId="20216" xr:uid="{195A4B11-CAAA-4B18-A744-6F220B07F6EB}"/>
    <cellStyle name="Normal 3 2 11 8 3 6" xfId="20217" xr:uid="{D6654EEA-88A1-41AC-8553-0C0553863A13}"/>
    <cellStyle name="Normal 3 2 11 8 3 6 2" xfId="20218" xr:uid="{A8B31015-27FB-42E8-9E4A-7E24963B8010}"/>
    <cellStyle name="Normal 3 2 11 8 3 6 3" xfId="20219" xr:uid="{AD4EF897-4792-48BC-B0F6-91361B665A81}"/>
    <cellStyle name="Normal 3 2 11 8 3 7" xfId="20220" xr:uid="{55B5BD96-3739-4249-8698-C2E3FD9B889A}"/>
    <cellStyle name="Normal 3 2 11 8 3 7 2" xfId="20221" xr:uid="{8F6EBA9F-6465-4490-B07F-0E998D6449C7}"/>
    <cellStyle name="Normal 3 2 11 8 3 7 3" xfId="20222" xr:uid="{55819FFD-BF11-4104-B120-EF5EFC6BBB5D}"/>
    <cellStyle name="Normal 3 2 11 8 3 8" xfId="20223" xr:uid="{CD6CBAEE-6D31-4670-B030-A5F169429EEE}"/>
    <cellStyle name="Normal 3 2 11 8 3 8 2" xfId="20224" xr:uid="{03EE1D75-CE62-42D0-904A-48E930B1E72A}"/>
    <cellStyle name="Normal 3 2 11 8 3 8 2 2" xfId="20225" xr:uid="{477B789E-5457-45E0-A266-F643428D3227}"/>
    <cellStyle name="Normal 3 2 11 8 3 8 2 2 2" xfId="20226" xr:uid="{CDD80AFE-E02A-4788-B5FE-4EB717EC8A18}"/>
    <cellStyle name="Normal 3 2 11 8 3 8 2 3" xfId="20227" xr:uid="{72608CA3-2C62-4B8E-9224-F74507A4E8C8}"/>
    <cellStyle name="Normal 3 2 11 8 3 8 2 4" xfId="20228" xr:uid="{711B53E9-A6CC-47E8-B537-C53C8959C854}"/>
    <cellStyle name="Normal 3 2 11 8 3 8 2 5" xfId="20229" xr:uid="{A1D1E27D-A83A-40CF-8B64-B34E844EEED0}"/>
    <cellStyle name="Normal 3 2 11 8 3 8 3" xfId="20230" xr:uid="{5D5EC49A-E83C-4C33-8987-680FB070E699}"/>
    <cellStyle name="Normal 3 2 11 8 3 8 3 2" xfId="20231" xr:uid="{1537B839-61B3-4551-B365-B420C6FB4785}"/>
    <cellStyle name="Normal 3 2 11 8 3 8 4" xfId="20232" xr:uid="{E5F54E53-C2A9-49BB-976A-49885D750F8C}"/>
    <cellStyle name="Normal 3 2 11 8 3 8 5" xfId="20233" xr:uid="{9256D96D-A9BC-4869-AF3D-D1F7462A74DF}"/>
    <cellStyle name="Normal 3 2 11 8 3 9" xfId="20234" xr:uid="{5A660AED-2B09-4AB3-8374-05097A7704B1}"/>
    <cellStyle name="Normal 3 2 11 8 4" xfId="20235" xr:uid="{56E33508-280D-40C8-9D88-F5470CD4F0D9}"/>
    <cellStyle name="Normal 3 2 11 8 4 2" xfId="20236" xr:uid="{947AEFD6-DC9E-4CCC-B14F-037377CEBCF0}"/>
    <cellStyle name="Normal 3 2 11 8 4 2 2" xfId="20237" xr:uid="{2BC9DB60-86C5-4C53-9177-247ECA89C600}"/>
    <cellStyle name="Normal 3 2 11 8 4 2 2 2" xfId="20238" xr:uid="{3B378000-A80C-4439-A82B-18551FCBECBA}"/>
    <cellStyle name="Normal 3 2 11 8 4 2 2 2 2" xfId="20239" xr:uid="{D2E27BE8-5638-48F1-BF18-8CFC97EF32BF}"/>
    <cellStyle name="Normal 3 2 11 8 4 2 2 2 2 2" xfId="20240" xr:uid="{A3E4B05A-D286-4E53-BA14-A07338C88819}"/>
    <cellStyle name="Normal 3 2 11 8 4 2 2 2 3" xfId="20241" xr:uid="{B81DC878-1F0B-4915-ACFE-5AD012442267}"/>
    <cellStyle name="Normal 3 2 11 8 4 2 2 2 4" xfId="20242" xr:uid="{E479F78D-7CE1-4A82-9D3B-093C60E44FD3}"/>
    <cellStyle name="Normal 3 2 11 8 4 2 2 2 5" xfId="20243" xr:uid="{D4B8E1CA-6BAF-43E4-A422-574C6D131A15}"/>
    <cellStyle name="Normal 3 2 11 8 4 2 2 3" xfId="20244" xr:uid="{2CD7BF55-B832-4C74-8876-A3F8A7331E31}"/>
    <cellStyle name="Normal 3 2 11 8 4 2 2 3 2" xfId="20245" xr:uid="{E0AB7E24-6B42-475A-9175-991DBC1DB525}"/>
    <cellStyle name="Normal 3 2 11 8 4 2 2 4" xfId="20246" xr:uid="{1444FC32-C0A2-4DA0-BE54-3C609804D066}"/>
    <cellStyle name="Normal 3 2 11 8 4 2 2 5" xfId="20247" xr:uid="{C768891A-19B9-457D-B2D9-95A37DA81512}"/>
    <cellStyle name="Normal 3 2 11 8 4 2 3" xfId="20248" xr:uid="{672B3AB6-BA0D-48A0-BBBB-F226792B6753}"/>
    <cellStyle name="Normal 3 2 11 8 4 2 4" xfId="20249" xr:uid="{9D40A226-207D-49A9-B9C3-EBCB28CCE803}"/>
    <cellStyle name="Normal 3 2 11 8 4 2 5" xfId="20250" xr:uid="{2C2E766F-3D51-4386-8681-34F38660B7C0}"/>
    <cellStyle name="Normal 3 2 11 8 4 2 6" xfId="20251" xr:uid="{AA8E5F44-4840-4176-942A-8AEFA7B02782}"/>
    <cellStyle name="Normal 3 2 11 8 4 2 6 2" xfId="20252" xr:uid="{C2F1458F-4B84-414D-A77F-1B87C1ED2DFF}"/>
    <cellStyle name="Normal 3 2 11 8 4 2 7" xfId="20253" xr:uid="{76F82224-5620-4230-BFFD-C9F6D5086909}"/>
    <cellStyle name="Normal 3 2 11 8 4 2 8" xfId="20254" xr:uid="{3FC40015-40B9-495F-852F-84231DFA8E2B}"/>
    <cellStyle name="Normal 3 2 11 8 4 2 9" xfId="20255" xr:uid="{E054D5F6-8BBA-45C6-8469-7E0C62BCA95A}"/>
    <cellStyle name="Normal 3 2 11 8 4 3" xfId="20256" xr:uid="{BCC797C1-35B3-4FB1-9803-7F7AFC85A181}"/>
    <cellStyle name="Normal 3 2 11 8 4 3 2" xfId="20257" xr:uid="{8D238CBD-4E7A-47A5-89B4-C3281979BEE7}"/>
    <cellStyle name="Normal 3 2 11 8 4 3 2 2" xfId="20258" xr:uid="{F19055AA-17B9-4210-9E8E-0CEE42E558F4}"/>
    <cellStyle name="Normal 3 2 11 8 4 3 2 2 2" xfId="20259" xr:uid="{3128CE15-C700-4A11-8254-9D27906326DB}"/>
    <cellStyle name="Normal 3 2 11 8 4 3 2 3" xfId="20260" xr:uid="{5713A116-0AB2-49EB-ABE7-F75A9304B3C6}"/>
    <cellStyle name="Normal 3 2 11 8 4 3 2 4" xfId="20261" xr:uid="{3192D490-AB99-4EBA-A330-477BEC8D0F11}"/>
    <cellStyle name="Normal 3 2 11 8 4 3 2 5" xfId="20262" xr:uid="{5E96AF90-9C84-4008-BD43-A4B65450AE60}"/>
    <cellStyle name="Normal 3 2 11 8 4 3 3" xfId="20263" xr:uid="{FEA9387A-2367-4DF1-B03E-0E7B3020A582}"/>
    <cellStyle name="Normal 3 2 11 8 4 3 3 2" xfId="20264" xr:uid="{21555D4A-2DFC-4689-9D41-3971CC3AEB42}"/>
    <cellStyle name="Normal 3 2 11 8 4 3 4" xfId="20265" xr:uid="{33C82C95-C096-449E-B5EA-77104945B0A7}"/>
    <cellStyle name="Normal 3 2 11 8 4 3 5" xfId="20266" xr:uid="{BD965150-5864-4A70-9535-8753EBF402C9}"/>
    <cellStyle name="Normal 3 2 11 8 4 4" xfId="20267" xr:uid="{D58746E1-3B3F-46B7-A1A8-C6711146F9EE}"/>
    <cellStyle name="Normal 3 2 11 8 4 5" xfId="20268" xr:uid="{87E02DE5-CF04-4CBB-B47E-8526BE5F5025}"/>
    <cellStyle name="Normal 3 2 11 8 4 6" xfId="20269" xr:uid="{31B67720-C545-4DD7-AD0A-BE3346DFDDB8}"/>
    <cellStyle name="Normal 3 2 11 8 4 6 2" xfId="20270" xr:uid="{D15C9F69-76F1-42BF-A105-7EBDE3BBE8E6}"/>
    <cellStyle name="Normal 3 2 11 8 4 7" xfId="20271" xr:uid="{584996EC-EDE0-4EB4-AF89-62080CCFDAE1}"/>
    <cellStyle name="Normal 3 2 11 8 4 8" xfId="20272" xr:uid="{34585793-C758-4B86-BFFB-2EC0C9404EE0}"/>
    <cellStyle name="Normal 3 2 11 8 4 9" xfId="20273" xr:uid="{008D42E4-C827-4867-8BDF-B2118009027D}"/>
    <cellStyle name="Normal 3 2 11 8 5" xfId="20274" xr:uid="{753C8CCF-FA99-476E-A3AD-C0D0202C86B2}"/>
    <cellStyle name="Normal 3 2 11 8 6" xfId="20275" xr:uid="{977E6136-64EB-4A0E-BDCB-0AF2BDA01DC1}"/>
    <cellStyle name="Normal 3 2 11 8 7" xfId="20276" xr:uid="{41FF9949-5BD1-40F2-844C-A07CD4CACE49}"/>
    <cellStyle name="Normal 3 2 11 8 8" xfId="20277" xr:uid="{338CCDA0-C26E-41DB-95CC-EBE04048E49C}"/>
    <cellStyle name="Normal 3 2 11 8 9" xfId="20278" xr:uid="{441C7B9C-B8FB-4B4A-B261-276E68000C8F}"/>
    <cellStyle name="Normal 3 2 11 8 9 2" xfId="20279" xr:uid="{93363813-A457-48DE-A126-D5F0F564D748}"/>
    <cellStyle name="Normal 3 2 11 8 9 2 2" xfId="20280" xr:uid="{3DFFBAD5-3391-47B1-B064-3AC90F2B9168}"/>
    <cellStyle name="Normal 3 2 11 8 9 2 2 2" xfId="20281" xr:uid="{A349A09B-B94E-4059-9B66-048E1BE96FC2}"/>
    <cellStyle name="Normal 3 2 11 8 9 2 3" xfId="20282" xr:uid="{A5B334BE-DFA9-4E68-A8DD-53B62E8BC80F}"/>
    <cellStyle name="Normal 3 2 11 8 9 2 4" xfId="20283" xr:uid="{7299A90B-CA19-4674-AE6B-7466F466F219}"/>
    <cellStyle name="Normal 3 2 11 8 9 2 5" xfId="20284" xr:uid="{E0167839-349D-4139-9506-B406D44D47B6}"/>
    <cellStyle name="Normal 3 2 11 8 9 3" xfId="20285" xr:uid="{1897522B-012F-456D-AE2C-D5C0560A7814}"/>
    <cellStyle name="Normal 3 2 11 8 9 3 2" xfId="20286" xr:uid="{E83A6B0E-BECF-4D6F-BAEC-0446BB4B158C}"/>
    <cellStyle name="Normal 3 2 11 8 9 4" xfId="20287" xr:uid="{EF4137D8-199E-4570-9B1B-2A147734C474}"/>
    <cellStyle name="Normal 3 2 11 8 9 5" xfId="20288" xr:uid="{95D1B076-4DA8-4007-8F53-AD9BD5120152}"/>
    <cellStyle name="Normal 3 2 11 9" xfId="20289" xr:uid="{45D98EFE-1146-4C58-ABB1-19113F008637}"/>
    <cellStyle name="Normal 3 2 11 9 10" xfId="20290" xr:uid="{6BC41BB2-6FCD-4377-B093-7E2F73782AA1}"/>
    <cellStyle name="Normal 3 2 11 9 11" xfId="20291" xr:uid="{08853BCE-6667-419B-86B4-1360B9CE3F4F}"/>
    <cellStyle name="Normal 3 2 11 9 12" xfId="20292" xr:uid="{02FAAA3E-0ED9-4477-865C-F08C7561C0DC}"/>
    <cellStyle name="Normal 3 2 11 9 12 2" xfId="20293" xr:uid="{14A9946C-981A-47A8-B437-6C0D7D08CB59}"/>
    <cellStyle name="Normal 3 2 11 9 13" xfId="20294" xr:uid="{0A992124-3861-461B-BADF-EDD2CC5C4EA6}"/>
    <cellStyle name="Normal 3 2 11 9 14" xfId="20295" xr:uid="{393687AE-B793-49F3-A346-57953050CC6A}"/>
    <cellStyle name="Normal 3 2 11 9 15" xfId="20296" xr:uid="{AFF68B97-87BF-44E1-AEC1-A11A6624348F}"/>
    <cellStyle name="Normal 3 2 11 9 2" xfId="20297" xr:uid="{6B2FA96C-FD20-451C-9F65-9ED502118833}"/>
    <cellStyle name="Normal 3 2 11 9 2 2" xfId="20298" xr:uid="{1E134CF3-FF94-4A64-8082-2940B4142446}"/>
    <cellStyle name="Normal 3 2 11 9 2 2 2" xfId="20299" xr:uid="{39915423-10D8-485A-B472-72815BABCC32}"/>
    <cellStyle name="Normal 3 2 11 9 2 2 2 2" xfId="20300" xr:uid="{4610470F-1A45-4DE2-B561-FE2A3DE9525A}"/>
    <cellStyle name="Normal 3 2 11 9 2 2 2 2 2" xfId="20301" xr:uid="{736B27F1-B698-4EF8-BAA0-834A827A54F1}"/>
    <cellStyle name="Normal 3 2 11 9 2 2 2 2 2 2" xfId="20302" xr:uid="{47BD499D-0459-468E-AFA7-75EEA6326FC0}"/>
    <cellStyle name="Normal 3 2 11 9 2 2 2 2 3" xfId="20303" xr:uid="{EE16CFB8-28B0-4BCA-9A2B-84FB4559CEC0}"/>
    <cellStyle name="Normal 3 2 11 9 2 2 2 2 4" xfId="20304" xr:uid="{814CE87E-7DCC-4BE8-A8B7-103C838E8ABE}"/>
    <cellStyle name="Normal 3 2 11 9 2 2 2 2 5" xfId="20305" xr:uid="{1F7BF986-B108-4277-A052-B637469F0997}"/>
    <cellStyle name="Normal 3 2 11 9 2 2 2 3" xfId="20306" xr:uid="{207EBEFB-6387-4C4C-A448-BFDB28DA0B8A}"/>
    <cellStyle name="Normal 3 2 11 9 2 2 2 3 2" xfId="20307" xr:uid="{620DC074-D152-478A-9678-34CFC051D11D}"/>
    <cellStyle name="Normal 3 2 11 9 2 2 2 4" xfId="20308" xr:uid="{45519E32-B6FD-4551-919B-BF51221408AD}"/>
    <cellStyle name="Normal 3 2 11 9 2 2 2 5" xfId="20309" xr:uid="{E305C253-60F5-4D65-9BF4-42F65273476E}"/>
    <cellStyle name="Normal 3 2 11 9 2 2 3" xfId="20310" xr:uid="{4F1492C5-93E9-4246-9581-8D2AD2654D2A}"/>
    <cellStyle name="Normal 3 2 11 9 2 2 4" xfId="20311" xr:uid="{3DC425D6-BEF5-4FF5-BFA4-A39CB3A236AA}"/>
    <cellStyle name="Normal 3 2 11 9 2 2 5" xfId="20312" xr:uid="{630E20C9-5164-40ED-8FFD-2504D34F402C}"/>
    <cellStyle name="Normal 3 2 11 9 2 2 6" xfId="20313" xr:uid="{C4272721-AEA9-4DB1-8C68-7CC68AE8F3F9}"/>
    <cellStyle name="Normal 3 2 11 9 2 2 6 2" xfId="20314" xr:uid="{4AC0292E-F272-4CA6-8D86-9F9F6A5948EC}"/>
    <cellStyle name="Normal 3 2 11 9 2 2 7" xfId="20315" xr:uid="{AB44CA06-34C8-43B2-B723-E24A202F76FA}"/>
    <cellStyle name="Normal 3 2 11 9 2 2 8" xfId="20316" xr:uid="{B10B6C85-2A76-45B5-B0A5-BAE91D6ADAC1}"/>
    <cellStyle name="Normal 3 2 11 9 2 2 9" xfId="20317" xr:uid="{53585333-1785-47FD-970E-9D067DB86796}"/>
    <cellStyle name="Normal 3 2 11 9 2 3" xfId="20318" xr:uid="{E16A4CBC-2A88-4A6F-82DF-58CA5B5688BE}"/>
    <cellStyle name="Normal 3 2 11 9 2 3 2" xfId="20319" xr:uid="{46E6BB88-8B44-4617-B92C-8BED79E1870F}"/>
    <cellStyle name="Normal 3 2 11 9 2 3 2 2" xfId="20320" xr:uid="{18A5E112-91CA-49F6-8874-0EE4D6FDE83E}"/>
    <cellStyle name="Normal 3 2 11 9 2 3 2 2 2" xfId="20321" xr:uid="{91250589-5D09-4531-9B01-02597B738B0C}"/>
    <cellStyle name="Normal 3 2 11 9 2 3 2 3" xfId="20322" xr:uid="{3013C658-AC34-4115-A98A-44E69EB3387A}"/>
    <cellStyle name="Normal 3 2 11 9 2 3 2 4" xfId="20323" xr:uid="{5FA8DF71-6623-41B7-A9C0-15A7220CA496}"/>
    <cellStyle name="Normal 3 2 11 9 2 3 2 5" xfId="20324" xr:uid="{9F62C81E-C9B6-4762-9292-2CDA469049A5}"/>
    <cellStyle name="Normal 3 2 11 9 2 3 3" xfId="20325" xr:uid="{BD8990A6-70AE-426F-9DCD-96151591EFF7}"/>
    <cellStyle name="Normal 3 2 11 9 2 3 3 2" xfId="20326" xr:uid="{398C3F92-E5A3-48F5-B174-DE85C1442FE5}"/>
    <cellStyle name="Normal 3 2 11 9 2 3 4" xfId="20327" xr:uid="{DAEE1F01-5BA7-4B01-808D-AF3FA70BA81D}"/>
    <cellStyle name="Normal 3 2 11 9 2 3 5" xfId="20328" xr:uid="{27906EF3-E519-4F93-B123-89FD25091F6F}"/>
    <cellStyle name="Normal 3 2 11 9 2 4" xfId="20329" xr:uid="{B4AF2758-0D59-405E-9A9C-62E289870B21}"/>
    <cellStyle name="Normal 3 2 11 9 2 5" xfId="20330" xr:uid="{77BED56B-6EFA-43B7-98F7-A9749009C76E}"/>
    <cellStyle name="Normal 3 2 11 9 2 6" xfId="20331" xr:uid="{9387FDAF-B68E-4A1B-9962-D7E4685CE054}"/>
    <cellStyle name="Normal 3 2 11 9 2 6 2" xfId="20332" xr:uid="{6B1BBDD3-B7CC-4755-8EAD-FC7D52EAC0AB}"/>
    <cellStyle name="Normal 3 2 11 9 2 7" xfId="20333" xr:uid="{A606E25A-E701-4406-9245-267AB6F98EA3}"/>
    <cellStyle name="Normal 3 2 11 9 2 8" xfId="20334" xr:uid="{E2822D92-A937-4D70-89F9-0F8D43015FA1}"/>
    <cellStyle name="Normal 3 2 11 9 2 9" xfId="20335" xr:uid="{D7EBBE52-35AB-424F-B92F-A2DCD3838E16}"/>
    <cellStyle name="Normal 3 2 11 9 3" xfId="20336" xr:uid="{FC825FBD-815E-4697-96DD-1B33D9A831E3}"/>
    <cellStyle name="Normal 3 2 11 9 4" xfId="20337" xr:uid="{2446311D-8D19-40F1-B760-614193AA50D2}"/>
    <cellStyle name="Normal 3 2 11 9 5" xfId="20338" xr:uid="{4DA96849-A41C-4934-A1D7-58BEB385DF34}"/>
    <cellStyle name="Normal 3 2 11 9 6" xfId="20339" xr:uid="{CA3CED92-DC93-4C65-BADB-046349B6A69D}"/>
    <cellStyle name="Normal 3 2 11 9 7" xfId="20340" xr:uid="{93A29280-1A4C-4830-9A37-B22EC58F4B76}"/>
    <cellStyle name="Normal 3 2 11 9 8" xfId="20341" xr:uid="{99336AC0-4BAD-4278-8C66-72A5BD3EC3E2}"/>
    <cellStyle name="Normal 3 2 11 9 8 2" xfId="20342" xr:uid="{3E736AD7-347A-4271-9A39-7990C36D41C2}"/>
    <cellStyle name="Normal 3 2 11 9 8 2 2" xfId="20343" xr:uid="{538F886D-AE2E-492F-A428-AA2F6D60D3B5}"/>
    <cellStyle name="Normal 3 2 11 9 8 2 2 2" xfId="20344" xr:uid="{AE52638C-F13D-477E-8120-04C09BA43A5C}"/>
    <cellStyle name="Normal 3 2 11 9 8 2 3" xfId="20345" xr:uid="{23770C68-A5DE-47E1-897C-5BEF77074392}"/>
    <cellStyle name="Normal 3 2 11 9 8 2 4" xfId="20346" xr:uid="{A4AE01E4-126D-4E53-82DB-470D540D5B4F}"/>
    <cellStyle name="Normal 3 2 11 9 8 2 5" xfId="20347" xr:uid="{96DB79FC-1024-44C9-BAAF-4F8BAF54AC3F}"/>
    <cellStyle name="Normal 3 2 11 9 8 3" xfId="20348" xr:uid="{AB26468C-D315-4C0A-8A01-B5EFA21FD109}"/>
    <cellStyle name="Normal 3 2 11 9 8 3 2" xfId="20349" xr:uid="{4164A403-BC32-4025-BDF1-3EAD709A251F}"/>
    <cellStyle name="Normal 3 2 11 9 8 4" xfId="20350" xr:uid="{750C819A-52C6-427C-9ECC-B4B189A68C9B}"/>
    <cellStyle name="Normal 3 2 11 9 8 5" xfId="20351" xr:uid="{11898709-24C1-4837-9A16-853AE307E947}"/>
    <cellStyle name="Normal 3 2 11 9 9" xfId="20352" xr:uid="{1F4A4D6C-746F-480F-8C09-48DA1D5C28A7}"/>
    <cellStyle name="Normal 3 2 110" xfId="20353" xr:uid="{0F3D9BCA-F522-47EC-AC3A-B9999C1D5A02}"/>
    <cellStyle name="Normal 3 2 111" xfId="20354" xr:uid="{34D6BCD3-28EB-48ED-B97D-9B21D9140560}"/>
    <cellStyle name="Normal 3 2 112" xfId="20355" xr:uid="{0E8DD532-8FEA-44D9-9467-D0E9587A96F6}"/>
    <cellStyle name="Normal 3 2 113" xfId="20356" xr:uid="{95337006-93F0-4870-8886-1A1B389E62F1}"/>
    <cellStyle name="Normal 3 2 114" xfId="20357" xr:uid="{933BEB36-B21D-4E1B-9D67-302E850B91F8}"/>
    <cellStyle name="Normal 3 2 115" xfId="20358" xr:uid="{5CC59ED6-6186-4D2C-A049-9B1E87EEA99F}"/>
    <cellStyle name="Normal 3 2 116" xfId="20359" xr:uid="{C0C6CEFF-78BE-41EE-A434-42E82664AA56}"/>
    <cellStyle name="Normal 3 2 117" xfId="20360" xr:uid="{00147BC7-73EB-4C43-8B18-DE0219BA5971}"/>
    <cellStyle name="Normal 3 2 118" xfId="20361" xr:uid="{F30F5494-A014-4452-9A81-D309D1CE0AEB}"/>
    <cellStyle name="Normal 3 2 119" xfId="20362" xr:uid="{88F9058C-E903-4A4F-854E-F093D60425DF}"/>
    <cellStyle name="Normal 3 2 12" xfId="20363" xr:uid="{9906D24D-6D70-415A-82E1-9AC481D81218}"/>
    <cellStyle name="Normal 3 2 12 2" xfId="20364" xr:uid="{DC151FA6-7962-4D94-8142-C3335DCF970E}"/>
    <cellStyle name="Normal 3 2 12 2 2" xfId="20365" xr:uid="{BE92489E-5886-477C-9F0E-BD97F7CE9C23}"/>
    <cellStyle name="Normal 3 2 12 2 3" xfId="20366" xr:uid="{8E1D9492-9D21-4AF6-A14E-952D7946366C}"/>
    <cellStyle name="Normal 3 2 12 3" xfId="20367" xr:uid="{965AE891-C44C-4882-8C6B-D8AF7D8B7433}"/>
    <cellStyle name="Normal 3 2 12 3 2" xfId="20368" xr:uid="{A993BF3A-7CF4-404E-96EC-494859356060}"/>
    <cellStyle name="Normal 3 2 12 3 3" xfId="20369" xr:uid="{2837C6B8-DB30-4A08-9231-C474D6FB156D}"/>
    <cellStyle name="Normal 3 2 12 4" xfId="20370" xr:uid="{86DF4CA1-DC4D-4524-84AA-2E07C34EBB2F}"/>
    <cellStyle name="Normal 3 2 12 5" xfId="20371" xr:uid="{69C0B7C0-5B1E-4D08-8ABA-34188FE19C1E}"/>
    <cellStyle name="Normal 3 2 120" xfId="20372" xr:uid="{DC30DB23-C9A5-4401-8B87-4847B88D3575}"/>
    <cellStyle name="Normal 3 2 121" xfId="20373" xr:uid="{712F1103-1903-4A92-B79E-564B88A67731}"/>
    <cellStyle name="Normal 3 2 122" xfId="20374" xr:uid="{80A5F0E8-6220-4720-9EB0-7CEFE26BA3A6}"/>
    <cellStyle name="Normal 3 2 123" xfId="20375" xr:uid="{0591C215-200C-4B60-892C-3104A3D641E7}"/>
    <cellStyle name="Normal 3 2 124" xfId="20376" xr:uid="{8B80E726-9AA4-4388-B285-0252A8C20782}"/>
    <cellStyle name="Normal 3 2 125" xfId="20377" xr:uid="{6A2475BE-1EFE-49BE-A278-821DF3F6C46D}"/>
    <cellStyle name="Normal 3 2 126" xfId="20378" xr:uid="{B8B26376-5F11-4D7C-95FC-8E43905CF60D}"/>
    <cellStyle name="Normal 3 2 127" xfId="20379" xr:uid="{EEFDA9C9-506A-41A2-A245-FF85507BC3F1}"/>
    <cellStyle name="Normal 3 2 13" xfId="20380" xr:uid="{590F5637-4D86-422A-995B-390C9EA4AA08}"/>
    <cellStyle name="Normal 3 2 13 2" xfId="20381" xr:uid="{EE3E1BBC-F79B-4117-B41A-F5CEA514DF8E}"/>
    <cellStyle name="Normal 3 2 13 2 2" xfId="20382" xr:uid="{9ED6934E-D34D-4505-917C-A013525AA4C2}"/>
    <cellStyle name="Normal 3 2 13 2 3" xfId="20383" xr:uid="{CD8F445A-206E-4148-9362-17528F6AEF8A}"/>
    <cellStyle name="Normal 3 2 13 3" xfId="20384" xr:uid="{5EBCAEA4-7699-421A-99B7-F9230C107BC0}"/>
    <cellStyle name="Normal 3 2 13 3 2" xfId="20385" xr:uid="{4110591F-99D7-402D-B309-FDBFFD71F001}"/>
    <cellStyle name="Normal 3 2 13 3 3" xfId="20386" xr:uid="{6E8102D4-C0F2-41A9-9C29-DA9AACFB43AD}"/>
    <cellStyle name="Normal 3 2 13 4" xfId="20387" xr:uid="{5B1AB9FE-96A2-43A1-BD3D-00F7A1C2CAE7}"/>
    <cellStyle name="Normal 3 2 13 5" xfId="20388" xr:uid="{0862DB32-488F-4BA3-9D45-3B95A0C52758}"/>
    <cellStyle name="Normal 3 2 14" xfId="20389" xr:uid="{51D71691-3812-4251-98AD-32E31ED8AE57}"/>
    <cellStyle name="Normal 3 2 14 2" xfId="20390" xr:uid="{C04A28BA-AABD-4BA0-B926-FEF7BE5D0D24}"/>
    <cellStyle name="Normal 3 2 14 2 2" xfId="20391" xr:uid="{44C52882-FE91-4A17-9AE7-C70C1D409FEE}"/>
    <cellStyle name="Normal 3 2 14 2 3" xfId="20392" xr:uid="{D0393301-1016-4ED5-95E6-1DE02B79F767}"/>
    <cellStyle name="Normal 3 2 14 3" xfId="20393" xr:uid="{ED6A98F0-9EC9-4DD4-9336-AB885DB8C700}"/>
    <cellStyle name="Normal 3 2 14 3 2" xfId="20394" xr:uid="{CD19312C-49EC-4B03-BB91-F6C5583D1478}"/>
    <cellStyle name="Normal 3 2 14 3 3" xfId="20395" xr:uid="{4DEC05FF-7A4E-4F6D-812B-24DA817D2974}"/>
    <cellStyle name="Normal 3 2 14 4" xfId="20396" xr:uid="{4AFBD3E2-F449-4801-8E2D-777D8E1FD734}"/>
    <cellStyle name="Normal 3 2 14 5" xfId="20397" xr:uid="{46CA4822-5B52-4F4C-8BCF-3F4284761784}"/>
    <cellStyle name="Normal 3 2 15" xfId="20398" xr:uid="{726D42BD-7C31-4B2D-9F72-724A6CABD144}"/>
    <cellStyle name="Normal 3 2 15 2" xfId="20399" xr:uid="{2A52B87D-911B-430F-A577-6BB4EFCC67BE}"/>
    <cellStyle name="Normal 3 2 15 2 2" xfId="20400" xr:uid="{A38BA02F-F40A-46ED-9872-6F0DDA0792E5}"/>
    <cellStyle name="Normal 3 2 15 2 3" xfId="20401" xr:uid="{F022B7FC-45F2-483B-8144-1C7BB9732191}"/>
    <cellStyle name="Normal 3 2 15 3" xfId="20402" xr:uid="{58BA417C-7759-4C04-89CC-22DFEF18A062}"/>
    <cellStyle name="Normal 3 2 15 3 2" xfId="20403" xr:uid="{84BD8D50-75B5-4447-8698-307ADEAC22E4}"/>
    <cellStyle name="Normal 3 2 15 3 3" xfId="20404" xr:uid="{2B540F12-4CDB-4DC3-AE22-9A0B83EFD087}"/>
    <cellStyle name="Normal 3 2 15 4" xfId="20405" xr:uid="{4AD6877C-FDD7-4DF0-808B-CF485FAED470}"/>
    <cellStyle name="Normal 3 2 15 5" xfId="20406" xr:uid="{803B8EE1-2D8A-41A7-8D7F-396FA3DE2D08}"/>
    <cellStyle name="Normal 3 2 16" xfId="20407" xr:uid="{9E98296C-271B-4FB2-B5A3-EF0E6A3EB410}"/>
    <cellStyle name="Normal 3 2 16 2" xfId="20408" xr:uid="{228E2455-7F3C-409B-BFBE-7F286A29C769}"/>
    <cellStyle name="Normal 3 2 16 2 2" xfId="20409" xr:uid="{FDB47C2C-C1C3-40FF-8276-F4CB2D2B03A5}"/>
    <cellStyle name="Normal 3 2 16 2 3" xfId="20410" xr:uid="{62F1BD8F-557B-40EC-A678-6F92639DD5FE}"/>
    <cellStyle name="Normal 3 2 16 3" xfId="20411" xr:uid="{D747C3CB-3612-46B6-83EF-5C7D8EF28CA8}"/>
    <cellStyle name="Normal 3 2 16 3 2" xfId="20412" xr:uid="{9481D309-B835-42F0-85A0-F889E3946452}"/>
    <cellStyle name="Normal 3 2 16 3 3" xfId="20413" xr:uid="{3F3AEB33-F62F-4E3F-AA95-3A3958CD9D09}"/>
    <cellStyle name="Normal 3 2 16 4" xfId="20414" xr:uid="{74104BDC-EE1A-4009-A341-FAA90D96B2D0}"/>
    <cellStyle name="Normal 3 2 16 5" xfId="20415" xr:uid="{4FDE3A5C-2003-48D2-949D-C649F4E0D5E0}"/>
    <cellStyle name="Normal 3 2 17" xfId="20416" xr:uid="{3FBB9AB5-E9DE-4A75-AADD-019FE7CC11DE}"/>
    <cellStyle name="Normal 3 2 17 2" xfId="20417" xr:uid="{DF5798DF-20B1-40DF-89AA-B9618232CD04}"/>
    <cellStyle name="Normal 3 2 17 2 2" xfId="20418" xr:uid="{44FE2F3E-0BE1-44A1-9534-2D73F8522C1D}"/>
    <cellStyle name="Normal 3 2 17 2 3" xfId="20419" xr:uid="{25EA19D3-3175-4060-B3DF-7A491A83277F}"/>
    <cellStyle name="Normal 3 2 17 3" xfId="20420" xr:uid="{96AC59F0-B30D-4558-9133-41E7C5BEA734}"/>
    <cellStyle name="Normal 3 2 17 3 2" xfId="20421" xr:uid="{CBFDBEC2-0E23-409D-ADAE-BB6C95854527}"/>
    <cellStyle name="Normal 3 2 17 3 3" xfId="20422" xr:uid="{940063E0-3CCC-4AF4-8779-F89C7937CC2C}"/>
    <cellStyle name="Normal 3 2 17 4" xfId="20423" xr:uid="{337B6989-C5DC-4563-9DAB-5624865086B7}"/>
    <cellStyle name="Normal 3 2 17 5" xfId="20424" xr:uid="{399D785E-02E1-44AB-801F-3A25B79EE801}"/>
    <cellStyle name="Normal 3 2 18" xfId="20425" xr:uid="{B7DEF414-CF99-4F8D-A140-E25EA2A02BC8}"/>
    <cellStyle name="Normal 3 2 18 2" xfId="20426" xr:uid="{B4F9A2F4-4CCC-43F6-8796-5F61E988ED50}"/>
    <cellStyle name="Normal 3 2 18 2 2" xfId="20427" xr:uid="{C4C8A577-5F82-427E-9892-B481C1BC1986}"/>
    <cellStyle name="Normal 3 2 18 2 3" xfId="20428" xr:uid="{23806FB8-9324-49A7-BE87-D8556B5601F4}"/>
    <cellStyle name="Normal 3 2 18 3" xfId="20429" xr:uid="{C3BD441F-331C-4F5A-824F-5FF37AD004E7}"/>
    <cellStyle name="Normal 3 2 18 3 2" xfId="20430" xr:uid="{0A56FA6E-359A-43B1-BDD9-9E96674EB339}"/>
    <cellStyle name="Normal 3 2 18 3 3" xfId="20431" xr:uid="{276323D6-D58D-421D-8CEB-708BC91002E5}"/>
    <cellStyle name="Normal 3 2 18 4" xfId="20432" xr:uid="{E2D4BB9F-2E8B-4384-AD21-AA685452B8B6}"/>
    <cellStyle name="Normal 3 2 18 5" xfId="20433" xr:uid="{573E3E5C-E3E7-44C0-982B-3BBF99F673CF}"/>
    <cellStyle name="Normal 3 2 19" xfId="20434" xr:uid="{88F0DD89-E307-4722-9CCE-4C357A743AED}"/>
    <cellStyle name="Normal 3 2 19 2" xfId="20435" xr:uid="{A5C81CA0-1962-49E6-9C69-F626367B8C75}"/>
    <cellStyle name="Normal 3 2 19 2 2" xfId="20436" xr:uid="{22F25374-C66F-4451-8DDE-11DB8020773A}"/>
    <cellStyle name="Normal 3 2 19 2 3" xfId="20437" xr:uid="{8A2DCF6A-810D-4A90-8CAD-6B922509839A}"/>
    <cellStyle name="Normal 3 2 19 3" xfId="20438" xr:uid="{839B8D33-4E90-4265-9FC2-2E9B2A34B0C4}"/>
    <cellStyle name="Normal 3 2 19 3 2" xfId="20439" xr:uid="{BD3842C7-0F1E-459D-890D-BE28C5ACBF24}"/>
    <cellStyle name="Normal 3 2 19 3 3" xfId="20440" xr:uid="{A36EB62E-AEFD-4786-A7BC-6F94F18CF670}"/>
    <cellStyle name="Normal 3 2 19 4" xfId="20441" xr:uid="{529051E8-2A65-4B41-B411-CB101DABCA46}"/>
    <cellStyle name="Normal 3 2 19 5" xfId="20442" xr:uid="{5E069EFB-AD1D-483A-BBDF-7CB34F0B895B}"/>
    <cellStyle name="Normal 3 2 2" xfId="20443" xr:uid="{FF22E18A-8C80-4116-961C-1BB7E84D5F81}"/>
    <cellStyle name="Normal 3 2 2 10" xfId="20444" xr:uid="{26D932CC-1606-4D5B-865B-64A28387CAA3}"/>
    <cellStyle name="Normal 3 2 2 10 2" xfId="20445" xr:uid="{B0534083-C62A-4B0B-86A9-ADDD48621A89}"/>
    <cellStyle name="Normal 3 2 2 10 2 2" xfId="20446" xr:uid="{A92FBF4E-C68F-4084-A7A3-75C4AB5919F5}"/>
    <cellStyle name="Normal 3 2 2 10 2 3" xfId="20447" xr:uid="{687FC149-4354-43B3-8089-D97FC1E5376A}"/>
    <cellStyle name="Normal 3 2 2 10 3" xfId="20448" xr:uid="{751C73A3-039B-43F3-8542-13C4BA9E4358}"/>
    <cellStyle name="Normal 3 2 2 10 3 2" xfId="20449" xr:uid="{7F9C2510-9A2C-4AF7-9AD6-AD5C601B3696}"/>
    <cellStyle name="Normal 3 2 2 10 3 3" xfId="20450" xr:uid="{23974837-B007-493D-908B-5555A80AABB6}"/>
    <cellStyle name="Normal 3 2 2 10 4" xfId="20451" xr:uid="{265E0233-3B63-4F69-BA8F-F074A1158A2E}"/>
    <cellStyle name="Normal 3 2 2 10 5" xfId="20452" xr:uid="{72E7364A-CE9E-4921-9CAF-A426F8F1DE6C}"/>
    <cellStyle name="Normal 3 2 2 11" xfId="20453" xr:uid="{0E1662F8-2B16-4824-9023-C0593A7E3C3B}"/>
    <cellStyle name="Normal 3 2 2 11 2" xfId="20454" xr:uid="{70144019-55C5-4F73-A830-37C22A3B1766}"/>
    <cellStyle name="Normal 3 2 2 11 2 2" xfId="20455" xr:uid="{6B823CF2-6A2C-4C6A-A3FD-7F034173076E}"/>
    <cellStyle name="Normal 3 2 2 11 2 3" xfId="20456" xr:uid="{D01B8362-DA6B-4CE7-88BF-0699CC2AC77E}"/>
    <cellStyle name="Normal 3 2 2 11 3" xfId="20457" xr:uid="{3906FE1C-7E25-4EAC-A8CB-673C698CE796}"/>
    <cellStyle name="Normal 3 2 2 11 3 2" xfId="20458" xr:uid="{A8730DF6-6CB3-44EF-A7E2-5BC038511106}"/>
    <cellStyle name="Normal 3 2 2 11 3 3" xfId="20459" xr:uid="{B0D5EB7C-0AAA-4662-A899-79E3EF0E6D24}"/>
    <cellStyle name="Normal 3 2 2 11 4" xfId="20460" xr:uid="{80BA7CD3-BFEA-45E2-8FB0-2A74082A3A80}"/>
    <cellStyle name="Normal 3 2 2 11 5" xfId="20461" xr:uid="{1406D3BC-2D35-4E34-B9DA-ECD92D1FBD4F}"/>
    <cellStyle name="Normal 3 2 2 12" xfId="20462" xr:uid="{12253B3C-2D76-4BCB-8E13-D0E08E7C84C0}"/>
    <cellStyle name="Normal 3 2 2 12 2" xfId="20463" xr:uid="{2EEDCD4B-D18C-4D6E-8360-82A3E0D854D9}"/>
    <cellStyle name="Normal 3 2 2 12 2 2" xfId="20464" xr:uid="{F1E80877-CE98-4C4E-9968-2AE113D6F134}"/>
    <cellStyle name="Normal 3 2 2 12 2 3" xfId="20465" xr:uid="{2471DA1A-201E-41E5-BA5C-79022287C965}"/>
    <cellStyle name="Normal 3 2 2 12 3" xfId="20466" xr:uid="{28EFECED-EFE7-496C-A7FB-FC155FA46D7D}"/>
    <cellStyle name="Normal 3 2 2 12 3 2" xfId="20467" xr:uid="{55290A60-7D28-45E9-A048-85A2791338ED}"/>
    <cellStyle name="Normal 3 2 2 12 3 3" xfId="20468" xr:uid="{80F955EF-9D69-439A-90C1-4A0C74269CF7}"/>
    <cellStyle name="Normal 3 2 2 12 4" xfId="20469" xr:uid="{25F4D92D-0293-4BF7-80C4-D45F7414F0FA}"/>
    <cellStyle name="Normal 3 2 2 12 5" xfId="20470" xr:uid="{479C3EA1-0D98-4301-ACEC-8A3907F3E5AE}"/>
    <cellStyle name="Normal 3 2 2 13" xfId="20471" xr:uid="{C9521AAC-6BC9-4CFC-909B-BD40E491DA24}"/>
    <cellStyle name="Normal 3 2 2 13 2" xfId="20472" xr:uid="{2A5C33C6-FA23-4ACF-A467-E82AC9074A0D}"/>
    <cellStyle name="Normal 3 2 2 13 2 2" xfId="20473" xr:uid="{DBB752DE-8A59-4A16-8A3B-8B6D126C2FE4}"/>
    <cellStyle name="Normal 3 2 2 13 2 3" xfId="20474" xr:uid="{AF2557AD-D7AF-4809-8A86-2A99460D41A1}"/>
    <cellStyle name="Normal 3 2 2 13 3" xfId="20475" xr:uid="{4FA81B82-EB60-4F75-A7D5-FD95145AFA3D}"/>
    <cellStyle name="Normal 3 2 2 13 3 2" xfId="20476" xr:uid="{43B24E56-843D-433B-8650-8CC809A3FC10}"/>
    <cellStyle name="Normal 3 2 2 13 3 3" xfId="20477" xr:uid="{71F390A2-4513-4744-846E-B78B0EE9B4EF}"/>
    <cellStyle name="Normal 3 2 2 13 4" xfId="20478" xr:uid="{ACAAAAF3-7F07-423B-A79C-FC267FC4A50C}"/>
    <cellStyle name="Normal 3 2 2 13 5" xfId="20479" xr:uid="{015B1BC5-CD15-409D-A666-046D3004CEBF}"/>
    <cellStyle name="Normal 3 2 2 14" xfId="20480" xr:uid="{9C1B7D15-D48C-40E1-BBFB-EA54BFA984AD}"/>
    <cellStyle name="Normal 3 2 2 14 2" xfId="20481" xr:uid="{AC134A2B-BA91-4DCB-8016-D80187D9BBA8}"/>
    <cellStyle name="Normal 3 2 2 14 2 2" xfId="20482" xr:uid="{1F6A63DA-F9F8-4C6F-9BE2-022FF11D4C10}"/>
    <cellStyle name="Normal 3 2 2 14 2 3" xfId="20483" xr:uid="{DBC09A48-7D92-41CB-8D9D-6B3AA78B740E}"/>
    <cellStyle name="Normal 3 2 2 14 3" xfId="20484" xr:uid="{CD8CFC1D-488F-4FE5-AA04-47CC968F43DB}"/>
    <cellStyle name="Normal 3 2 2 14 3 2" xfId="20485" xr:uid="{DA9440F2-3831-4AAF-8895-CEBC8377061A}"/>
    <cellStyle name="Normal 3 2 2 14 3 3" xfId="20486" xr:uid="{7DC44212-FD2B-4082-A150-D009A7D548C3}"/>
    <cellStyle name="Normal 3 2 2 14 4" xfId="20487" xr:uid="{3245DA29-3C10-4F3F-AA0E-810BC42F071F}"/>
    <cellStyle name="Normal 3 2 2 14 5" xfId="20488" xr:uid="{65FA3517-6664-4CE2-9142-96BA61DEC8C2}"/>
    <cellStyle name="Normal 3 2 2 15" xfId="20489" xr:uid="{DFBCBF35-EEB8-4047-8159-68D20942CCD7}"/>
    <cellStyle name="Normal 3 2 2 15 2" xfId="20490" xr:uid="{CBF5605E-2018-4896-8FE1-44D96229E81B}"/>
    <cellStyle name="Normal 3 2 2 15 2 2" xfId="20491" xr:uid="{EC7D6F1C-26ED-4856-9D71-0DA757B14735}"/>
    <cellStyle name="Normal 3 2 2 15 2 3" xfId="20492" xr:uid="{C2606022-0CFE-41B8-9161-A9466A0CB10D}"/>
    <cellStyle name="Normal 3 2 2 15 3" xfId="20493" xr:uid="{2579AAEE-A085-4DA6-835C-19BDB10249AA}"/>
    <cellStyle name="Normal 3 2 2 15 3 2" xfId="20494" xr:uid="{FBAA60A7-CC28-48BB-89FD-AAB67E57AFDD}"/>
    <cellStyle name="Normal 3 2 2 15 3 3" xfId="20495" xr:uid="{7C32BCF1-1B37-4A5E-9E82-5D69BF31183A}"/>
    <cellStyle name="Normal 3 2 2 15 4" xfId="20496" xr:uid="{3DFDDBAC-ACB5-449E-8231-236F294E426E}"/>
    <cellStyle name="Normal 3 2 2 15 5" xfId="20497" xr:uid="{7519255D-6562-4DB1-BA33-AA2F3FFDE040}"/>
    <cellStyle name="Normal 3 2 2 16" xfId="20498" xr:uid="{68295542-296F-49FF-826E-02B449EED277}"/>
    <cellStyle name="Normal 3 2 2 16 2" xfId="20499" xr:uid="{FCC23C26-988A-4E1E-A07E-58E46F1D5604}"/>
    <cellStyle name="Normal 3 2 2 16 2 2" xfId="20500" xr:uid="{A853A3AB-BC35-49B5-A08C-EF0EADD42638}"/>
    <cellStyle name="Normal 3 2 2 16 2 3" xfId="20501" xr:uid="{70B4D923-C003-470B-A3E4-5B66382BCEC2}"/>
    <cellStyle name="Normal 3 2 2 16 3" xfId="20502" xr:uid="{04890BCA-99A5-438D-AED2-E7619157D3C0}"/>
    <cellStyle name="Normal 3 2 2 16 3 2" xfId="20503" xr:uid="{3C567380-8735-4031-901B-587B8DC3E268}"/>
    <cellStyle name="Normal 3 2 2 16 3 3" xfId="20504" xr:uid="{1CDAB15B-3F19-4AAC-880B-16403CA334F8}"/>
    <cellStyle name="Normal 3 2 2 16 4" xfId="20505" xr:uid="{12D64DEA-2519-4456-AF4C-A55357EB633B}"/>
    <cellStyle name="Normal 3 2 2 16 5" xfId="20506" xr:uid="{591FE43E-D26A-40D1-93F5-B448E6EA859E}"/>
    <cellStyle name="Normal 3 2 2 17" xfId="20507" xr:uid="{1529B39F-F399-4BFC-A43A-392E0CF1C5C7}"/>
    <cellStyle name="Normal 3 2 2 17 2" xfId="20508" xr:uid="{82CADA09-2958-4286-A22C-BA9250AA4F22}"/>
    <cellStyle name="Normal 3 2 2 17 2 2" xfId="20509" xr:uid="{0809934E-DA98-454F-B14D-8421804CE521}"/>
    <cellStyle name="Normal 3 2 2 17 2 3" xfId="20510" xr:uid="{847BE88A-0387-48AB-B3A6-8BA842D26EA0}"/>
    <cellStyle name="Normal 3 2 2 17 3" xfId="20511" xr:uid="{4F0BAC8A-626C-4A0F-BBB9-892228157F50}"/>
    <cellStyle name="Normal 3 2 2 17 3 2" xfId="20512" xr:uid="{3DBE45B8-3FF0-4E10-94D3-19D0F5B52400}"/>
    <cellStyle name="Normal 3 2 2 17 3 3" xfId="20513" xr:uid="{DED5FFB5-FC31-42C0-9959-79EBBAC5F13A}"/>
    <cellStyle name="Normal 3 2 2 17 4" xfId="20514" xr:uid="{DF5EAE84-BF62-4D1D-BCB4-7271A3BBC3A1}"/>
    <cellStyle name="Normal 3 2 2 17 5" xfId="20515" xr:uid="{BFC7DC39-C298-41C5-8F59-916D95E45F7A}"/>
    <cellStyle name="Normal 3 2 2 18" xfId="20516" xr:uid="{8DC81628-A72F-440A-B1E3-3D767CEFE0C0}"/>
    <cellStyle name="Normal 3 2 2 18 2" xfId="20517" xr:uid="{A7846FE2-292F-4FB0-9F2D-C34DC485A360}"/>
    <cellStyle name="Normal 3 2 2 18 2 2" xfId="20518" xr:uid="{E4E8710D-EF62-424D-933F-AD6AFB3BF6F0}"/>
    <cellStyle name="Normal 3 2 2 18 2 3" xfId="20519" xr:uid="{629EB5FC-5971-4B53-9F8D-66687FC59311}"/>
    <cellStyle name="Normal 3 2 2 18 3" xfId="20520" xr:uid="{FC586769-5B4A-4EBD-9F60-101C875F46C7}"/>
    <cellStyle name="Normal 3 2 2 18 3 2" xfId="20521" xr:uid="{672424F0-49E7-497A-AB19-5631BDF17558}"/>
    <cellStyle name="Normal 3 2 2 18 3 3" xfId="20522" xr:uid="{6F3B6BAC-31C2-4188-9D1B-992C7035B254}"/>
    <cellStyle name="Normal 3 2 2 18 4" xfId="20523" xr:uid="{AE7E2769-438C-4112-BBAA-3C761BE9DCC3}"/>
    <cellStyle name="Normal 3 2 2 18 5" xfId="20524" xr:uid="{91C485AC-05B4-49F2-BE03-3762EB73FEC7}"/>
    <cellStyle name="Normal 3 2 2 19" xfId="20525" xr:uid="{9B9DDE42-D3C7-4241-94F3-6C52C6CEE9C2}"/>
    <cellStyle name="Normal 3 2 2 19 2" xfId="20526" xr:uid="{A4033DED-FF19-4095-BAA0-3ED15157017F}"/>
    <cellStyle name="Normal 3 2 2 19 2 2" xfId="20527" xr:uid="{E0B1E31C-EDBA-424D-928C-9BBD11B1B477}"/>
    <cellStyle name="Normal 3 2 2 19 2 3" xfId="20528" xr:uid="{62CB6892-DF80-4D6F-9B74-E49C997682D8}"/>
    <cellStyle name="Normal 3 2 2 19 3" xfId="20529" xr:uid="{9848AA2E-AA7C-42F3-A094-B7108B47FCB1}"/>
    <cellStyle name="Normal 3 2 2 19 3 2" xfId="20530" xr:uid="{A336632D-18FC-46B8-AFEA-73EF0C949D4C}"/>
    <cellStyle name="Normal 3 2 2 19 3 3" xfId="20531" xr:uid="{C468DD3F-DC75-456B-B1BF-1467B4BEACDB}"/>
    <cellStyle name="Normal 3 2 2 19 4" xfId="20532" xr:uid="{66DE3341-7CAA-4497-949E-0E58C9C42476}"/>
    <cellStyle name="Normal 3 2 2 19 5" xfId="20533" xr:uid="{DFEA4984-07DB-48C5-A2BA-DB1BF1A6BBC9}"/>
    <cellStyle name="Normal 3 2 2 2" xfId="20534" xr:uid="{CAAFAEF2-3E88-4448-B54D-9BCFEF019A5B}"/>
    <cellStyle name="Normal 3 2 2 2 2" xfId="20535" xr:uid="{52549EF9-B7AD-4264-BA96-FB6154C4473F}"/>
    <cellStyle name="Normal 3 2 2 2 2 2" xfId="20536" xr:uid="{73228C11-59E8-41B0-B305-815E9B259F03}"/>
    <cellStyle name="Normal 3 2 2 2 2 3" xfId="20537" xr:uid="{B3FAB2B6-FE9E-495F-8BBC-736FCE63BBA2}"/>
    <cellStyle name="Normal 3 2 2 2 3" xfId="20538" xr:uid="{C5FAD4DB-CB8C-4DFE-B842-C520DB84B8A5}"/>
    <cellStyle name="Normal 3 2 2 2 3 2" xfId="20539" xr:uid="{EFEA49D4-6B49-4B9C-846A-D5CE56B030BC}"/>
    <cellStyle name="Normal 3 2 2 2 3 3" xfId="20540" xr:uid="{3C33DC83-A235-4282-A369-7610CE1C6D44}"/>
    <cellStyle name="Normal 3 2 2 2 4" xfId="20541" xr:uid="{C17ED54D-5177-4C09-AB49-51F5DE04814F}"/>
    <cellStyle name="Normal 3 2 2 2 5" xfId="20542" xr:uid="{DF4D2F40-8588-4E69-BFA7-242189CC8CA2}"/>
    <cellStyle name="Normal 3 2 2 20" xfId="20543" xr:uid="{4480F327-7A70-415D-BC6C-6BCF2D7F073C}"/>
    <cellStyle name="Normal 3 2 2 20 2" xfId="20544" xr:uid="{3378AF9A-5750-44DA-B082-852FBF503B9F}"/>
    <cellStyle name="Normal 3 2 2 20 2 2" xfId="20545" xr:uid="{D9C4CEE6-5DBD-4B19-A5E7-17AB3202C232}"/>
    <cellStyle name="Normal 3 2 2 20 2 3" xfId="20546" xr:uid="{9DD10235-5B87-4247-9659-6934B1CA0375}"/>
    <cellStyle name="Normal 3 2 2 20 3" xfId="20547" xr:uid="{A65C554A-6FE8-45BA-8896-0D29B9037A97}"/>
    <cellStyle name="Normal 3 2 2 20 3 2" xfId="20548" xr:uid="{F510BE79-1398-4D8D-AD39-B177D7BC4B23}"/>
    <cellStyle name="Normal 3 2 2 20 3 3" xfId="20549" xr:uid="{2930A5BD-266A-4924-B861-869B986673F0}"/>
    <cellStyle name="Normal 3 2 2 20 4" xfId="20550" xr:uid="{B6A85D6C-F014-4AC8-9A0F-1C08EF6A5F60}"/>
    <cellStyle name="Normal 3 2 2 20 5" xfId="20551" xr:uid="{CE3530F4-42DC-441E-AB63-9985D8D99775}"/>
    <cellStyle name="Normal 3 2 2 21" xfId="20552" xr:uid="{299F4581-5806-4C25-88D5-6F0A0A5D2E64}"/>
    <cellStyle name="Normal 3 2 2 21 2" xfId="20553" xr:uid="{6DE7C166-EF22-4943-85A0-9CAA6CDAA457}"/>
    <cellStyle name="Normal 3 2 2 21 2 2" xfId="20554" xr:uid="{905C690B-846D-4704-AF80-FEF8E2629F98}"/>
    <cellStyle name="Normal 3 2 2 21 2 3" xfId="20555" xr:uid="{08E1DB26-238E-40A5-ABC7-16796CFB8CE2}"/>
    <cellStyle name="Normal 3 2 2 21 3" xfId="20556" xr:uid="{9CFBB4A3-D837-450F-828C-905FE74A2875}"/>
    <cellStyle name="Normal 3 2 2 21 3 2" xfId="20557" xr:uid="{65C3A0FF-0095-4CBD-9AFC-1BF0B68E0604}"/>
    <cellStyle name="Normal 3 2 2 21 3 3" xfId="20558" xr:uid="{59646DDB-9AAE-419B-81E9-06964DF6067A}"/>
    <cellStyle name="Normal 3 2 2 21 4" xfId="20559" xr:uid="{21399C80-C378-4F4A-B158-60FE14B38EAC}"/>
    <cellStyle name="Normal 3 2 2 21 5" xfId="20560" xr:uid="{0C11ED44-84FE-4AFD-A84E-FAD1F30FC0C5}"/>
    <cellStyle name="Normal 3 2 2 22" xfId="20561" xr:uid="{C9A8B05D-C8D7-443A-A1B8-ABE982293303}"/>
    <cellStyle name="Normal 3 2 2 22 2" xfId="20562" xr:uid="{F907E2E2-656A-4E7B-8D95-1885DB79435B}"/>
    <cellStyle name="Normal 3 2 2 22 2 2" xfId="20563" xr:uid="{21531E2F-3AB2-445E-B634-F1CF02B430CE}"/>
    <cellStyle name="Normal 3 2 2 22 2 3" xfId="20564" xr:uid="{3DBEA0B4-59E8-4889-A874-5377CC9446C0}"/>
    <cellStyle name="Normal 3 2 2 22 3" xfId="20565" xr:uid="{56CE38DA-57D2-48C8-8AE0-317816296268}"/>
    <cellStyle name="Normal 3 2 2 22 3 2" xfId="20566" xr:uid="{74E15FAD-57D2-461E-BA10-3F2DF1AD7859}"/>
    <cellStyle name="Normal 3 2 2 22 3 3" xfId="20567" xr:uid="{C08796FC-4685-4397-AC50-2C82EC2F3720}"/>
    <cellStyle name="Normal 3 2 2 22 4" xfId="20568" xr:uid="{4D270A79-B209-4A5E-B404-452ED9DDFDB0}"/>
    <cellStyle name="Normal 3 2 2 22 5" xfId="20569" xr:uid="{539D3077-D9DE-442F-B02B-A8E56A5187AA}"/>
    <cellStyle name="Normal 3 2 2 23" xfId="20570" xr:uid="{71F263D8-88FA-41A4-81D6-B37DF4C35566}"/>
    <cellStyle name="Normal 3 2 2 23 2" xfId="20571" xr:uid="{868A77CF-211A-4C69-9A54-5441A92DD3C2}"/>
    <cellStyle name="Normal 3 2 2 23 2 2" xfId="20572" xr:uid="{DA1A349B-0DCA-4EF2-A4F1-A29011C3BF5E}"/>
    <cellStyle name="Normal 3 2 2 23 2 3" xfId="20573" xr:uid="{00946B6B-E77A-4597-8A0A-D13C6377002A}"/>
    <cellStyle name="Normal 3 2 2 23 3" xfId="20574" xr:uid="{F739D0E1-D94E-464C-953B-EE5AB9EC5FB6}"/>
    <cellStyle name="Normal 3 2 2 23 3 2" xfId="20575" xr:uid="{E877FC36-2733-4BBA-B0B8-8EFC883FA1BF}"/>
    <cellStyle name="Normal 3 2 2 23 3 3" xfId="20576" xr:uid="{955F5E2E-C7CA-438B-84E2-5AFE636CF1C2}"/>
    <cellStyle name="Normal 3 2 2 23 4" xfId="20577" xr:uid="{16DC73F2-CFEE-4273-A52D-6C41F2E3B71D}"/>
    <cellStyle name="Normal 3 2 2 23 5" xfId="20578" xr:uid="{AB1D09A7-29C1-43A5-B63B-E8D559DA5879}"/>
    <cellStyle name="Normal 3 2 2 24" xfId="20579" xr:uid="{705545BD-ADFC-48FA-A0EF-644940E9FB0C}"/>
    <cellStyle name="Normal 3 2 2 24 2" xfId="20580" xr:uid="{6DD4C96B-7A31-48DE-B66B-711F17AE799A}"/>
    <cellStyle name="Normal 3 2 2 24 2 2" xfId="20581" xr:uid="{1FF7E973-297E-4B80-8409-98C4DA5F4669}"/>
    <cellStyle name="Normal 3 2 2 24 2 3" xfId="20582" xr:uid="{EA252803-04D6-4E30-892B-B4D9575B8AF6}"/>
    <cellStyle name="Normal 3 2 2 24 3" xfId="20583" xr:uid="{98265EC2-F989-4B48-8272-14252F33F61E}"/>
    <cellStyle name="Normal 3 2 2 24 3 2" xfId="20584" xr:uid="{054385CC-4D96-49B4-B9FC-4F1598CED567}"/>
    <cellStyle name="Normal 3 2 2 24 3 3" xfId="20585" xr:uid="{EC892CA1-D983-40F0-9F5E-9EFDF6952A7E}"/>
    <cellStyle name="Normal 3 2 2 24 4" xfId="20586" xr:uid="{4D34B1C7-EEA6-4C5C-88C1-B6FC25299A0C}"/>
    <cellStyle name="Normal 3 2 2 24 5" xfId="20587" xr:uid="{FA479C77-C317-462F-98C7-9C7393AB179F}"/>
    <cellStyle name="Normal 3 2 2 25" xfId="20588" xr:uid="{3D1FE335-1968-4871-BC6D-345C41E89A70}"/>
    <cellStyle name="Normal 3 2 2 25 2" xfId="20589" xr:uid="{AD66EACF-F72F-4244-AF65-330570A72792}"/>
    <cellStyle name="Normal 3 2 2 25 2 2" xfId="20590" xr:uid="{1897E770-77F8-412E-AA83-0C733867984D}"/>
    <cellStyle name="Normal 3 2 2 25 2 3" xfId="20591" xr:uid="{45B83FDD-F1C2-4684-B680-E2016BEE84B1}"/>
    <cellStyle name="Normal 3 2 2 25 3" xfId="20592" xr:uid="{2EA080A3-99BC-4A4F-A3F0-4B9132D6CBD9}"/>
    <cellStyle name="Normal 3 2 2 25 3 2" xfId="20593" xr:uid="{594DFDEA-D961-4BF1-BC91-070A5D4F2DEB}"/>
    <cellStyle name="Normal 3 2 2 25 3 3" xfId="20594" xr:uid="{ADA64BCC-DC47-412C-A8AA-0A5EE814219C}"/>
    <cellStyle name="Normal 3 2 2 25 4" xfId="20595" xr:uid="{ADEC9338-1203-41EE-9664-A1EC1E3CA78B}"/>
    <cellStyle name="Normal 3 2 2 25 5" xfId="20596" xr:uid="{97BED675-1A8F-496D-8D8F-CBE7B92CDA41}"/>
    <cellStyle name="Normal 3 2 2 26" xfId="20597" xr:uid="{FDAEFCBC-3646-4485-9CCB-8F23781EF810}"/>
    <cellStyle name="Normal 3 2 2 26 2" xfId="20598" xr:uid="{0D8C37A6-D8C4-4CEF-A0AB-B9691D32018B}"/>
    <cellStyle name="Normal 3 2 2 26 2 2" xfId="20599" xr:uid="{D293E2A2-7F9A-4A11-BB0E-FE5A62335CA1}"/>
    <cellStyle name="Normal 3 2 2 26 2 3" xfId="20600" xr:uid="{5CC98E3A-FB2A-4A76-B8EA-0B3B4F0D6720}"/>
    <cellStyle name="Normal 3 2 2 26 3" xfId="20601" xr:uid="{66589E6B-1622-4D51-9710-365EAEC43AE7}"/>
    <cellStyle name="Normal 3 2 2 26 3 2" xfId="20602" xr:uid="{550AFAA1-F9D4-4AAC-93EB-7E5947E5F050}"/>
    <cellStyle name="Normal 3 2 2 26 3 3" xfId="20603" xr:uid="{FB6979FC-A8EB-4436-9978-102E8B822B8F}"/>
    <cellStyle name="Normal 3 2 2 26 4" xfId="20604" xr:uid="{BECB402D-8AA5-4A85-BAE6-0EA16EBE22E0}"/>
    <cellStyle name="Normal 3 2 2 26 5" xfId="20605" xr:uid="{26720156-3CA2-414A-A0C4-5EA5F5F4DF74}"/>
    <cellStyle name="Normal 3 2 2 27" xfId="20606" xr:uid="{E4B06DBC-2315-4507-B70E-9C20BA122B07}"/>
    <cellStyle name="Normal 3 2 2 27 2" xfId="20607" xr:uid="{6E8B3D74-E528-44BA-B4B4-7004F347F335}"/>
    <cellStyle name="Normal 3 2 2 27 2 2" xfId="20608" xr:uid="{190B92AA-D933-4A79-913D-23ABB20D4695}"/>
    <cellStyle name="Normal 3 2 2 27 2 3" xfId="20609" xr:uid="{B57F4BEF-9B5E-462B-9156-A2F11E8829E0}"/>
    <cellStyle name="Normal 3 2 2 27 3" xfId="20610" xr:uid="{73DD1F99-5B89-44B7-9DB2-2E64688B70F6}"/>
    <cellStyle name="Normal 3 2 2 27 3 2" xfId="20611" xr:uid="{359E399D-06DD-4A16-9681-E7324C005D01}"/>
    <cellStyle name="Normal 3 2 2 27 3 3" xfId="20612" xr:uid="{0E91BF3A-0BA3-4949-B75C-3FD79D5D4AF1}"/>
    <cellStyle name="Normal 3 2 2 27 4" xfId="20613" xr:uid="{B864BD6B-3D65-4953-8549-7B8EB138AB94}"/>
    <cellStyle name="Normal 3 2 2 27 5" xfId="20614" xr:uid="{E9EA896D-5C19-41EE-BEAC-9D3931D50A30}"/>
    <cellStyle name="Normal 3 2 2 28" xfId="20615" xr:uid="{05918A1F-0CCF-461E-A70C-E1E1217CE9E0}"/>
    <cellStyle name="Normal 3 2 2 28 2" xfId="20616" xr:uid="{85784F8D-50C2-469E-8EB1-7D65D066A49E}"/>
    <cellStyle name="Normal 3 2 2 28 2 2" xfId="20617" xr:uid="{C65D1EB6-8702-43CF-8F9C-728B39ACB208}"/>
    <cellStyle name="Normal 3 2 2 28 2 3" xfId="20618" xr:uid="{CC441500-14DD-48E2-9B6A-D034018DE038}"/>
    <cellStyle name="Normal 3 2 2 28 3" xfId="20619" xr:uid="{D50DB38C-2202-4011-BFC9-D6D9E8FC53EF}"/>
    <cellStyle name="Normal 3 2 2 28 3 2" xfId="20620" xr:uid="{B0AACA6A-4DB6-41EA-AB94-0890F8481C91}"/>
    <cellStyle name="Normal 3 2 2 28 3 3" xfId="20621" xr:uid="{EAC96798-2160-4AE7-8BDD-1A32D2876D9B}"/>
    <cellStyle name="Normal 3 2 2 28 4" xfId="20622" xr:uid="{3E207A4D-DAFD-4A95-88A3-6D43B69D1E6F}"/>
    <cellStyle name="Normal 3 2 2 28 5" xfId="20623" xr:uid="{287635C3-42C7-4B5D-B5A9-055B5CB04D32}"/>
    <cellStyle name="Normal 3 2 2 29" xfId="20624" xr:uid="{307C2342-B188-447B-87C7-68DA057D6D45}"/>
    <cellStyle name="Normal 3 2 2 29 2" xfId="20625" xr:uid="{640845C7-2689-411B-9FDF-A4528BAE588F}"/>
    <cellStyle name="Normal 3 2 2 29 2 2" xfId="20626" xr:uid="{9CB445B7-AFE7-44C3-B6FC-2897FDBC36B2}"/>
    <cellStyle name="Normal 3 2 2 29 2 3" xfId="20627" xr:uid="{B6C8A7DD-68E0-4D32-8ECC-D9B5D7DF0E01}"/>
    <cellStyle name="Normal 3 2 2 29 3" xfId="20628" xr:uid="{76CB1AF3-A059-4FB7-A71F-3C381874911B}"/>
    <cellStyle name="Normal 3 2 2 29 3 2" xfId="20629" xr:uid="{E50A1EF7-CFF5-4D86-B859-E4E25CB974B3}"/>
    <cellStyle name="Normal 3 2 2 29 3 3" xfId="20630" xr:uid="{75117C5A-47F4-4E2A-858A-253A56B480BD}"/>
    <cellStyle name="Normal 3 2 2 29 4" xfId="20631" xr:uid="{ECA8EDE0-9BAF-4BD8-9CEF-7CF6044B58AE}"/>
    <cellStyle name="Normal 3 2 2 29 5" xfId="20632" xr:uid="{FA5AB1B2-C470-44A2-A7B0-78403C23973E}"/>
    <cellStyle name="Normal 3 2 2 3" xfId="20633" xr:uid="{239FC7F5-D6A4-4222-91A3-97E956802DA0}"/>
    <cellStyle name="Normal 3 2 2 3 2" xfId="20634" xr:uid="{816F61D8-E1A1-489F-9418-EC72051EBF9F}"/>
    <cellStyle name="Normal 3 2 2 3 2 2" xfId="20635" xr:uid="{3FD2AE22-FE4A-420C-B865-AC6F2B7CA614}"/>
    <cellStyle name="Normal 3 2 2 3 2 3" xfId="20636" xr:uid="{6702AEA5-65AA-42BF-B05C-31327CB66DD5}"/>
    <cellStyle name="Normal 3 2 2 3 3" xfId="20637" xr:uid="{F41C56E3-9A38-4149-A121-213E728FDC1E}"/>
    <cellStyle name="Normal 3 2 2 3 3 2" xfId="20638" xr:uid="{91B163B8-8449-4E92-B337-96E4B14EEB1B}"/>
    <cellStyle name="Normal 3 2 2 3 3 3" xfId="20639" xr:uid="{99573C1C-B959-4B0D-8EDD-466CBFC22991}"/>
    <cellStyle name="Normal 3 2 2 3 4" xfId="20640" xr:uid="{018B159C-DBD6-44B0-A764-B35090E3AA34}"/>
    <cellStyle name="Normal 3 2 2 3 5" xfId="20641" xr:uid="{641A5F10-2BB6-4A65-B974-243D3202D132}"/>
    <cellStyle name="Normal 3 2 2 30" xfId="20642" xr:uid="{234DBD30-F4F5-4717-B145-FEC091C15BA5}"/>
    <cellStyle name="Normal 3 2 2 30 2" xfId="20643" xr:uid="{72FEBD50-BA69-480A-A328-106FBDDC589E}"/>
    <cellStyle name="Normal 3 2 2 30 2 2" xfId="20644" xr:uid="{4431C1BC-2D11-40B9-A72B-32E23BF48776}"/>
    <cellStyle name="Normal 3 2 2 30 2 3" xfId="20645" xr:uid="{B4A27E2F-9598-4CDF-A693-B56761E893FC}"/>
    <cellStyle name="Normal 3 2 2 30 3" xfId="20646" xr:uid="{5EE4429D-F02F-4B87-8309-755AD0C24144}"/>
    <cellStyle name="Normal 3 2 2 30 3 2" xfId="20647" xr:uid="{F4F69ADE-FE9A-4254-B87C-AD803003722B}"/>
    <cellStyle name="Normal 3 2 2 30 3 3" xfId="20648" xr:uid="{2AF7AF7F-F129-4FD8-908A-8FE37C9FDC2D}"/>
    <cellStyle name="Normal 3 2 2 30 4" xfId="20649" xr:uid="{1A24F2D2-F348-419F-A00F-BA2675CFDA78}"/>
    <cellStyle name="Normal 3 2 2 30 5" xfId="20650" xr:uid="{99D0E493-AA8B-4F98-A0C0-91D4802792D0}"/>
    <cellStyle name="Normal 3 2 2 31" xfId="20651" xr:uid="{C9D4CA7B-DC2E-479A-BB58-ABBC0E62E5FE}"/>
    <cellStyle name="Normal 3 2 2 31 2" xfId="20652" xr:uid="{3101D9BE-22B1-422B-A6D4-E44C0C2DA263}"/>
    <cellStyle name="Normal 3 2 2 31 2 2" xfId="20653" xr:uid="{1FC30588-8F78-444B-B32C-5243BF9DE264}"/>
    <cellStyle name="Normal 3 2 2 31 2 3" xfId="20654" xr:uid="{D4D6FE14-3B0F-4420-B515-2121F32AB741}"/>
    <cellStyle name="Normal 3 2 2 31 3" xfId="20655" xr:uid="{2D2E2519-5270-468F-A9BF-2AC1AD05A58D}"/>
    <cellStyle name="Normal 3 2 2 31 3 2" xfId="20656" xr:uid="{9B693122-6FBE-4CBF-BB9E-7D4D4806B3E8}"/>
    <cellStyle name="Normal 3 2 2 31 3 3" xfId="20657" xr:uid="{E0D1C19D-0FC1-429C-9284-126C190496B7}"/>
    <cellStyle name="Normal 3 2 2 31 4" xfId="20658" xr:uid="{A4B74640-8FCE-49A9-AE0D-18F8A8113D8A}"/>
    <cellStyle name="Normal 3 2 2 31 5" xfId="20659" xr:uid="{6D0EF782-2D31-48C3-81A3-1A5FFC323A78}"/>
    <cellStyle name="Normal 3 2 2 32" xfId="20660" xr:uid="{15379EED-F41B-48F1-BCC7-9E5A4F59185F}"/>
    <cellStyle name="Normal 3 2 2 32 2" xfId="20661" xr:uid="{A382023D-F1B9-4307-A501-6E0D28CECD9D}"/>
    <cellStyle name="Normal 3 2 2 32 2 2" xfId="20662" xr:uid="{8E398080-106C-4DE7-9CCD-99E1422BA8AE}"/>
    <cellStyle name="Normal 3 2 2 32 2 3" xfId="20663" xr:uid="{3ECDF965-A915-4B68-BF84-F7CC008B2E8F}"/>
    <cellStyle name="Normal 3 2 2 32 3" xfId="20664" xr:uid="{FED690DA-46EA-470D-9C9B-FE84C06C5407}"/>
    <cellStyle name="Normal 3 2 2 32 3 2" xfId="20665" xr:uid="{1E4B7E31-E961-42F8-8F66-5C7E95577D5E}"/>
    <cellStyle name="Normal 3 2 2 32 3 3" xfId="20666" xr:uid="{A7FA9CA5-C613-4C2E-88EA-B571B24EF330}"/>
    <cellStyle name="Normal 3 2 2 32 4" xfId="20667" xr:uid="{AB990A5A-4B5C-40FA-BADF-05B195267E22}"/>
    <cellStyle name="Normal 3 2 2 32 5" xfId="20668" xr:uid="{133D95A5-2988-4AE4-9E88-A53B830E7D6A}"/>
    <cellStyle name="Normal 3 2 2 33" xfId="20669" xr:uid="{7C069F6C-B48A-496C-AADF-B32040405EEE}"/>
    <cellStyle name="Normal 3 2 2 33 2" xfId="20670" xr:uid="{0BD7FA1C-0945-40F7-A080-04E095BA7219}"/>
    <cellStyle name="Normal 3 2 2 33 2 2" xfId="20671" xr:uid="{F8FCDC01-29FD-4081-AA50-B97124D2C249}"/>
    <cellStyle name="Normal 3 2 2 33 2 3" xfId="20672" xr:uid="{78592D28-5791-445E-9EF9-7616941C29B1}"/>
    <cellStyle name="Normal 3 2 2 33 3" xfId="20673" xr:uid="{30740755-130A-4C60-99CD-65F55DDBCF75}"/>
    <cellStyle name="Normal 3 2 2 33 3 2" xfId="20674" xr:uid="{6BF6A01F-5722-485D-85D1-3AF09BE03775}"/>
    <cellStyle name="Normal 3 2 2 33 3 3" xfId="20675" xr:uid="{76C81358-A0BD-4DAF-82DB-A6C18E92D981}"/>
    <cellStyle name="Normal 3 2 2 33 4" xfId="20676" xr:uid="{01FDE599-FD29-4E32-8E47-5D26ED19DE7D}"/>
    <cellStyle name="Normal 3 2 2 33 5" xfId="20677" xr:uid="{44988434-859A-4593-A4FD-5292F231950F}"/>
    <cellStyle name="Normal 3 2 2 34" xfId="20678" xr:uid="{5804D9F5-C62F-4B44-80A8-3ADD8233C4F2}"/>
    <cellStyle name="Normal 3 2 2 34 2" xfId="20679" xr:uid="{E6CDD955-C58B-4E44-8D40-33C8E50823EE}"/>
    <cellStyle name="Normal 3 2 2 34 3" xfId="20680" xr:uid="{D8B4769A-04D6-4B20-BB46-29C881A4EC26}"/>
    <cellStyle name="Normal 3 2 2 35" xfId="20681" xr:uid="{9BA2E181-C2C7-4FE1-BD23-3C67E0D57F7D}"/>
    <cellStyle name="Normal 3 2 2 35 2" xfId="20682" xr:uid="{B6CDE9EB-6146-4F17-BEE4-829C334979E8}"/>
    <cellStyle name="Normal 3 2 2 35 3" xfId="20683" xr:uid="{397AF956-FA16-4B18-A266-612377DEA161}"/>
    <cellStyle name="Normal 3 2 2 36" xfId="20684" xr:uid="{5FC71E83-05EF-44EA-ADA2-3E134D52DF9F}"/>
    <cellStyle name="Normal 3 2 2 37" xfId="20685" xr:uid="{F67E26A6-A822-4A95-8208-96C2BB35B360}"/>
    <cellStyle name="Normal 3 2 2 4" xfId="20686" xr:uid="{C5560A91-C043-4331-AA9B-A4FD1A14E89E}"/>
    <cellStyle name="Normal 3 2 2 4 2" xfId="20687" xr:uid="{30776028-BDF9-42CD-AC12-50323E27EDAB}"/>
    <cellStyle name="Normal 3 2 2 4 2 2" xfId="20688" xr:uid="{EB37CD50-97FB-4DEB-8BEA-7B66C0725CBC}"/>
    <cellStyle name="Normal 3 2 2 4 2 3" xfId="20689" xr:uid="{584FCB79-AFC2-4663-8809-E0CF245BC8BA}"/>
    <cellStyle name="Normal 3 2 2 4 3" xfId="20690" xr:uid="{52A9CE5E-E66F-4E85-93A2-9045BA8B35BF}"/>
    <cellStyle name="Normal 3 2 2 4 3 2" xfId="20691" xr:uid="{24836C41-AB7F-4ED2-88D5-B1FB301DDA04}"/>
    <cellStyle name="Normal 3 2 2 4 3 3" xfId="20692" xr:uid="{97F8D6CB-0966-44E9-AC25-1C79B7EDB576}"/>
    <cellStyle name="Normal 3 2 2 4 4" xfId="20693" xr:uid="{9464907F-2595-4500-97A1-C2FE7D34B8AD}"/>
    <cellStyle name="Normal 3 2 2 4 5" xfId="20694" xr:uid="{B8BA20D0-C3F8-48CE-8958-A63C3024AC91}"/>
    <cellStyle name="Normal 3 2 2 5" xfId="20695" xr:uid="{172800B8-7527-47A3-BF3B-CCA18AD8012F}"/>
    <cellStyle name="Normal 3 2 2 5 2" xfId="20696" xr:uid="{89BC5493-8A56-452F-AD0A-BABA88964132}"/>
    <cellStyle name="Normal 3 2 2 5 2 2" xfId="20697" xr:uid="{600DAAC6-CC89-4A93-851E-892E6999BF91}"/>
    <cellStyle name="Normal 3 2 2 5 2 3" xfId="20698" xr:uid="{9F4E2406-AC39-4262-9851-9D095B7A00F0}"/>
    <cellStyle name="Normal 3 2 2 5 3" xfId="20699" xr:uid="{D5BCE4F2-F39B-4F74-9889-944AD5D438E4}"/>
    <cellStyle name="Normal 3 2 2 5 3 2" xfId="20700" xr:uid="{BBBEDA45-D937-44B0-A644-4D7D3698C589}"/>
    <cellStyle name="Normal 3 2 2 5 3 3" xfId="20701" xr:uid="{0836A598-2DB4-4225-BD38-3A406C57916B}"/>
    <cellStyle name="Normal 3 2 2 5 4" xfId="20702" xr:uid="{1398AE1D-A0CB-406C-AE3B-F64C5EBA9A96}"/>
    <cellStyle name="Normal 3 2 2 5 5" xfId="20703" xr:uid="{254B9E94-82EA-44D8-9A3F-20EA58A73E95}"/>
    <cellStyle name="Normal 3 2 2 6" xfId="20704" xr:uid="{81761582-065C-414A-BCA8-5AD6055384E3}"/>
    <cellStyle name="Normal 3 2 2 6 2" xfId="20705" xr:uid="{5EF077C3-A7BA-41FA-BD25-00FD010EC54D}"/>
    <cellStyle name="Normal 3 2 2 6 2 2" xfId="20706" xr:uid="{8B30BE6F-ED31-47D9-A18E-DFEE0AEF15FE}"/>
    <cellStyle name="Normal 3 2 2 6 2 3" xfId="20707" xr:uid="{CACE06C7-D866-406C-8A95-58D8FD7F7FCA}"/>
    <cellStyle name="Normal 3 2 2 6 3" xfId="20708" xr:uid="{7A514E33-61C0-4329-9853-0757BB450847}"/>
    <cellStyle name="Normal 3 2 2 6 3 2" xfId="20709" xr:uid="{CA9C4FCF-73A0-454F-9FEA-C7070434A630}"/>
    <cellStyle name="Normal 3 2 2 6 3 3" xfId="20710" xr:uid="{ED12E97A-64DB-4491-9C74-B2F5C58D7A00}"/>
    <cellStyle name="Normal 3 2 2 6 4" xfId="20711" xr:uid="{C68ECBC4-8AB3-445C-A67D-706E12B37429}"/>
    <cellStyle name="Normal 3 2 2 6 5" xfId="20712" xr:uid="{A0B11F7A-0AED-4FCD-A9BB-BBAA1C75E03F}"/>
    <cellStyle name="Normal 3 2 2 7" xfId="20713" xr:uid="{7D0D72EE-AF45-4DA7-B086-31A87E7B5AAB}"/>
    <cellStyle name="Normal 3 2 2 7 2" xfId="20714" xr:uid="{73814409-520C-41E8-B0B1-B47F5D11A4D8}"/>
    <cellStyle name="Normal 3 2 2 7 2 2" xfId="20715" xr:uid="{A06020CE-F34A-4D4A-9D3E-4BC401BCD006}"/>
    <cellStyle name="Normal 3 2 2 7 2 3" xfId="20716" xr:uid="{8C589401-6E5D-42AB-8FA4-1B0858D596D7}"/>
    <cellStyle name="Normal 3 2 2 7 3" xfId="20717" xr:uid="{C2CEA489-D731-4328-B357-9602E427A9CD}"/>
    <cellStyle name="Normal 3 2 2 7 3 2" xfId="20718" xr:uid="{25E6BC5D-1C3C-46C5-B0FE-02AA6FF29AED}"/>
    <cellStyle name="Normal 3 2 2 7 3 3" xfId="20719" xr:uid="{AA5CABEB-132B-489F-B155-EA55F84A5C7B}"/>
    <cellStyle name="Normal 3 2 2 7 4" xfId="20720" xr:uid="{D4FDFAA7-FC69-439E-B7B0-6BE9FCB507ED}"/>
    <cellStyle name="Normal 3 2 2 7 5" xfId="20721" xr:uid="{9A60C1BC-BC0F-4A5C-BF84-D4B31E54B51F}"/>
    <cellStyle name="Normal 3 2 2 8" xfId="20722" xr:uid="{559ED2B1-C3A7-4C41-94DF-624C1C1F1805}"/>
    <cellStyle name="Normal 3 2 2 8 2" xfId="20723" xr:uid="{4E92EE91-855A-4839-B37F-CE10B61B373E}"/>
    <cellStyle name="Normal 3 2 2 8 2 2" xfId="20724" xr:uid="{5A45106E-A3A7-4800-AD07-9D42DB5DBFFD}"/>
    <cellStyle name="Normal 3 2 2 8 2 3" xfId="20725" xr:uid="{2E2A352D-695C-4F93-8CE7-1536EBC541B6}"/>
    <cellStyle name="Normal 3 2 2 8 3" xfId="20726" xr:uid="{91B99377-CD56-41A7-8059-744C1B5D412F}"/>
    <cellStyle name="Normal 3 2 2 8 3 2" xfId="20727" xr:uid="{16E91A68-E6ED-4559-B821-1BB30FD41952}"/>
    <cellStyle name="Normal 3 2 2 8 3 3" xfId="20728" xr:uid="{E9A0C06E-8012-442D-ADC7-BBF472370680}"/>
    <cellStyle name="Normal 3 2 2 8 4" xfId="20729" xr:uid="{DA70DE7E-0914-4F43-95D5-4E78292E17F5}"/>
    <cellStyle name="Normal 3 2 2 8 5" xfId="20730" xr:uid="{EA46184F-EF92-4240-9570-701F6EED4D05}"/>
    <cellStyle name="Normal 3 2 2 9" xfId="20731" xr:uid="{9CDD519B-E451-428A-9B4E-246325787914}"/>
    <cellStyle name="Normal 3 2 2 9 2" xfId="20732" xr:uid="{936FFDC8-ADC9-4068-899C-AB4CDC7B8399}"/>
    <cellStyle name="Normal 3 2 2 9 2 2" xfId="20733" xr:uid="{6D559C50-EB51-4DFE-9703-2A8B161990E9}"/>
    <cellStyle name="Normal 3 2 2 9 2 3" xfId="20734" xr:uid="{1FF9A143-64E9-42C8-8B02-6489D1620A71}"/>
    <cellStyle name="Normal 3 2 2 9 3" xfId="20735" xr:uid="{D534A752-AA0C-4806-A263-3BCF31122799}"/>
    <cellStyle name="Normal 3 2 2 9 3 2" xfId="20736" xr:uid="{FF445645-205B-4164-857B-537B5D0BCAF9}"/>
    <cellStyle name="Normal 3 2 2 9 3 3" xfId="20737" xr:uid="{19BDA433-7647-40E2-B7D4-2D5F1C03168F}"/>
    <cellStyle name="Normal 3 2 2 9 4" xfId="20738" xr:uid="{242DAD71-6A46-45C6-83B8-BEBFE1D2CDDC}"/>
    <cellStyle name="Normal 3 2 2 9 5" xfId="20739" xr:uid="{9535EC0C-D888-4A54-9AAB-3245B2312C7C}"/>
    <cellStyle name="Normal 3 2 20" xfId="20740" xr:uid="{3896CD69-4108-401E-B08F-90EB5EDE8B13}"/>
    <cellStyle name="Normal 3 2 20 2" xfId="20741" xr:uid="{AF0FB91F-0ABC-49CB-AEA4-8272FBC5B1C2}"/>
    <cellStyle name="Normal 3 2 20 2 2" xfId="20742" xr:uid="{7440A919-057D-4077-B616-53E161B0E2AA}"/>
    <cellStyle name="Normal 3 2 20 2 3" xfId="20743" xr:uid="{A5B908FA-7454-475A-AA23-3EFB5C2B61EA}"/>
    <cellStyle name="Normal 3 2 20 3" xfId="20744" xr:uid="{04C1FB88-4AC2-4C71-AE03-407B0425A00D}"/>
    <cellStyle name="Normal 3 2 20 3 2" xfId="20745" xr:uid="{0D6849C7-849F-42CC-9444-217EBDB4CE23}"/>
    <cellStyle name="Normal 3 2 20 3 3" xfId="20746" xr:uid="{1A9211E5-4CB7-4A02-8BFE-9BD3C30C767A}"/>
    <cellStyle name="Normal 3 2 20 4" xfId="20747" xr:uid="{48CF7DA7-D530-47C1-B5EA-6DD03C5B3E48}"/>
    <cellStyle name="Normal 3 2 20 5" xfId="20748" xr:uid="{1ADBD9C1-9D0F-4BCA-B047-B017D09D8848}"/>
    <cellStyle name="Normal 3 2 21" xfId="20749" xr:uid="{8E2C1107-29D7-4946-A080-D36C2DB9358C}"/>
    <cellStyle name="Normal 3 2 21 2" xfId="20750" xr:uid="{E39D5B3B-2330-4FAC-909A-9E2F6643F175}"/>
    <cellStyle name="Normal 3 2 21 2 2" xfId="20751" xr:uid="{02B5DAEA-C708-42D8-9AB7-327BBB25FD5F}"/>
    <cellStyle name="Normal 3 2 21 2 3" xfId="20752" xr:uid="{A7796E04-4225-4238-8170-56AFD3457292}"/>
    <cellStyle name="Normal 3 2 21 3" xfId="20753" xr:uid="{BAB301BC-54E2-485A-A33C-D30EF7365342}"/>
    <cellStyle name="Normal 3 2 21 3 2" xfId="20754" xr:uid="{08E1CD58-5EDA-4D2B-A308-E231E4F36EFB}"/>
    <cellStyle name="Normal 3 2 21 3 3" xfId="20755" xr:uid="{3E1D11EB-C84F-41DC-969A-E3A38E58079D}"/>
    <cellStyle name="Normal 3 2 21 4" xfId="20756" xr:uid="{F48E0BA1-0475-4D1B-8759-9D47C5445C15}"/>
    <cellStyle name="Normal 3 2 21 5" xfId="20757" xr:uid="{11A6BB5E-A5BC-49A0-99D6-260DF51E9268}"/>
    <cellStyle name="Normal 3 2 22" xfId="20758" xr:uid="{C83282FB-A009-4F3B-8D39-99DA54BD0DE7}"/>
    <cellStyle name="Normal 3 2 22 2" xfId="20759" xr:uid="{33BCE315-85FB-4419-817C-3E52802CF7E7}"/>
    <cellStyle name="Normal 3 2 22 2 2" xfId="20760" xr:uid="{CDFF1F6A-CDAF-4DC1-90DC-C187F07E94AB}"/>
    <cellStyle name="Normal 3 2 22 2 3" xfId="20761" xr:uid="{884FF17C-4E26-4CE7-AA9D-DCFCB4124163}"/>
    <cellStyle name="Normal 3 2 22 3" xfId="20762" xr:uid="{6A105782-5895-4878-B5C9-82ADE795F6C6}"/>
    <cellStyle name="Normal 3 2 22 3 2" xfId="20763" xr:uid="{7EE3D1A2-0F48-47AD-8921-BCE0185EDD65}"/>
    <cellStyle name="Normal 3 2 22 3 3" xfId="20764" xr:uid="{3FB3478E-9420-4C00-8F01-D0AB213991AC}"/>
    <cellStyle name="Normal 3 2 22 4" xfId="20765" xr:uid="{BE52B16B-2303-4E83-805A-B86D7B7A90D7}"/>
    <cellStyle name="Normal 3 2 22 5" xfId="20766" xr:uid="{510F834B-3FE0-4933-9D57-F3A8637285A3}"/>
    <cellStyle name="Normal 3 2 23" xfId="20767" xr:uid="{A7A7CDAC-4F57-4116-82AB-33DADA14F855}"/>
    <cellStyle name="Normal 3 2 23 2" xfId="20768" xr:uid="{0958F17D-5EAD-4322-8D5E-BA31D970C2E6}"/>
    <cellStyle name="Normal 3 2 23 2 2" xfId="20769" xr:uid="{F6DA87AA-B9B1-4E4F-88C9-69CF6FD54F7C}"/>
    <cellStyle name="Normal 3 2 23 2 3" xfId="20770" xr:uid="{C4122B73-0029-4AFF-92E8-68C8852AB120}"/>
    <cellStyle name="Normal 3 2 23 3" xfId="20771" xr:uid="{8DDE06EB-6323-4F52-8A6E-9A40A8FBDADD}"/>
    <cellStyle name="Normal 3 2 23 3 2" xfId="20772" xr:uid="{23FA7FC8-B12B-4D97-898A-A94848107F9C}"/>
    <cellStyle name="Normal 3 2 23 3 3" xfId="20773" xr:uid="{7473734D-900E-4E5D-96B9-8A5E41891D47}"/>
    <cellStyle name="Normal 3 2 23 4" xfId="20774" xr:uid="{08B97809-EF91-4CF5-B735-E08C7D353920}"/>
    <cellStyle name="Normal 3 2 23 5" xfId="20775" xr:uid="{8B8897D4-7A73-457D-BD92-CF3585B5E961}"/>
    <cellStyle name="Normal 3 2 24" xfId="20776" xr:uid="{CB134D65-943E-4EF5-8904-EF2841AC2F96}"/>
    <cellStyle name="Normal 3 2 24 2" xfId="20777" xr:uid="{50EDAA08-5F28-432C-B0BA-08DD6F021396}"/>
    <cellStyle name="Normal 3 2 24 2 2" xfId="20778" xr:uid="{2648605F-4980-4AEC-A6DC-5257942B0BDE}"/>
    <cellStyle name="Normal 3 2 24 2 3" xfId="20779" xr:uid="{12AEB3A1-3B33-4AC5-864D-37DC5C3DCD47}"/>
    <cellStyle name="Normal 3 2 24 3" xfId="20780" xr:uid="{F03666CE-5611-46CE-88AC-F21163CF7807}"/>
    <cellStyle name="Normal 3 2 24 3 2" xfId="20781" xr:uid="{51C92DC6-CE0E-4277-807B-30EBB299F418}"/>
    <cellStyle name="Normal 3 2 24 3 3" xfId="20782" xr:uid="{CCC6DA3E-8DEA-403D-8790-260520CA1430}"/>
    <cellStyle name="Normal 3 2 24 4" xfId="20783" xr:uid="{C3F99761-B89E-4230-8417-919F48366D79}"/>
    <cellStyle name="Normal 3 2 24 5" xfId="20784" xr:uid="{6983A2A3-B99D-485A-8DC4-E25A1C3CFC99}"/>
    <cellStyle name="Normal 3 2 25" xfId="20785" xr:uid="{9FF3A830-0657-49B0-BAA6-CBCC8A656745}"/>
    <cellStyle name="Normal 3 2 25 2" xfId="20786" xr:uid="{CA9C4E04-8591-409C-94D2-81379F7BEEFC}"/>
    <cellStyle name="Normal 3 2 25 2 2" xfId="20787" xr:uid="{0927600B-774A-48C9-8A75-B946B275C0AF}"/>
    <cellStyle name="Normal 3 2 25 2 3" xfId="20788" xr:uid="{87E1DAA4-A1AB-4CB5-BB65-B0449FB0827E}"/>
    <cellStyle name="Normal 3 2 25 3" xfId="20789" xr:uid="{2CA631B5-3B8D-42AA-B450-438719BF0E7B}"/>
    <cellStyle name="Normal 3 2 25 3 2" xfId="20790" xr:uid="{FCDB23D6-6AEB-4A69-8432-1EED77E990B1}"/>
    <cellStyle name="Normal 3 2 25 3 3" xfId="20791" xr:uid="{B4DC436A-6668-41AF-A080-949D60ADE7FB}"/>
    <cellStyle name="Normal 3 2 25 4" xfId="20792" xr:uid="{F5488BD1-1F99-4653-A06B-44A7FA4DA008}"/>
    <cellStyle name="Normal 3 2 25 5" xfId="20793" xr:uid="{7CBC3843-F506-4D4B-B62F-5C0687F79EF2}"/>
    <cellStyle name="Normal 3 2 26" xfId="20794" xr:uid="{AF08B773-65C9-49AA-8251-8044D2B2AF5A}"/>
    <cellStyle name="Normal 3 2 26 2" xfId="20795" xr:uid="{57482C93-59E8-4D03-8D52-3B1C5110459C}"/>
    <cellStyle name="Normal 3 2 26 2 2" xfId="20796" xr:uid="{3BEE42EF-7A6A-491B-9F38-EE907AF99671}"/>
    <cellStyle name="Normal 3 2 26 2 3" xfId="20797" xr:uid="{1B26CAF8-BC9B-48CD-B522-2C093EC6D598}"/>
    <cellStyle name="Normal 3 2 26 3" xfId="20798" xr:uid="{E9E1C606-62A8-40DA-A384-40A357C03B39}"/>
    <cellStyle name="Normal 3 2 26 3 2" xfId="20799" xr:uid="{DCFB4B58-EB71-4F8A-88D4-CE1544BAB917}"/>
    <cellStyle name="Normal 3 2 26 3 3" xfId="20800" xr:uid="{BC641C55-3864-4885-8A04-DC624FAFF4B9}"/>
    <cellStyle name="Normal 3 2 26 4" xfId="20801" xr:uid="{E10E3D10-BB5C-4C91-B1F5-84E4EB819602}"/>
    <cellStyle name="Normal 3 2 26 5" xfId="20802" xr:uid="{0B914913-65D9-40D5-93AF-0FB19C05EACA}"/>
    <cellStyle name="Normal 3 2 27" xfId="20803" xr:uid="{2A4E2E41-6E8D-4CD7-9864-0E26F6054265}"/>
    <cellStyle name="Normal 3 2 27 2" xfId="20804" xr:uid="{DD9D90D3-A658-4500-B6F3-16A73219BF1D}"/>
    <cellStyle name="Normal 3 2 27 2 2" xfId="20805" xr:uid="{52B7D1E0-FD74-4995-BF79-FB706A9FD100}"/>
    <cellStyle name="Normal 3 2 27 2 3" xfId="20806" xr:uid="{C8CCF0E3-21F7-40C2-9050-68374E5A4B25}"/>
    <cellStyle name="Normal 3 2 27 3" xfId="20807" xr:uid="{106C9A6F-751C-4339-A086-3B88319392F1}"/>
    <cellStyle name="Normal 3 2 27 3 2" xfId="20808" xr:uid="{F7F8EE99-4DC9-4E7A-ACF6-FA00F18A8FA9}"/>
    <cellStyle name="Normal 3 2 27 3 3" xfId="20809" xr:uid="{5477D864-2E24-46EF-885E-A076CA646A3D}"/>
    <cellStyle name="Normal 3 2 27 4" xfId="20810" xr:uid="{AFA1B0C4-7C01-42CE-A574-BBB2931C00B1}"/>
    <cellStyle name="Normal 3 2 27 5" xfId="20811" xr:uid="{A73D3BA4-5840-4544-8FF6-B11AD32C8EAB}"/>
    <cellStyle name="Normal 3 2 28" xfId="20812" xr:uid="{CB00C289-8F62-479A-A9F4-D3F6C451BB79}"/>
    <cellStyle name="Normal 3 2 28 2" xfId="20813" xr:uid="{47B06D48-19B0-475B-9E35-5CD97CDA82BC}"/>
    <cellStyle name="Normal 3 2 28 2 2" xfId="20814" xr:uid="{B2EF3783-F053-4EB9-85FB-588217E16BB7}"/>
    <cellStyle name="Normal 3 2 28 2 3" xfId="20815" xr:uid="{6CDC4903-8DB6-4446-9D00-E2C6D9F2E2D2}"/>
    <cellStyle name="Normal 3 2 28 3" xfId="20816" xr:uid="{C06D8261-6590-463A-B4FD-8DD69523BAFF}"/>
    <cellStyle name="Normal 3 2 28 3 2" xfId="20817" xr:uid="{DB072EA4-3BA6-4C2E-9222-FDE1D297C550}"/>
    <cellStyle name="Normal 3 2 28 3 3" xfId="20818" xr:uid="{C4491103-9A92-4154-B1BB-81988179F7C3}"/>
    <cellStyle name="Normal 3 2 28 4" xfId="20819" xr:uid="{56439111-287B-4D5A-B939-E7061BBB90CB}"/>
    <cellStyle name="Normal 3 2 28 5" xfId="20820" xr:uid="{0BC73ABD-1008-4DEF-B0B9-727C44864895}"/>
    <cellStyle name="Normal 3 2 29" xfId="20821" xr:uid="{67697D0F-E7AA-4C2F-A3AB-574CF492DD33}"/>
    <cellStyle name="Normal 3 2 29 2" xfId="20822" xr:uid="{DE57D65A-FF89-438C-8FBB-B76452C3A9D9}"/>
    <cellStyle name="Normal 3 2 29 2 2" xfId="20823" xr:uid="{592108F6-30DC-4109-88A1-D836BBDDAFD8}"/>
    <cellStyle name="Normal 3 2 29 2 3" xfId="20824" xr:uid="{FB513D59-D469-4401-A283-D951F914E53C}"/>
    <cellStyle name="Normal 3 2 29 3" xfId="20825" xr:uid="{C08DCE39-57BB-47AE-91E6-22143DACF0AE}"/>
    <cellStyle name="Normal 3 2 29 3 2" xfId="20826" xr:uid="{21CD3BE9-0EFA-4419-A487-BF1F9F067CC4}"/>
    <cellStyle name="Normal 3 2 29 3 3" xfId="20827" xr:uid="{CD6362D9-3088-4B6B-BDD1-E6B1552345EF}"/>
    <cellStyle name="Normal 3 2 29 4" xfId="20828" xr:uid="{C4D21D64-8644-4572-8D63-34E1E77D623F}"/>
    <cellStyle name="Normal 3 2 29 5" xfId="20829" xr:uid="{77DA1EE6-63C9-47F4-B734-7C779264D0B9}"/>
    <cellStyle name="Normal 3 2 3" xfId="20830" xr:uid="{8338D466-8114-4F0A-BA0C-C6CDA19EB66D}"/>
    <cellStyle name="Normal 3 2 3 2" xfId="20831" xr:uid="{60A9426A-559E-4383-947B-199A38A5CBB5}"/>
    <cellStyle name="Normal 3 2 3 2 2" xfId="20832" xr:uid="{3F9834B5-0878-45F2-86B0-2F5C3F8BC04A}"/>
    <cellStyle name="Normal 3 2 3 2 3" xfId="20833" xr:uid="{C4CB3AA7-0484-49C5-AD68-8126CE10074B}"/>
    <cellStyle name="Normal 3 2 3 3" xfId="20834" xr:uid="{137B2241-212E-4B34-B19E-5238087531BE}"/>
    <cellStyle name="Normal 3 2 3 3 2" xfId="20835" xr:uid="{94A518D2-84E7-4A0B-90FF-3E48106EA984}"/>
    <cellStyle name="Normal 3 2 3 3 3" xfId="20836" xr:uid="{95B4106D-218D-4E13-9B1B-D3AD3AB27313}"/>
    <cellStyle name="Normal 3 2 3 4" xfId="20837" xr:uid="{4093C770-D573-440E-918F-31A8E12A4DB4}"/>
    <cellStyle name="Normal 3 2 3 5" xfId="20838" xr:uid="{52E7D190-D14B-4B37-AACB-1F5BCBA8CEFE}"/>
    <cellStyle name="Normal 3 2 30" xfId="20839" xr:uid="{227D3289-3D21-4DA5-A650-B94EB475C473}"/>
    <cellStyle name="Normal 3 2 30 2" xfId="20840" xr:uid="{B54F5B25-CF99-414A-874F-04133D6D7C62}"/>
    <cellStyle name="Normal 3 2 30 2 2" xfId="20841" xr:uid="{F1382CD6-C226-4DE6-A60A-4D91140EAC87}"/>
    <cellStyle name="Normal 3 2 30 2 3" xfId="20842" xr:uid="{F0F4155A-953F-444A-B81E-052D1D17E2CF}"/>
    <cellStyle name="Normal 3 2 30 3" xfId="20843" xr:uid="{C553ECD2-7866-4ED6-ABC1-BEE2EFDAD13E}"/>
    <cellStyle name="Normal 3 2 30 3 2" xfId="20844" xr:uid="{F5AAB5DA-E9DC-4844-BBC0-AAD2AAC3BC91}"/>
    <cellStyle name="Normal 3 2 30 3 3" xfId="20845" xr:uid="{18E178A6-2F2D-4AA8-A5D0-A366871121BC}"/>
    <cellStyle name="Normal 3 2 30 4" xfId="20846" xr:uid="{69853EB9-A867-464A-9E08-9A8808FA8AD8}"/>
    <cellStyle name="Normal 3 2 30 5" xfId="20847" xr:uid="{0551811E-741E-42BD-A9EA-25B3D8534945}"/>
    <cellStyle name="Normal 3 2 31" xfId="20848" xr:uid="{A021E677-A3C4-41A5-8378-53492455F0DD}"/>
    <cellStyle name="Normal 3 2 31 2" xfId="20849" xr:uid="{6BFBE03F-8429-488B-87CA-C2F8559D1708}"/>
    <cellStyle name="Normal 3 2 31 2 2" xfId="20850" xr:uid="{D9648DDA-FA9E-4CC6-B7AD-BB8B26B3D9E4}"/>
    <cellStyle name="Normal 3 2 31 2 3" xfId="20851" xr:uid="{F92C3839-43C0-4C77-AF04-4FC1C6E63AAC}"/>
    <cellStyle name="Normal 3 2 31 3" xfId="20852" xr:uid="{4563B980-A5F6-4FFD-A0C7-D3389893CA62}"/>
    <cellStyle name="Normal 3 2 31 3 2" xfId="20853" xr:uid="{02B8FF15-A946-4360-8AF8-262C886DA36E}"/>
    <cellStyle name="Normal 3 2 31 3 3" xfId="20854" xr:uid="{E15F7943-CC3C-40E5-8CA7-B4B8DCE7B86D}"/>
    <cellStyle name="Normal 3 2 31 4" xfId="20855" xr:uid="{64679D0F-9E50-47B9-89EF-8902839ADA2E}"/>
    <cellStyle name="Normal 3 2 31 5" xfId="20856" xr:uid="{75DE20DD-771E-4CBA-A349-D5014EA1C0A7}"/>
    <cellStyle name="Normal 3 2 32" xfId="20857" xr:uid="{261D83CF-6AED-4075-95FA-349A7E675840}"/>
    <cellStyle name="Normal 3 2 32 2" xfId="20858" xr:uid="{DDEAC62B-A1AD-4A8B-9C72-008F4C7C069D}"/>
    <cellStyle name="Normal 3 2 32 2 2" xfId="20859" xr:uid="{5B571CCA-4D8E-4EDA-819B-6861801E68BB}"/>
    <cellStyle name="Normal 3 2 32 2 3" xfId="20860" xr:uid="{E6F52310-7E71-4AD5-8E9B-75FC96B76B9C}"/>
    <cellStyle name="Normal 3 2 32 3" xfId="20861" xr:uid="{F4E1B120-3A5A-4B15-91AC-B6A4C7D3526B}"/>
    <cellStyle name="Normal 3 2 32 3 2" xfId="20862" xr:uid="{3086B35B-15CB-48DB-94A0-E9E78426DE39}"/>
    <cellStyle name="Normal 3 2 32 3 3" xfId="20863" xr:uid="{F5324E76-F90B-438A-A619-6F7D3AB4B2FF}"/>
    <cellStyle name="Normal 3 2 32 4" xfId="20864" xr:uid="{A7EC8C78-D1C9-4987-AB15-9375A19D4C7E}"/>
    <cellStyle name="Normal 3 2 32 5" xfId="20865" xr:uid="{EAF7A2DC-D5BA-4080-BCA3-E19CFD174B25}"/>
    <cellStyle name="Normal 3 2 33" xfId="20866" xr:uid="{2958E567-25C7-4F64-BA65-27EC315B0ACF}"/>
    <cellStyle name="Normal 3 2 33 2" xfId="20867" xr:uid="{33A27D6E-D334-4097-BDA1-60C2D4BBD8E2}"/>
    <cellStyle name="Normal 3 2 33 2 2" xfId="20868" xr:uid="{3EA1DE9D-EDB2-4B5D-9555-3385B3D22091}"/>
    <cellStyle name="Normal 3 2 33 2 3" xfId="20869" xr:uid="{C2311275-B0DC-48D8-8D79-441977FA72A1}"/>
    <cellStyle name="Normal 3 2 33 3" xfId="20870" xr:uid="{60B331F4-E311-4589-B717-DB98CF3E4ADE}"/>
    <cellStyle name="Normal 3 2 33 3 2" xfId="20871" xr:uid="{6370D2AC-F259-4A04-90E3-8E0937299417}"/>
    <cellStyle name="Normal 3 2 33 3 3" xfId="20872" xr:uid="{9DCF39C9-7F77-42C4-9E2B-9177D9091512}"/>
    <cellStyle name="Normal 3 2 33 4" xfId="20873" xr:uid="{A2EAC878-46C3-457F-8390-961C892FFE5D}"/>
    <cellStyle name="Normal 3 2 33 5" xfId="20874" xr:uid="{7F47AAE7-1358-4389-BE7E-D0496CDC2BEE}"/>
    <cellStyle name="Normal 3 2 34" xfId="20875" xr:uid="{E88748B3-5BBD-4F01-8BE9-C87D0F3B635D}"/>
    <cellStyle name="Normal 3 2 34 2" xfId="20876" xr:uid="{F386777A-0055-4465-A78A-85F265292F6D}"/>
    <cellStyle name="Normal 3 2 34 2 2" xfId="20877" xr:uid="{0B3BA12E-8CC7-49AE-A695-C3745ECB21C9}"/>
    <cellStyle name="Normal 3 2 34 2 3" xfId="20878" xr:uid="{3BF0FF6A-5A5C-4769-AD52-93DC28D7116D}"/>
    <cellStyle name="Normal 3 2 34 3" xfId="20879" xr:uid="{280DCF7B-8AED-4894-BE83-0FBB04447D76}"/>
    <cellStyle name="Normal 3 2 34 3 2" xfId="20880" xr:uid="{572E25EC-83A7-4A3F-84A8-6292C53F3725}"/>
    <cellStyle name="Normal 3 2 34 3 3" xfId="20881" xr:uid="{F8EF12AF-99D6-4E8A-B497-3826C0D05081}"/>
    <cellStyle name="Normal 3 2 34 4" xfId="20882" xr:uid="{F2617386-8E0F-4169-87F8-17F75AE8AF82}"/>
    <cellStyle name="Normal 3 2 34 5" xfId="20883" xr:uid="{3402B431-7A54-4F6C-9BEF-1E43B6DDC2D6}"/>
    <cellStyle name="Normal 3 2 35" xfId="20884" xr:uid="{06F82D10-EAB7-42CC-80CD-1DCD28C4E91C}"/>
    <cellStyle name="Normal 3 2 35 2" xfId="20885" xr:uid="{5E7F5C77-675A-4480-892B-C3BFDB465912}"/>
    <cellStyle name="Normal 3 2 35 2 2" xfId="20886" xr:uid="{A75766D5-1E65-438E-8249-7D75B74C25C4}"/>
    <cellStyle name="Normal 3 2 35 2 3" xfId="20887" xr:uid="{2E0A7AF0-5EB3-49FB-9E2E-FF2C49B0BD7C}"/>
    <cellStyle name="Normal 3 2 35 3" xfId="20888" xr:uid="{9A3105F3-E73C-4B64-82F5-9F5CD3E76B54}"/>
    <cellStyle name="Normal 3 2 35 3 2" xfId="20889" xr:uid="{7F652174-0617-4396-A90A-3C7B88193480}"/>
    <cellStyle name="Normal 3 2 35 3 3" xfId="20890" xr:uid="{82E5C72F-EDB6-47DA-A80C-A65ECF5936ED}"/>
    <cellStyle name="Normal 3 2 35 4" xfId="20891" xr:uid="{C00D6E91-346D-4EA9-B296-CDECBB9E601F}"/>
    <cellStyle name="Normal 3 2 35 5" xfId="20892" xr:uid="{8E078043-9723-4493-8805-A399A6125D0F}"/>
    <cellStyle name="Normal 3 2 36" xfId="20893" xr:uid="{6BD8153F-027B-44E6-9E2F-BABCC31D5C06}"/>
    <cellStyle name="Normal 3 2 36 2" xfId="20894" xr:uid="{B1290CDE-D69D-4471-BEA7-7B3C992899E2}"/>
    <cellStyle name="Normal 3 2 36 2 2" xfId="20895" xr:uid="{02B54F73-F0CE-4B71-8DC0-50E08C481182}"/>
    <cellStyle name="Normal 3 2 36 2 3" xfId="20896" xr:uid="{40834441-32C8-41F3-853D-EAAFF2820DBC}"/>
    <cellStyle name="Normal 3 2 36 3" xfId="20897" xr:uid="{3DCD6EED-3163-441B-8F83-8E17275D5BD5}"/>
    <cellStyle name="Normal 3 2 36 3 2" xfId="20898" xr:uid="{DD7B01FF-CC58-4978-8498-D7C3B2725885}"/>
    <cellStyle name="Normal 3 2 36 3 3" xfId="20899" xr:uid="{F9241D1E-30B3-4E6B-B3D2-3C5A80C111D0}"/>
    <cellStyle name="Normal 3 2 36 4" xfId="20900" xr:uid="{03CEE2CF-9682-4F05-908D-0B4E703E43BC}"/>
    <cellStyle name="Normal 3 2 36 5" xfId="20901" xr:uid="{C8E01BAA-2D9A-4AEC-A317-F8681C8CEFFC}"/>
    <cellStyle name="Normal 3 2 37" xfId="20902" xr:uid="{50F10C83-3AAB-4903-AF9A-6DB7CC23E0BF}"/>
    <cellStyle name="Normal 3 2 37 2" xfId="20903" xr:uid="{3523F1A4-0E7C-4606-A3E0-64CA44B744EC}"/>
    <cellStyle name="Normal 3 2 37 2 2" xfId="20904" xr:uid="{81AD9A4C-1350-431D-9589-8BE15C032D2B}"/>
    <cellStyle name="Normal 3 2 37 2 3" xfId="20905" xr:uid="{32609705-86D1-4D3C-8254-30FA0C96F288}"/>
    <cellStyle name="Normal 3 2 37 3" xfId="20906" xr:uid="{F63F8B95-2773-4F58-92F6-E3E4440319D2}"/>
    <cellStyle name="Normal 3 2 37 3 2" xfId="20907" xr:uid="{C8994AFA-BA74-4C6C-8805-35C998DCFCB7}"/>
    <cellStyle name="Normal 3 2 37 3 3" xfId="20908" xr:uid="{93B2B6BE-6A84-47EB-9F8C-2774FAB099A7}"/>
    <cellStyle name="Normal 3 2 37 4" xfId="20909" xr:uid="{FB298ADC-31AE-4EA9-B53D-D6613D236F1E}"/>
    <cellStyle name="Normal 3 2 37 5" xfId="20910" xr:uid="{1F944A98-91B4-4120-A41A-3124AB770E4B}"/>
    <cellStyle name="Normal 3 2 38" xfId="20911" xr:uid="{264C4FD7-F0F9-4BFB-8E90-C6141C26E9D7}"/>
    <cellStyle name="Normal 3 2 38 2" xfId="20912" xr:uid="{6C93A626-4D76-4A15-9884-2DF869FCFF08}"/>
    <cellStyle name="Normal 3 2 38 2 2" xfId="20913" xr:uid="{34633F0D-16EB-4435-9DBD-D411D1BA4F4D}"/>
    <cellStyle name="Normal 3 2 38 2 3" xfId="20914" xr:uid="{D572E4B3-F6C3-46DD-A4F1-ECDD8F482F1E}"/>
    <cellStyle name="Normal 3 2 38 3" xfId="20915" xr:uid="{9C2AB61D-8CF3-407E-B4AD-4C71BF625FA6}"/>
    <cellStyle name="Normal 3 2 38 3 2" xfId="20916" xr:uid="{2AE44F29-EEF1-4A3A-B021-B383BA95FFF7}"/>
    <cellStyle name="Normal 3 2 38 3 3" xfId="20917" xr:uid="{BE6C7259-8636-4190-ACC0-5DAFDCA4FA87}"/>
    <cellStyle name="Normal 3 2 38 4" xfId="20918" xr:uid="{FAD8AA0F-DD23-4E2F-B2B2-C60ECF7F010A}"/>
    <cellStyle name="Normal 3 2 38 5" xfId="20919" xr:uid="{50D7AF83-D30D-46BD-9963-C46092D9E602}"/>
    <cellStyle name="Normal 3 2 39" xfId="20920" xr:uid="{7E6A2B5D-897F-4890-A4C3-EAE13B0FF98F}"/>
    <cellStyle name="Normal 3 2 39 2" xfId="20921" xr:uid="{9F5C1800-1252-4579-B907-ED463F533DB7}"/>
    <cellStyle name="Normal 3 2 39 2 2" xfId="20922" xr:uid="{A52F383E-29E8-49FE-BA75-EF0F3E2EC703}"/>
    <cellStyle name="Normal 3 2 39 2 3" xfId="20923" xr:uid="{503C70BA-EEA9-4AF1-A020-37CA54E03D2A}"/>
    <cellStyle name="Normal 3 2 39 3" xfId="20924" xr:uid="{B674DF8C-D845-49AC-8265-7485DE851CB6}"/>
    <cellStyle name="Normal 3 2 39 3 2" xfId="20925" xr:uid="{CC5B3D7E-DCE0-494A-A31A-C5FE8395C208}"/>
    <cellStyle name="Normal 3 2 39 3 3" xfId="20926" xr:uid="{C5D93059-A82F-4D0F-ACA2-439517D5019E}"/>
    <cellStyle name="Normal 3 2 39 4" xfId="20927" xr:uid="{C7C952E3-079E-4FB8-A471-C84C5B49075A}"/>
    <cellStyle name="Normal 3 2 39 5" xfId="20928" xr:uid="{BE2E5828-ADAC-47C8-AE91-2CB3CC8453EF}"/>
    <cellStyle name="Normal 3 2 4" xfId="20929" xr:uid="{A1C06C46-3955-45E7-BE8B-94DCAFA550DC}"/>
    <cellStyle name="Normal 3 2 4 2" xfId="20930" xr:uid="{8B0B642B-013B-4DF6-A6AA-60419009EE0B}"/>
    <cellStyle name="Normal 3 2 4 2 2" xfId="20931" xr:uid="{31FDC6C9-404B-4DD9-A6AD-00862E013BB7}"/>
    <cellStyle name="Normal 3 2 4 2 3" xfId="20932" xr:uid="{904E3E86-CB6D-4D4A-A1E9-B86CC122D573}"/>
    <cellStyle name="Normal 3 2 4 3" xfId="20933" xr:uid="{26613545-B2EF-4930-9C41-DEB665DBE644}"/>
    <cellStyle name="Normal 3 2 4 3 2" xfId="20934" xr:uid="{49208425-7531-4B3C-AD4B-9EACB9CA94C0}"/>
    <cellStyle name="Normal 3 2 4 3 3" xfId="20935" xr:uid="{7C2D9DC5-C174-4538-A161-7E810AFBDFF6}"/>
    <cellStyle name="Normal 3 2 4 4" xfId="20936" xr:uid="{36EEE400-C850-4319-BCBE-6121D5ED6369}"/>
    <cellStyle name="Normal 3 2 4 5" xfId="20937" xr:uid="{D15C491F-48D2-4FF0-88D1-AD27A84A9197}"/>
    <cellStyle name="Normal 3 2 40" xfId="20938" xr:uid="{FFE79119-EA40-4541-A6A4-1EBF639DEB11}"/>
    <cellStyle name="Normal 3 2 40 2" xfId="20939" xr:uid="{36822155-9415-4E88-8CC0-BC44CBEC05CE}"/>
    <cellStyle name="Normal 3 2 40 2 2" xfId="20940" xr:uid="{68DADB19-E9D5-43E7-BA2B-4A05909E364C}"/>
    <cellStyle name="Normal 3 2 40 2 3" xfId="20941" xr:uid="{D5FF3367-68FA-472A-9BD4-018989B18E1C}"/>
    <cellStyle name="Normal 3 2 40 3" xfId="20942" xr:uid="{753B598E-9A7F-4752-901C-A0478D46CEBD}"/>
    <cellStyle name="Normal 3 2 40 3 2" xfId="20943" xr:uid="{C6B19A53-9595-4F98-83F0-7BF56A467225}"/>
    <cellStyle name="Normal 3 2 40 3 3" xfId="20944" xr:uid="{D6135693-F4F1-404C-B6AF-53B4D9644A33}"/>
    <cellStyle name="Normal 3 2 40 4" xfId="20945" xr:uid="{508C7EFB-08E2-4A6A-8B6C-F671B9AB2E7C}"/>
    <cellStyle name="Normal 3 2 40 5" xfId="20946" xr:uid="{91096711-521F-4AD2-A792-B60883FCBB98}"/>
    <cellStyle name="Normal 3 2 41" xfId="20947" xr:uid="{5DDE9EB9-CD91-4B53-88A8-A10D10B0D712}"/>
    <cellStyle name="Normal 3 2 41 2" xfId="20948" xr:uid="{CD2A15F3-431B-4679-8CC6-797295373353}"/>
    <cellStyle name="Normal 3 2 41 2 2" xfId="20949" xr:uid="{1C62EA7F-94D2-443F-A070-5DBFEC793A43}"/>
    <cellStyle name="Normal 3 2 41 2 3" xfId="20950" xr:uid="{0EAAB8CF-940C-4F89-9547-255E9B258C10}"/>
    <cellStyle name="Normal 3 2 41 3" xfId="20951" xr:uid="{929A4040-4E4C-4FE5-B77A-D73103434E1E}"/>
    <cellStyle name="Normal 3 2 41 3 2" xfId="20952" xr:uid="{14C7C611-4037-4F51-8AFD-D64BE8CE5EB1}"/>
    <cellStyle name="Normal 3 2 41 3 3" xfId="20953" xr:uid="{F047D096-AE04-4732-8344-A8F8F3D64B4A}"/>
    <cellStyle name="Normal 3 2 41 4" xfId="20954" xr:uid="{CDD56B6D-730D-4E9F-8616-C63759C5AB8B}"/>
    <cellStyle name="Normal 3 2 41 5" xfId="20955" xr:uid="{AD203D0D-40E7-4229-A4D0-A72575DD4D17}"/>
    <cellStyle name="Normal 3 2 42" xfId="20956" xr:uid="{5F41DD8F-5928-47AE-8B8C-A6EC0B739FE0}"/>
    <cellStyle name="Normal 3 2 42 2" xfId="20957" xr:uid="{FA9D84A2-D7AF-4E7A-8361-38B501FAB3EF}"/>
    <cellStyle name="Normal 3 2 42 2 2" xfId="20958" xr:uid="{2E81AA23-7FA0-42B9-ADE8-A79E89DB2407}"/>
    <cellStyle name="Normal 3 2 42 2 3" xfId="20959" xr:uid="{A8F45BC2-D995-475B-BA0F-4500EF1112D7}"/>
    <cellStyle name="Normal 3 2 42 3" xfId="20960" xr:uid="{5B79ACAB-CDCF-4BF8-B4BE-CBCA011A7166}"/>
    <cellStyle name="Normal 3 2 42 3 2" xfId="20961" xr:uid="{80CE27D2-DC7E-4AD9-AD3B-F0BC218D2027}"/>
    <cellStyle name="Normal 3 2 42 3 3" xfId="20962" xr:uid="{4F940367-0EE8-4249-8477-706DDF5758AF}"/>
    <cellStyle name="Normal 3 2 42 4" xfId="20963" xr:uid="{A0AEAF75-DC43-43E0-A1A4-4F21EC74C486}"/>
    <cellStyle name="Normal 3 2 42 5" xfId="20964" xr:uid="{2752726E-6179-4D8B-8C48-2C6C044514FF}"/>
    <cellStyle name="Normal 3 2 43" xfId="20965" xr:uid="{4E6952BF-726A-4BE7-A097-8E99FF7B86E4}"/>
    <cellStyle name="Normal 3 2 43 2" xfId="20966" xr:uid="{D8D75517-FE70-4250-89E3-D35AE923F860}"/>
    <cellStyle name="Normal 3 2 43 2 2" xfId="20967" xr:uid="{959C9BD9-1419-4B60-AB68-139AAB6AB9CC}"/>
    <cellStyle name="Normal 3 2 43 2 3" xfId="20968" xr:uid="{6125CDF5-9DF3-4C0E-BD08-E8411838DF44}"/>
    <cellStyle name="Normal 3 2 43 3" xfId="20969" xr:uid="{A1E50D66-CE7E-4FB2-ABE6-34243B08A29D}"/>
    <cellStyle name="Normal 3 2 43 3 2" xfId="20970" xr:uid="{F22D3441-9ABB-4334-BB7F-961C108779CC}"/>
    <cellStyle name="Normal 3 2 43 3 3" xfId="20971" xr:uid="{23143995-7AB8-4356-AF5F-2405CF631C4A}"/>
    <cellStyle name="Normal 3 2 43 4" xfId="20972" xr:uid="{F1800185-E95B-435F-8C4B-C15A350B52DA}"/>
    <cellStyle name="Normal 3 2 43 5" xfId="20973" xr:uid="{ACE3E51A-78FD-422E-BB78-898D753739F4}"/>
    <cellStyle name="Normal 3 2 44" xfId="20974" xr:uid="{DFFC3FF9-1BE9-476B-BE1C-1CA5B51C0884}"/>
    <cellStyle name="Normal 3 2 44 2" xfId="20975" xr:uid="{9596C2FC-4663-4D4A-9F7A-4B867CCFBD48}"/>
    <cellStyle name="Normal 3 2 44 2 2" xfId="20976" xr:uid="{84FB640B-07F7-4E56-8AF3-07C5E6CA5128}"/>
    <cellStyle name="Normal 3 2 44 2 3" xfId="20977" xr:uid="{6DB4731E-BFAE-4F48-ABAD-29BA42CEFD54}"/>
    <cellStyle name="Normal 3 2 44 3" xfId="20978" xr:uid="{9BF0D02A-A430-4C2A-A77D-C41DD569DB27}"/>
    <cellStyle name="Normal 3 2 44 3 2" xfId="20979" xr:uid="{7ADE845C-DDFC-4E57-AAB1-B3D210487541}"/>
    <cellStyle name="Normal 3 2 44 3 3" xfId="20980" xr:uid="{FEF82791-2F26-4F72-BD5E-24AD1DB15108}"/>
    <cellStyle name="Normal 3 2 44 4" xfId="20981" xr:uid="{57D8D550-DCDF-4469-A9B8-640C9C535BEE}"/>
    <cellStyle name="Normal 3 2 44 5" xfId="20982" xr:uid="{9FFDFD40-74AB-4341-A7E6-AB4AB7E8AB1A}"/>
    <cellStyle name="Normal 3 2 45" xfId="20983" xr:uid="{777607AB-DCF0-430F-AB19-BCBDFFD577D7}"/>
    <cellStyle name="Normal 3 2 45 2" xfId="20984" xr:uid="{5CDFC3D1-66F6-4800-BA06-17F79D0448BC}"/>
    <cellStyle name="Normal 3 2 45 2 2" xfId="20985" xr:uid="{61A621CE-7824-4164-B2B8-74A2200F73C5}"/>
    <cellStyle name="Normal 3 2 45 2 3" xfId="20986" xr:uid="{74D3FB35-6435-4A9F-87A4-58E195C82F10}"/>
    <cellStyle name="Normal 3 2 45 3" xfId="20987" xr:uid="{0ED9B6FF-D0C1-4152-B3E8-C868754070E5}"/>
    <cellStyle name="Normal 3 2 45 3 2" xfId="20988" xr:uid="{C4C6D566-32ED-4B61-BD84-336B4BC2C0E1}"/>
    <cellStyle name="Normal 3 2 45 3 3" xfId="20989" xr:uid="{4B10D193-2DC5-4584-8126-012D7420D6E2}"/>
    <cellStyle name="Normal 3 2 45 4" xfId="20990" xr:uid="{7C73EBA4-00BB-4D41-B40A-16E335833CA7}"/>
    <cellStyle name="Normal 3 2 45 5" xfId="20991" xr:uid="{EBAF5A9A-12FD-4D29-B906-60DBC88A6BF9}"/>
    <cellStyle name="Normal 3 2 46" xfId="20992" xr:uid="{8CC09BD7-73B9-4E47-AA58-38CFF6FEB72A}"/>
    <cellStyle name="Normal 3 2 46 2" xfId="20993" xr:uid="{489409F5-54DD-4311-9A36-2ABEDC8C5D74}"/>
    <cellStyle name="Normal 3 2 46 2 2" xfId="20994" xr:uid="{1A2B538F-BA26-4AFF-90F0-930723F026BB}"/>
    <cellStyle name="Normal 3 2 46 2 3" xfId="20995" xr:uid="{7EFAA065-E9A3-4430-BFB0-F23A196DC78C}"/>
    <cellStyle name="Normal 3 2 46 3" xfId="20996" xr:uid="{3A839C25-2745-4261-8F22-410E8A5849B8}"/>
    <cellStyle name="Normal 3 2 46 3 2" xfId="20997" xr:uid="{6631E186-7D0B-4539-A58C-833580455B0A}"/>
    <cellStyle name="Normal 3 2 46 3 3" xfId="20998" xr:uid="{7497E089-7014-474E-952E-2A6E57DC260F}"/>
    <cellStyle name="Normal 3 2 46 4" xfId="20999" xr:uid="{8DD67A89-E341-4F7E-B8EC-2B6A23CC998B}"/>
    <cellStyle name="Normal 3 2 46 5" xfId="21000" xr:uid="{C0754D53-B3D8-4503-A871-B494F02FCD20}"/>
    <cellStyle name="Normal 3 2 47" xfId="21001" xr:uid="{8330FBB2-BBAE-4A41-ADBC-43BD89BA343A}"/>
    <cellStyle name="Normal 3 2 47 2" xfId="21002" xr:uid="{44E41F2F-2FEF-472B-9FD6-7E4BD397C941}"/>
    <cellStyle name="Normal 3 2 47 2 2" xfId="21003" xr:uid="{3A0A7E83-811B-4ABA-97FF-254CF4914126}"/>
    <cellStyle name="Normal 3 2 47 2 3" xfId="21004" xr:uid="{916ABC55-18B6-4F31-BEBB-02B7F2706EF9}"/>
    <cellStyle name="Normal 3 2 47 3" xfId="21005" xr:uid="{B5BC6875-C608-466A-927F-A1EC7193A710}"/>
    <cellStyle name="Normal 3 2 47 3 2" xfId="21006" xr:uid="{8B5406DA-843E-4CB4-A561-EDEDAD1D9E6B}"/>
    <cellStyle name="Normal 3 2 47 3 3" xfId="21007" xr:uid="{B6CAB367-4C70-4086-8475-E2DB5BFD505E}"/>
    <cellStyle name="Normal 3 2 47 4" xfId="21008" xr:uid="{D7F7B15F-26CC-4165-A358-FE4FDDE58AB4}"/>
    <cellStyle name="Normal 3 2 47 5" xfId="21009" xr:uid="{C121BFA5-EE93-4EA4-8526-C29BC4BB1F3F}"/>
    <cellStyle name="Normal 3 2 48" xfId="21010" xr:uid="{3640270E-BB36-461C-B1AA-687F498170ED}"/>
    <cellStyle name="Normal 3 2 48 2" xfId="21011" xr:uid="{86742B64-D5B4-4F4E-9B26-92381F85B601}"/>
    <cellStyle name="Normal 3 2 48 2 2" xfId="21012" xr:uid="{23D06D30-F33E-4FC2-8C61-AE15BD3B64D2}"/>
    <cellStyle name="Normal 3 2 48 2 3" xfId="21013" xr:uid="{879693AA-2ECD-49EB-BB40-73E4B4FC5402}"/>
    <cellStyle name="Normal 3 2 48 3" xfId="21014" xr:uid="{CF493468-452A-4C32-ADE6-4FBB53FA9D1D}"/>
    <cellStyle name="Normal 3 2 48 3 2" xfId="21015" xr:uid="{1C9E6930-5A5E-43DD-B608-76BF1D3BCFE3}"/>
    <cellStyle name="Normal 3 2 48 3 3" xfId="21016" xr:uid="{628C17B3-A668-4D5E-80B0-EA521CB82C52}"/>
    <cellStyle name="Normal 3 2 48 4" xfId="21017" xr:uid="{538566F1-7BF2-45E6-BC38-2B1CAA140CA8}"/>
    <cellStyle name="Normal 3 2 48 5" xfId="21018" xr:uid="{2AE1779B-2DBA-44CB-9945-EECAABFB7D0B}"/>
    <cellStyle name="Normal 3 2 49" xfId="21019" xr:uid="{5A3D2D7B-9BB8-4CBC-8A8A-459CDFF4CEB4}"/>
    <cellStyle name="Normal 3 2 49 2" xfId="21020" xr:uid="{F1902FF7-FCF7-4F00-B41C-9A347436BE47}"/>
    <cellStyle name="Normal 3 2 49 2 2" xfId="21021" xr:uid="{B4DFC1CE-8349-4FC2-946F-165C54EDB2E1}"/>
    <cellStyle name="Normal 3 2 49 2 3" xfId="21022" xr:uid="{9C734E4E-B06E-4D32-A900-90C2190BD528}"/>
    <cellStyle name="Normal 3 2 49 3" xfId="21023" xr:uid="{291DA53A-6FE0-4AA6-83B0-676666197AD7}"/>
    <cellStyle name="Normal 3 2 49 3 2" xfId="21024" xr:uid="{787988FE-672A-4658-B7D1-4C65B8F143E9}"/>
    <cellStyle name="Normal 3 2 49 3 3" xfId="21025" xr:uid="{069ECAC7-A621-4BF2-9F46-62068853A045}"/>
    <cellStyle name="Normal 3 2 49 4" xfId="21026" xr:uid="{1F078BF6-0AED-409A-BCFE-C7F688201015}"/>
    <cellStyle name="Normal 3 2 49 5" xfId="21027" xr:uid="{F8C41C46-4BA1-49BF-8BB9-3DE758C0B673}"/>
    <cellStyle name="Normal 3 2 5" xfId="21028" xr:uid="{FC7586FE-8767-448F-8C49-4A720B04D0F3}"/>
    <cellStyle name="Normal 3 2 5 2" xfId="21029" xr:uid="{392E0B06-73EE-4C9A-BB2B-B8BDD8D75909}"/>
    <cellStyle name="Normal 3 2 5 2 2" xfId="21030" xr:uid="{2F4CDD0F-E3A9-42FE-9E21-1B96E2608CF1}"/>
    <cellStyle name="Normal 3 2 5 2 3" xfId="21031" xr:uid="{D1625FFE-6971-49E9-8E9F-886C30F1B420}"/>
    <cellStyle name="Normal 3 2 5 3" xfId="21032" xr:uid="{A2717D6F-B2C3-4A54-A664-F8465BFE2E3C}"/>
    <cellStyle name="Normal 3 2 5 3 2" xfId="21033" xr:uid="{7742B962-761C-4CE7-854A-B7591A14E75C}"/>
    <cellStyle name="Normal 3 2 5 3 3" xfId="21034" xr:uid="{9C581EA0-51AD-48EB-A59A-A3DB1A149200}"/>
    <cellStyle name="Normal 3 2 5 4" xfId="21035" xr:uid="{D30D2FC9-2E80-4BD6-A451-72E2D563978D}"/>
    <cellStyle name="Normal 3 2 5 5" xfId="21036" xr:uid="{1BBDEE78-05DB-4577-AF6F-1934FF34F009}"/>
    <cellStyle name="Normal 3 2 50" xfId="21037" xr:uid="{5FC37450-CA43-4728-B3CE-0C180944A485}"/>
    <cellStyle name="Normal 3 2 50 2" xfId="21038" xr:uid="{CC71BC98-CC4D-45F2-B3CB-80B8476F8050}"/>
    <cellStyle name="Normal 3 2 50 2 2" xfId="21039" xr:uid="{6CF45072-A2C7-4ABF-946C-3C0236D65252}"/>
    <cellStyle name="Normal 3 2 50 2 3" xfId="21040" xr:uid="{D9D09B36-DBC9-4D24-957F-E99F5F596E03}"/>
    <cellStyle name="Normal 3 2 50 3" xfId="21041" xr:uid="{CF99B995-81D1-47F8-B444-68EA0BB791C4}"/>
    <cellStyle name="Normal 3 2 50 3 2" xfId="21042" xr:uid="{6CE57C62-CF6D-44AB-88FF-3DFAEC398C28}"/>
    <cellStyle name="Normal 3 2 50 3 3" xfId="21043" xr:uid="{BE9C0525-1F0F-43B7-8DD8-A9D3B524FD39}"/>
    <cellStyle name="Normal 3 2 50 4" xfId="21044" xr:uid="{F7262812-45CD-4759-94B8-C598D1A0805F}"/>
    <cellStyle name="Normal 3 2 50 5" xfId="21045" xr:uid="{69B4318F-7849-4D6E-8568-F5A5DBEAFC66}"/>
    <cellStyle name="Normal 3 2 51" xfId="21046" xr:uid="{D5C1FD8F-0484-4506-9F88-0FCAA8C8A086}"/>
    <cellStyle name="Normal 3 2 51 2" xfId="21047" xr:uid="{0199FCAD-49FD-47F2-B752-262E5FAC3557}"/>
    <cellStyle name="Normal 3 2 51 2 2" xfId="21048" xr:uid="{DD7D62BB-0123-44DD-B6C0-0F4043E4538C}"/>
    <cellStyle name="Normal 3 2 51 2 3" xfId="21049" xr:uid="{F4B8DB71-B360-4979-B935-E15ABAD62A26}"/>
    <cellStyle name="Normal 3 2 51 3" xfId="21050" xr:uid="{6F9DB4B6-FA12-46D5-9C74-E9A3809B11F7}"/>
    <cellStyle name="Normal 3 2 51 3 2" xfId="21051" xr:uid="{D317C65B-38E5-414F-8140-E507EDF45CEC}"/>
    <cellStyle name="Normal 3 2 51 3 3" xfId="21052" xr:uid="{5ACB0C82-B9C8-486E-86A7-5DDA66ECE8EC}"/>
    <cellStyle name="Normal 3 2 51 4" xfId="21053" xr:uid="{82346D2A-D1C5-4012-A998-1EE003F229E9}"/>
    <cellStyle name="Normal 3 2 51 5" xfId="21054" xr:uid="{9823D1CA-6FA3-4171-83C8-CC353D05A53D}"/>
    <cellStyle name="Normal 3 2 52" xfId="21055" xr:uid="{EA5DCAA5-DDD8-4AF5-B5CF-CB5E3BCF3BBE}"/>
    <cellStyle name="Normal 3 2 52 2" xfId="21056" xr:uid="{ADCD5EF3-7D5B-4203-87E4-E519B4C4E018}"/>
    <cellStyle name="Normal 3 2 52 2 2" xfId="21057" xr:uid="{39461BA6-FAFF-4104-8B95-D4357C3A53BB}"/>
    <cellStyle name="Normal 3 2 52 2 3" xfId="21058" xr:uid="{A3F2EC87-94C0-4C7F-B2F1-BE9764C237FD}"/>
    <cellStyle name="Normal 3 2 52 3" xfId="21059" xr:uid="{442A816E-AC13-453F-ABB8-9586B2079146}"/>
    <cellStyle name="Normal 3 2 52 3 2" xfId="21060" xr:uid="{C048A980-8E34-4CF7-86FC-63A30D805FB4}"/>
    <cellStyle name="Normal 3 2 52 3 3" xfId="21061" xr:uid="{890D9ABB-9FDB-4BE6-8AD4-FDE3D2BEC729}"/>
    <cellStyle name="Normal 3 2 52 4" xfId="21062" xr:uid="{31658134-84C0-466F-BA35-5B65A5231101}"/>
    <cellStyle name="Normal 3 2 52 5" xfId="21063" xr:uid="{F225FB7E-95B2-4EAB-8846-22C03F46E9D4}"/>
    <cellStyle name="Normal 3 2 53" xfId="21064" xr:uid="{48C03312-1077-46F1-BC4B-668BB75BDE1F}"/>
    <cellStyle name="Normal 3 2 53 2" xfId="21065" xr:uid="{6CFD17B6-09D6-484D-A706-8F52BDFC61CB}"/>
    <cellStyle name="Normal 3 2 53 2 2" xfId="21066" xr:uid="{21086BDC-D771-40A6-A7C8-536F4EE20D04}"/>
    <cellStyle name="Normal 3 2 53 2 3" xfId="21067" xr:uid="{ADF29766-846A-4821-811D-E6F63D2DF6E3}"/>
    <cellStyle name="Normal 3 2 53 3" xfId="21068" xr:uid="{C406DE03-853F-459E-B0CB-4429C2D6BD6F}"/>
    <cellStyle name="Normal 3 2 53 3 2" xfId="21069" xr:uid="{03AF8441-0DCA-4BD5-B25A-E880F3AC49D8}"/>
    <cellStyle name="Normal 3 2 53 3 3" xfId="21070" xr:uid="{899E66FC-AB30-431A-BE8A-9C9FEA18F5CB}"/>
    <cellStyle name="Normal 3 2 53 4" xfId="21071" xr:uid="{2A8994A3-75C1-41E2-9490-451CFA957C5F}"/>
    <cellStyle name="Normal 3 2 53 5" xfId="21072" xr:uid="{2CDA2ED0-DB6A-4DB5-95F3-6608DDFF3C4C}"/>
    <cellStyle name="Normal 3 2 54" xfId="21073" xr:uid="{499D4D39-7346-48D6-97A3-59F2BAF8365A}"/>
    <cellStyle name="Normal 3 2 54 2" xfId="21074" xr:uid="{4D0AA853-0940-435F-9885-3FA36DE2DDDF}"/>
    <cellStyle name="Normal 3 2 54 2 2" xfId="21075" xr:uid="{A5ACCB80-609A-4B1F-BA4A-3B4F4EF4E1CC}"/>
    <cellStyle name="Normal 3 2 54 2 3" xfId="21076" xr:uid="{DB1737F7-A7DA-4EF2-9CC6-016180483F54}"/>
    <cellStyle name="Normal 3 2 54 3" xfId="21077" xr:uid="{64FBADDE-D4B3-401F-AF76-CF1E3ACF0A75}"/>
    <cellStyle name="Normal 3 2 54 3 2" xfId="21078" xr:uid="{6BFB56DA-52B5-4357-88F3-0BA68B7CF48A}"/>
    <cellStyle name="Normal 3 2 54 3 3" xfId="21079" xr:uid="{61C020FF-3D19-46D4-8475-79913E9FEE94}"/>
    <cellStyle name="Normal 3 2 54 4" xfId="21080" xr:uid="{E707B90D-6705-40A0-8C3D-5A6FAF327D00}"/>
    <cellStyle name="Normal 3 2 54 5" xfId="21081" xr:uid="{1C1A518F-CFD7-461E-9FAE-66A960F0E92F}"/>
    <cellStyle name="Normal 3 2 55" xfId="21082" xr:uid="{003076FC-CFD3-4E72-86C9-5349D6E1F1A9}"/>
    <cellStyle name="Normal 3 2 55 2" xfId="21083" xr:uid="{B895E980-F67E-4497-9B2E-C525DF44A397}"/>
    <cellStyle name="Normal 3 2 55 2 2" xfId="21084" xr:uid="{08F3D021-D867-449B-87EB-92D9824B2A8E}"/>
    <cellStyle name="Normal 3 2 55 2 3" xfId="21085" xr:uid="{7E54F59A-3D16-462E-BE36-F109BB45FAD6}"/>
    <cellStyle name="Normal 3 2 55 3" xfId="21086" xr:uid="{15404499-F209-4E37-8B78-B6E111F828AB}"/>
    <cellStyle name="Normal 3 2 55 3 2" xfId="21087" xr:uid="{E1A6BC4B-AEE2-4F28-A450-47D02E488923}"/>
    <cellStyle name="Normal 3 2 55 3 3" xfId="21088" xr:uid="{5547E4CE-09BB-43CA-BC23-BC9870328827}"/>
    <cellStyle name="Normal 3 2 55 4" xfId="21089" xr:uid="{42593714-9BB0-4147-9EB1-74FEE8EA89EC}"/>
    <cellStyle name="Normal 3 2 55 5" xfId="21090" xr:uid="{391FA3A9-714F-4A50-9FCF-6053AED66DE1}"/>
    <cellStyle name="Normal 3 2 56" xfId="21091" xr:uid="{CAB5B880-94CC-4CB9-9BD0-6611AEB181D7}"/>
    <cellStyle name="Normal 3 2 56 2" xfId="21092" xr:uid="{120FC959-6E75-4215-AAD1-9F4443D59A7F}"/>
    <cellStyle name="Normal 3 2 56 2 2" xfId="21093" xr:uid="{BFD94121-13BD-4F73-B00F-4E9C7DB645D6}"/>
    <cellStyle name="Normal 3 2 56 2 3" xfId="21094" xr:uid="{114A942B-D4E2-4084-9218-50E56502CCAB}"/>
    <cellStyle name="Normal 3 2 56 3" xfId="21095" xr:uid="{342D124C-6F9A-4A40-B7C8-2D3937450D10}"/>
    <cellStyle name="Normal 3 2 56 3 2" xfId="21096" xr:uid="{6C3131AF-6554-46F1-BE77-0CE7FEDD1CF7}"/>
    <cellStyle name="Normal 3 2 56 3 3" xfId="21097" xr:uid="{49B0A8E0-4450-419B-8E25-50487021BD4F}"/>
    <cellStyle name="Normal 3 2 56 4" xfId="21098" xr:uid="{564AF23B-7ABF-4EC8-B18F-EE77A500A60F}"/>
    <cellStyle name="Normal 3 2 56 5" xfId="21099" xr:uid="{A6195C0B-DEB7-4AE7-B87D-50CC62932AFB}"/>
    <cellStyle name="Normal 3 2 56 6" xfId="41557" xr:uid="{F63A1924-4701-438A-946E-0B0899C00294}"/>
    <cellStyle name="Normal 3 2 56 7" xfId="42053" xr:uid="{C6644E1D-6EEE-4DCC-86FD-3B0A723BE75D}"/>
    <cellStyle name="Normal 3 2 57" xfId="21100" xr:uid="{A0C3790B-9441-4B36-AEA7-56D720074939}"/>
    <cellStyle name="Normal 3 2 57 2" xfId="21101" xr:uid="{EA6F347D-99A7-47D8-BE5C-3C1B3A4014F7}"/>
    <cellStyle name="Normal 3 2 57 2 2" xfId="21102" xr:uid="{F7D4FFC4-C129-4B41-8450-F78CF885A4ED}"/>
    <cellStyle name="Normal 3 2 57 2 3" xfId="21103" xr:uid="{7BBB64DA-E04E-4CE9-8511-4922C2C5ADBC}"/>
    <cellStyle name="Normal 3 2 57 3" xfId="21104" xr:uid="{89874029-E242-4244-9DBF-318AA428FE16}"/>
    <cellStyle name="Normal 3 2 57 3 2" xfId="21105" xr:uid="{A883C547-180D-446A-852A-3F05BE3EF64F}"/>
    <cellStyle name="Normal 3 2 57 3 3" xfId="21106" xr:uid="{08473DFE-3D6F-44F9-BB22-3A5324F81519}"/>
    <cellStyle name="Normal 3 2 57 4" xfId="21107" xr:uid="{4BADE6C9-AED9-467E-A3B6-A547433B3273}"/>
    <cellStyle name="Normal 3 2 57 5" xfId="21108" xr:uid="{A0B69B4D-F785-4ABA-A41B-308970B11923}"/>
    <cellStyle name="Normal 3 2 58" xfId="21109" xr:uid="{7A746BCC-3976-4AFD-A49E-C83E624A477D}"/>
    <cellStyle name="Normal 3 2 58 2" xfId="21110" xr:uid="{947F0A60-6DBB-4701-BED7-A555E1E1A7B1}"/>
    <cellStyle name="Normal 3 2 58 2 2" xfId="21111" xr:uid="{9A46F3F9-9CEB-43D3-94C3-A3302352160F}"/>
    <cellStyle name="Normal 3 2 58 2 3" xfId="21112" xr:uid="{9CA0A2B1-30CB-4D45-BB3F-C1EAE987FA30}"/>
    <cellStyle name="Normal 3 2 58 3" xfId="21113" xr:uid="{2AB817A4-E8B2-4723-93A2-7EE3906AF0D3}"/>
    <cellStyle name="Normal 3 2 58 3 2" xfId="21114" xr:uid="{34CBC85C-CFBA-4A3D-A793-E61DD6F4EA9D}"/>
    <cellStyle name="Normal 3 2 58 3 3" xfId="21115" xr:uid="{0E218DB4-15EF-46B7-AD41-CB854E0619B0}"/>
    <cellStyle name="Normal 3 2 58 4" xfId="21116" xr:uid="{BECDD99B-40D1-4457-8D6F-8981332B2DE6}"/>
    <cellStyle name="Normal 3 2 58 5" xfId="21117" xr:uid="{15743D67-8160-496E-A507-31BE206E0700}"/>
    <cellStyle name="Normal 3 2 59" xfId="21118" xr:uid="{3821428D-5562-4F77-A4D2-5C7F8A7A34C6}"/>
    <cellStyle name="Normal 3 2 59 2" xfId="21119" xr:uid="{CA1E299C-C129-49AC-8ABE-D5742C0269E9}"/>
    <cellStyle name="Normal 3 2 59 2 2" xfId="21120" xr:uid="{24DF0048-1073-491A-8EC2-E0488EABF50F}"/>
    <cellStyle name="Normal 3 2 59 2 3" xfId="21121" xr:uid="{7A6F22D8-C243-47B8-A877-D5620697240A}"/>
    <cellStyle name="Normal 3 2 59 3" xfId="21122" xr:uid="{F41D40D5-7675-473B-81E0-1B63FFA7E3E1}"/>
    <cellStyle name="Normal 3 2 59 3 2" xfId="21123" xr:uid="{FB16A0E3-7C9B-46B7-B857-15495DF8F7E6}"/>
    <cellStyle name="Normal 3 2 59 3 3" xfId="21124" xr:uid="{11E90E0F-8F6E-4DE1-AB08-BB18E75985EF}"/>
    <cellStyle name="Normal 3 2 59 4" xfId="21125" xr:uid="{C1A94E57-0DBD-4BA3-AF86-D54889E05450}"/>
    <cellStyle name="Normal 3 2 59 5" xfId="21126" xr:uid="{423F08F0-1040-4992-A8D5-E2153B44A9A7}"/>
    <cellStyle name="Normal 3 2 6" xfId="21127" xr:uid="{33A979A4-84DC-4EED-BA28-9D5DE4819C26}"/>
    <cellStyle name="Normal 3 2 6 2" xfId="21128" xr:uid="{3D1127FD-87FE-405F-8807-F57C1F41F84E}"/>
    <cellStyle name="Normal 3 2 6 2 2" xfId="21129" xr:uid="{ED05F125-5843-4C78-B800-8B19FFC99801}"/>
    <cellStyle name="Normal 3 2 6 2 3" xfId="21130" xr:uid="{5922E1F5-CE0A-429F-BE1B-8786DEA33931}"/>
    <cellStyle name="Normal 3 2 6 3" xfId="21131" xr:uid="{1E3BE8C5-DF88-42B3-BC84-44151475C233}"/>
    <cellStyle name="Normal 3 2 6 3 2" xfId="21132" xr:uid="{F6F31608-8ABE-40D7-96CB-BA7F327BF962}"/>
    <cellStyle name="Normal 3 2 6 3 3" xfId="21133" xr:uid="{656B867A-3FCE-4D87-8F47-EF307345A015}"/>
    <cellStyle name="Normal 3 2 6 4" xfId="21134" xr:uid="{9A11D20E-2F02-40D9-90E7-296EF250FEC6}"/>
    <cellStyle name="Normal 3 2 6 5" xfId="21135" xr:uid="{E96675F6-56FB-4FAA-B263-63C940EE1237}"/>
    <cellStyle name="Normal 3 2 60" xfId="21136" xr:uid="{7E1C06C9-9940-4A56-B5CD-321FD4ECD82D}"/>
    <cellStyle name="Normal 3 2 60 2" xfId="21137" xr:uid="{FBBC3888-BB48-4619-9CE8-8CF663A398E1}"/>
    <cellStyle name="Normal 3 2 60 2 2" xfId="21138" xr:uid="{865AA987-3C71-4509-A4B7-EF909D164D3F}"/>
    <cellStyle name="Normal 3 2 60 2 3" xfId="21139" xr:uid="{2875F262-68D3-449F-9E61-EF1BFC39206E}"/>
    <cellStyle name="Normal 3 2 60 3" xfId="21140" xr:uid="{CBA62359-9C02-4965-A222-A2A23D031949}"/>
    <cellStyle name="Normal 3 2 60 3 2" xfId="21141" xr:uid="{D0F97E77-6262-47D8-9A44-1BE847DDE9BF}"/>
    <cellStyle name="Normal 3 2 60 3 3" xfId="21142" xr:uid="{877989AF-EAFE-415A-80AB-38EBA00F3FF6}"/>
    <cellStyle name="Normal 3 2 60 4" xfId="21143" xr:uid="{99F216BF-B6F1-48EB-9D6E-EE51C82EB570}"/>
    <cellStyle name="Normal 3 2 60 5" xfId="21144" xr:uid="{48330BA8-B6B7-45EE-B25C-FA4BEABC05C5}"/>
    <cellStyle name="Normal 3 2 61" xfId="21145" xr:uid="{1E50DF29-EFD8-4F2D-AB95-753ACEC37CC7}"/>
    <cellStyle name="Normal 3 2 61 2" xfId="21146" xr:uid="{E87119FF-C732-4E0C-979A-78D2711D7799}"/>
    <cellStyle name="Normal 3 2 61 2 2" xfId="21147" xr:uid="{65FC1DBF-BBA9-46BE-AF5E-30CD42D7CB9F}"/>
    <cellStyle name="Normal 3 2 61 2 3" xfId="21148" xr:uid="{EF055CC4-9409-4D83-9A37-FACE505B64DA}"/>
    <cellStyle name="Normal 3 2 61 3" xfId="21149" xr:uid="{C467A881-472E-4295-948E-62DC675BC7C9}"/>
    <cellStyle name="Normal 3 2 61 3 2" xfId="21150" xr:uid="{EA4BA7EE-1D70-4EBA-8C04-7CF959556D88}"/>
    <cellStyle name="Normal 3 2 61 3 3" xfId="21151" xr:uid="{6FFDD34F-4065-4B1A-88F6-DDB53A2B115A}"/>
    <cellStyle name="Normal 3 2 61 4" xfId="21152" xr:uid="{401F5504-1FFB-4990-B768-5174EC30979C}"/>
    <cellStyle name="Normal 3 2 61 5" xfId="21153" xr:uid="{75951D6B-9C1F-4534-91DB-618519C229CE}"/>
    <cellStyle name="Normal 3 2 62" xfId="21154" xr:uid="{BC36F582-3710-4992-9F65-34BA7C8545D9}"/>
    <cellStyle name="Normal 3 2 62 2" xfId="21155" xr:uid="{0E30B3D7-A30F-457B-9ABC-1F669DE2101B}"/>
    <cellStyle name="Normal 3 2 62 2 2" xfId="21156" xr:uid="{ED976CBF-AD30-4832-8A31-5BC06B554941}"/>
    <cellStyle name="Normal 3 2 62 2 3" xfId="21157" xr:uid="{856F6969-35A3-4D46-9FF9-45E3FD6AE864}"/>
    <cellStyle name="Normal 3 2 62 3" xfId="21158" xr:uid="{BE975A4F-0A4B-4619-A0E8-621B0AFB4E4E}"/>
    <cellStyle name="Normal 3 2 62 3 2" xfId="21159" xr:uid="{08353D71-D6FE-4CA2-A38E-5DD54421497C}"/>
    <cellStyle name="Normal 3 2 62 3 3" xfId="21160" xr:uid="{5741E236-53C6-4331-A49E-B2F5065B48D4}"/>
    <cellStyle name="Normal 3 2 62 4" xfId="21161" xr:uid="{C9C7BFCD-4731-4E6D-BCC1-85AD4EBDB0C9}"/>
    <cellStyle name="Normal 3 2 62 5" xfId="21162" xr:uid="{39F039F0-3F58-4340-9434-7EC21FDA0CFD}"/>
    <cellStyle name="Normal 3 2 63" xfId="21163" xr:uid="{B0FAEDAA-3121-4157-90A1-8F2FCB12756F}"/>
    <cellStyle name="Normal 3 2 63 2" xfId="21164" xr:uid="{F32F030A-1A8B-4C03-A10F-AEBC8B540299}"/>
    <cellStyle name="Normal 3 2 63 2 2" xfId="21165" xr:uid="{FBAC306F-FDFA-48F7-B8D1-44216509C945}"/>
    <cellStyle name="Normal 3 2 63 2 3" xfId="21166" xr:uid="{809E880E-1823-4A99-ABEA-2F1605D46E24}"/>
    <cellStyle name="Normal 3 2 63 3" xfId="21167" xr:uid="{CB652D7B-EFBA-4616-9345-D6648EC6B7E2}"/>
    <cellStyle name="Normal 3 2 63 3 2" xfId="21168" xr:uid="{5A94AE25-641C-459B-9C2D-858B43FC33CA}"/>
    <cellStyle name="Normal 3 2 63 3 3" xfId="21169" xr:uid="{B7DFC239-03EF-4CAD-BA13-8C228020FE56}"/>
    <cellStyle name="Normal 3 2 63 4" xfId="21170" xr:uid="{0832A97D-7382-45A6-B521-AB6037F8996F}"/>
    <cellStyle name="Normal 3 2 63 5" xfId="21171" xr:uid="{BE5232C3-DE47-435C-9E36-9EAE57CFE65A}"/>
    <cellStyle name="Normal 3 2 64" xfId="21172" xr:uid="{EFD67140-358D-4F62-9EF4-B9515DF8C7DA}"/>
    <cellStyle name="Normal 3 2 64 2" xfId="21173" xr:uid="{BCA1E9B4-1D9D-4D29-8167-519ECF5FD155}"/>
    <cellStyle name="Normal 3 2 64 2 2" xfId="21174" xr:uid="{4B9D167D-5B23-47A3-B1D6-C17186568E10}"/>
    <cellStyle name="Normal 3 2 64 2 3" xfId="21175" xr:uid="{BFD8D211-911A-4554-AD7A-B48073063AF1}"/>
    <cellStyle name="Normal 3 2 64 3" xfId="21176" xr:uid="{B0B1F6AB-A18C-4DA5-8DAC-42D9F01939F0}"/>
    <cellStyle name="Normal 3 2 64 3 2" xfId="21177" xr:uid="{46D9BF0F-4F93-4D67-A7A9-9072E603B788}"/>
    <cellStyle name="Normal 3 2 64 3 3" xfId="21178" xr:uid="{EF4A9C5B-F29B-4A34-82E7-875ED12A3F4F}"/>
    <cellStyle name="Normal 3 2 64 4" xfId="21179" xr:uid="{2A9C2B3F-BC16-401E-940E-A978772CD1BB}"/>
    <cellStyle name="Normal 3 2 64 5" xfId="21180" xr:uid="{C005A9E9-1808-4819-A1A7-BD2892B1921E}"/>
    <cellStyle name="Normal 3 2 65" xfId="21181" xr:uid="{FB553964-EC72-48F4-97BE-63942F549534}"/>
    <cellStyle name="Normal 3 2 65 2" xfId="21182" xr:uid="{B8D16B62-BFC3-4610-8C70-0B0153AD24AA}"/>
    <cellStyle name="Normal 3 2 65 2 2" xfId="21183" xr:uid="{033076F2-F26F-424F-9212-85A3209E2818}"/>
    <cellStyle name="Normal 3 2 65 2 3" xfId="21184" xr:uid="{14312FD4-9E5B-4B0F-9D4E-9CA88224B135}"/>
    <cellStyle name="Normal 3 2 65 3" xfId="21185" xr:uid="{E939FF38-8868-46F2-AFFD-94E83511380F}"/>
    <cellStyle name="Normal 3 2 65 3 2" xfId="21186" xr:uid="{91498DCA-3377-4158-829A-0A6CBF362CEB}"/>
    <cellStyle name="Normal 3 2 65 3 3" xfId="21187" xr:uid="{E7FAA185-7ABC-4521-864B-548A06D3CD8B}"/>
    <cellStyle name="Normal 3 2 65 4" xfId="21188" xr:uid="{7F680AD4-8E3F-44E8-BE66-BA5E0F29B1BD}"/>
    <cellStyle name="Normal 3 2 65 5" xfId="21189" xr:uid="{A97D80AA-6CFB-4412-8C10-D32D659F215B}"/>
    <cellStyle name="Normal 3 2 66" xfId="21190" xr:uid="{BC3BCFBD-791F-4FF9-B496-549BEB5CA3D7}"/>
    <cellStyle name="Normal 3 2 66 2" xfId="21191" xr:uid="{3DC99749-887B-4498-AF26-A957D371B131}"/>
    <cellStyle name="Normal 3 2 66 2 2" xfId="21192" xr:uid="{FA569E76-4C60-4D26-AD2C-E8A72415CD00}"/>
    <cellStyle name="Normal 3 2 66 2 3" xfId="21193" xr:uid="{387DDAEC-8BC6-4C14-8891-2C5ECE7E2641}"/>
    <cellStyle name="Normal 3 2 66 3" xfId="21194" xr:uid="{311DE8E8-08D7-456E-880E-4BD383EC3408}"/>
    <cellStyle name="Normal 3 2 66 3 2" xfId="21195" xr:uid="{A58F5C3D-8D8E-477F-A39F-7C43D026FD55}"/>
    <cellStyle name="Normal 3 2 66 3 3" xfId="21196" xr:uid="{3B5A5561-8F8B-492C-9E70-B71D374CF25E}"/>
    <cellStyle name="Normal 3 2 66 4" xfId="21197" xr:uid="{C857920A-1978-4BAC-BA37-529E9A63CC03}"/>
    <cellStyle name="Normal 3 2 66 5" xfId="21198" xr:uid="{FEB574F9-36BA-4BA9-9CC6-32E235A7E7D9}"/>
    <cellStyle name="Normal 3 2 67" xfId="21199" xr:uid="{C2FE308D-E95F-450A-A587-3085BA62DE52}"/>
    <cellStyle name="Normal 3 2 67 2" xfId="21200" xr:uid="{02FF62EC-36D1-4CCD-ABA2-38FDC33DD3DE}"/>
    <cellStyle name="Normal 3 2 67 2 2" xfId="21201" xr:uid="{2396F8E0-7B32-4F83-ADC6-458D157367C5}"/>
    <cellStyle name="Normal 3 2 67 2 3" xfId="21202" xr:uid="{8BC6A5AE-92CC-4A02-AB03-E6B531D9E001}"/>
    <cellStyle name="Normal 3 2 67 3" xfId="21203" xr:uid="{6667547A-F913-404E-86CE-00D714A7252D}"/>
    <cellStyle name="Normal 3 2 67 3 2" xfId="21204" xr:uid="{7A2C59F1-7F13-4224-B1F7-A507334CE487}"/>
    <cellStyle name="Normal 3 2 67 3 3" xfId="21205" xr:uid="{E33D3584-36A3-41B9-9019-8E10D7E79248}"/>
    <cellStyle name="Normal 3 2 67 4" xfId="21206" xr:uid="{BA8C9EB6-6CC1-45DF-920D-AB27514E3277}"/>
    <cellStyle name="Normal 3 2 67 5" xfId="21207" xr:uid="{3194C580-D689-4892-9D16-9CE0EAB907BB}"/>
    <cellStyle name="Normal 3 2 68" xfId="21208" xr:uid="{B9C04E31-878E-4050-93D9-63866A39A25A}"/>
    <cellStyle name="Normal 3 2 68 2" xfId="21209" xr:uid="{EBD46E31-AB28-4FFF-BF06-04F79EAF88FD}"/>
    <cellStyle name="Normal 3 2 68 2 2" xfId="21210" xr:uid="{3BEB4C27-E4B1-4753-B667-EDAD743773AF}"/>
    <cellStyle name="Normal 3 2 68 2 3" xfId="21211" xr:uid="{143A7817-E74E-4CA6-9BD9-F82FBD207595}"/>
    <cellStyle name="Normal 3 2 68 3" xfId="21212" xr:uid="{B5CFFF40-EF9D-48EF-AAE2-AE82D41D7EA7}"/>
    <cellStyle name="Normal 3 2 68 3 2" xfId="21213" xr:uid="{5C2F7F6B-0A9D-49DF-8E80-430BE348FA64}"/>
    <cellStyle name="Normal 3 2 68 3 3" xfId="21214" xr:uid="{26A8F4DA-6C7D-4F03-B177-B6BB7439264D}"/>
    <cellStyle name="Normal 3 2 68 4" xfId="21215" xr:uid="{E5818EE9-C6F5-41CC-87CB-2B60BD19675F}"/>
    <cellStyle name="Normal 3 2 68 5" xfId="21216" xr:uid="{4D1C5B4E-7A2A-45C5-AB77-14BB57A6EAE2}"/>
    <cellStyle name="Normal 3 2 69" xfId="21217" xr:uid="{8C91ADE6-E199-416A-9F0A-F6EA02AA1DCF}"/>
    <cellStyle name="Normal 3 2 69 2" xfId="21218" xr:uid="{CDE0D566-144C-4F55-AF61-C4C08E064BB5}"/>
    <cellStyle name="Normal 3 2 69 2 2" xfId="21219" xr:uid="{A3B25865-8E0E-4DDE-960E-A985CFE7247E}"/>
    <cellStyle name="Normal 3 2 69 2 3" xfId="21220" xr:uid="{335FB8B6-871E-4374-8E39-1F5B1D8FC90E}"/>
    <cellStyle name="Normal 3 2 69 3" xfId="21221" xr:uid="{5A4EBE45-0CF9-4556-B7E7-0562C11D8FAF}"/>
    <cellStyle name="Normal 3 2 69 3 2" xfId="21222" xr:uid="{7BB84923-4FF9-47E9-83E8-60663A9380A6}"/>
    <cellStyle name="Normal 3 2 69 3 3" xfId="21223" xr:uid="{7AE408D4-505B-4DEC-9CEF-5732BC105775}"/>
    <cellStyle name="Normal 3 2 69 4" xfId="21224" xr:uid="{613EA6ED-324B-4B5D-812A-096BEB1975BC}"/>
    <cellStyle name="Normal 3 2 69 5" xfId="21225" xr:uid="{A676FC05-C369-4A2C-BF74-98B0E9C14453}"/>
    <cellStyle name="Normal 3 2 7" xfId="21226" xr:uid="{716EE999-13CB-4E22-A90B-CDB4E1BBDDE3}"/>
    <cellStyle name="Normal 3 2 7 2" xfId="21227" xr:uid="{A5AAF5DE-114A-40CC-A954-D8949934132F}"/>
    <cellStyle name="Normal 3 2 7 2 2" xfId="21228" xr:uid="{12DD7069-7B52-4D3B-954C-59EE1111A385}"/>
    <cellStyle name="Normal 3 2 7 2 3" xfId="21229" xr:uid="{549124AB-BFEC-4840-ACDE-43003F2FFB99}"/>
    <cellStyle name="Normal 3 2 7 3" xfId="21230" xr:uid="{9F499AD8-7055-4202-B314-6E122F9B1293}"/>
    <cellStyle name="Normal 3 2 7 3 2" xfId="21231" xr:uid="{9DEE3181-9F34-4095-A5EB-3E975EF3D238}"/>
    <cellStyle name="Normal 3 2 7 3 3" xfId="21232" xr:uid="{8F9AAD74-FCE9-4CB6-8B76-1C659D852029}"/>
    <cellStyle name="Normal 3 2 7 4" xfId="21233" xr:uid="{F2BC152A-E891-45CE-B1B2-A5A1AB3F4A4E}"/>
    <cellStyle name="Normal 3 2 7 5" xfId="21234" xr:uid="{15035BF9-9C24-45B8-9276-63F3D265B403}"/>
    <cellStyle name="Normal 3 2 70" xfId="21235" xr:uid="{1BE207AC-5170-41DA-AE4A-522953B9615E}"/>
    <cellStyle name="Normal 3 2 70 2" xfId="21236" xr:uid="{3AB50519-82A6-4F4B-A826-8EA53FF171FC}"/>
    <cellStyle name="Normal 3 2 70 2 2" xfId="21237" xr:uid="{488D3127-BBB5-4226-BB46-2A34EC767E65}"/>
    <cellStyle name="Normal 3 2 70 2 3" xfId="21238" xr:uid="{B862DCE4-7CE0-4067-910E-566475B122DC}"/>
    <cellStyle name="Normal 3 2 70 3" xfId="21239" xr:uid="{70133A70-901D-40DE-9FE5-949F9042E00C}"/>
    <cellStyle name="Normal 3 2 70 3 2" xfId="21240" xr:uid="{4B50D8FD-74F7-4D6F-B7DF-EE4E890C627E}"/>
    <cellStyle name="Normal 3 2 70 3 3" xfId="21241" xr:uid="{8862E7FE-48D1-40BA-8123-ACCE5C26BCDD}"/>
    <cellStyle name="Normal 3 2 70 4" xfId="21242" xr:uid="{3268B24C-FF97-42FB-A50C-9864D6214742}"/>
    <cellStyle name="Normal 3 2 70 5" xfId="21243" xr:uid="{E842AB63-B68A-4468-866C-2655E1CD0F49}"/>
    <cellStyle name="Normal 3 2 71" xfId="21244" xr:uid="{32477264-693E-4FED-984D-E8B3A438A9B3}"/>
    <cellStyle name="Normal 3 2 72" xfId="21245" xr:uid="{AF4C7237-A0B9-4367-9A43-A713E1C3593D}"/>
    <cellStyle name="Normal 3 2 72 2" xfId="41559" xr:uid="{91D4C912-6E0F-4FCF-AF11-097A478C7F55}"/>
    <cellStyle name="Normal 3 2 72 3" xfId="41558" xr:uid="{AA3850DD-9626-4364-8F69-0EE2BE7853A4}"/>
    <cellStyle name="Normal 3 2 73" xfId="21246" xr:uid="{0C8ABD7E-15C0-4545-8EBC-BD3767CE0158}"/>
    <cellStyle name="Normal 3 2 74" xfId="21247" xr:uid="{64DB2B4A-5174-4C70-987C-FCA95E7ABE00}"/>
    <cellStyle name="Normal 3 2 75" xfId="21248" xr:uid="{3F54BD30-EF72-46AF-8611-0CADDC8B7EAE}"/>
    <cellStyle name="Normal 3 2 76" xfId="21249" xr:uid="{222837F9-B85B-4EDD-A5AE-698B3E3E39A5}"/>
    <cellStyle name="Normal 3 2 76 2" xfId="41560" xr:uid="{0E793848-E04B-4673-976C-E3761729978D}"/>
    <cellStyle name="Normal 3 2 77" xfId="21250" xr:uid="{7CA5D21E-B0A6-4A01-80C7-F46E38C66334}"/>
    <cellStyle name="Normal 3 2 78" xfId="21251" xr:uid="{95FD1C0E-976E-4198-B6A9-AEA56180DA45}"/>
    <cellStyle name="Normal 3 2 79" xfId="21252" xr:uid="{D64E9148-4E30-4E65-8534-439555CA8EEF}"/>
    <cellStyle name="Normal 3 2 8" xfId="21253" xr:uid="{B3DDF982-D29D-4466-A0B6-B687BE12D7A7}"/>
    <cellStyle name="Normal 3 2 8 2" xfId="21254" xr:uid="{1F242444-3AF4-4E88-B24F-70D64AD8E333}"/>
    <cellStyle name="Normal 3 2 8 2 2" xfId="21255" xr:uid="{5D5570CE-3622-45B4-94C7-A54816ABC494}"/>
    <cellStyle name="Normal 3 2 8 2 3" xfId="21256" xr:uid="{ABC55067-B30D-4A6B-B94B-ECD0E6E0453E}"/>
    <cellStyle name="Normal 3 2 8 3" xfId="21257" xr:uid="{0E8CEC90-388D-4123-B315-F2539320B0C6}"/>
    <cellStyle name="Normal 3 2 8 3 2" xfId="21258" xr:uid="{61D2FE39-0046-4C95-8415-BAE1DCA76A63}"/>
    <cellStyle name="Normal 3 2 8 3 3" xfId="21259" xr:uid="{8C70B3A6-0D4B-43C7-A94F-46DBE889239D}"/>
    <cellStyle name="Normal 3 2 8 4" xfId="21260" xr:uid="{24B5F9F3-1480-4181-9A95-903EB18BE31C}"/>
    <cellStyle name="Normal 3 2 8 5" xfId="21261" xr:uid="{9F4A60DE-5D9B-4B63-B38C-03392DF26A8C}"/>
    <cellStyle name="Normal 3 2 80" xfId="21262" xr:uid="{DFB2246C-5446-40C0-8410-55347270F10A}"/>
    <cellStyle name="Normal 3 2 81" xfId="21263" xr:uid="{C0338D61-10A5-478F-B33E-68D51A00C0E4}"/>
    <cellStyle name="Normal 3 2 82" xfId="21264" xr:uid="{D6A12215-9D43-4DE8-A68A-E6EDC8D1455C}"/>
    <cellStyle name="Normal 3 2 83" xfId="21265" xr:uid="{A9FFC7C5-6277-4693-A983-7B3DD5EF075D}"/>
    <cellStyle name="Normal 3 2 84" xfId="21266" xr:uid="{4B32CD5C-7C51-491C-A2BC-C8B6A26E5128}"/>
    <cellStyle name="Normal 3 2 85" xfId="21267" xr:uid="{41319703-9577-4B16-9488-D51EC2DE44C6}"/>
    <cellStyle name="Normal 3 2 86" xfId="21268" xr:uid="{B2B5733E-6566-4209-8B67-AD26A5544C5A}"/>
    <cellStyle name="Normal 3 2 87" xfId="21269" xr:uid="{AB25FFF7-49A2-4719-B6E0-DB6A0FCD1358}"/>
    <cellStyle name="Normal 3 2 88" xfId="21270" xr:uid="{B5FC2C00-1905-4219-B191-C52C28109CB0}"/>
    <cellStyle name="Normal 3 2 88 2" xfId="21271" xr:uid="{90E6F7E2-8F1E-4994-9ECD-7C983203AA69}"/>
    <cellStyle name="Normal 3 2 89" xfId="21272" xr:uid="{27B436F5-CEAA-4A1F-816B-E9E06DA27E71}"/>
    <cellStyle name="Normal 3 2 9" xfId="21273" xr:uid="{510FAA14-1AC2-45BF-88AA-1D6CA663B211}"/>
    <cellStyle name="Normal 3 2 9 2" xfId="21274" xr:uid="{F23A42DB-A86E-4942-963C-4E30A17A4D5A}"/>
    <cellStyle name="Normal 3 2 9 2 2" xfId="21275" xr:uid="{2E536C5F-2731-4378-B4A6-55CF188998BE}"/>
    <cellStyle name="Normal 3 2 9 2 3" xfId="21276" xr:uid="{851AA01D-1977-4265-8281-A40A23FE36F8}"/>
    <cellStyle name="Normal 3 2 9 3" xfId="21277" xr:uid="{89A9E2BB-6D19-4760-94FB-DE706985C688}"/>
    <cellStyle name="Normal 3 2 9 3 2" xfId="21278" xr:uid="{310C9EAC-AEAF-47DF-AA94-317F9379C53C}"/>
    <cellStyle name="Normal 3 2 9 3 3" xfId="21279" xr:uid="{A2C99C49-DEF1-4266-9013-D38737E8F073}"/>
    <cellStyle name="Normal 3 2 9 4" xfId="21280" xr:uid="{997922D4-6A89-4592-BA82-1669A0B18214}"/>
    <cellStyle name="Normal 3 2 9 5" xfId="21281" xr:uid="{60886DAE-6F3A-4D6A-AEFC-03E763EFBF88}"/>
    <cellStyle name="Normal 3 2 90" xfId="21282" xr:uid="{38F698C3-2BAE-4216-B702-22893659AE70}"/>
    <cellStyle name="Normal 3 2 91" xfId="21283" xr:uid="{511CFC90-D15A-4FFD-ACAD-A26EC1EBDE32}"/>
    <cellStyle name="Normal 3 2 92" xfId="21284" xr:uid="{D796870E-7235-4A52-AA43-DB072F2EEC48}"/>
    <cellStyle name="Normal 3 2 93" xfId="21285" xr:uid="{9C372843-0094-4899-976E-2845546D748B}"/>
    <cellStyle name="Normal 3 2 94" xfId="21286" xr:uid="{48FA5892-E3E7-4D09-8505-B07981EA607B}"/>
    <cellStyle name="Normal 3 2 95" xfId="21287" xr:uid="{9324A9C1-7DE8-4C02-9D9C-76C4E915A3E8}"/>
    <cellStyle name="Normal 3 2 96" xfId="21288" xr:uid="{F2C9CB8A-C4D6-46DD-AD4C-9B929C6B7F03}"/>
    <cellStyle name="Normal 3 2 97" xfId="21289" xr:uid="{17B68C26-C503-49BB-B69A-97CCA2F78046}"/>
    <cellStyle name="Normal 3 2 98" xfId="21290" xr:uid="{D58D0380-CE2B-44BC-AF9C-F717F70D9DBB}"/>
    <cellStyle name="Normal 3 2 99" xfId="21291" xr:uid="{98E531B0-93A3-4C1C-8FBD-DA449CE29D92}"/>
    <cellStyle name="Normal 3 20" xfId="21292" xr:uid="{A1236D92-42A0-4F97-BBFF-D1438377D004}"/>
    <cellStyle name="Normal 3 20 10" xfId="21293" xr:uid="{E120328E-AAE1-48F1-8AD0-AC3889D8C2F2}"/>
    <cellStyle name="Normal 3 20 10 2" xfId="21294" xr:uid="{96C84290-0263-48C4-83CE-71AA5475D964}"/>
    <cellStyle name="Normal 3 20 10 2 2" xfId="21295" xr:uid="{DBC7E3E6-2ACC-4CE4-92DA-34D04F37396C}"/>
    <cellStyle name="Normal 3 20 10 2 3" xfId="21296" xr:uid="{589C7EBF-2C08-4482-B5B7-229D27C0F8A8}"/>
    <cellStyle name="Normal 3 20 10 3" xfId="21297" xr:uid="{1A8D1641-B6EE-4ADE-8F06-6E1A3FC7A15D}"/>
    <cellStyle name="Normal 3 20 10 3 2" xfId="21298" xr:uid="{6751CF76-8C3C-4CD9-922B-F4ECE7DE556C}"/>
    <cellStyle name="Normal 3 20 10 3 3" xfId="21299" xr:uid="{624C9A22-A739-4CE1-9887-976E7598FAC0}"/>
    <cellStyle name="Normal 3 20 10 4" xfId="21300" xr:uid="{1B09BF15-2E2F-4D52-A3F5-B6EC5F4C77D5}"/>
    <cellStyle name="Normal 3 20 10 5" xfId="21301" xr:uid="{6E856200-62E1-4E76-B134-44CB9EA4F9FE}"/>
    <cellStyle name="Normal 3 20 11" xfId="21302" xr:uid="{F3A40450-B4E1-41CA-97C2-CA140D83A60B}"/>
    <cellStyle name="Normal 3 20 11 2" xfId="21303" xr:uid="{B7362344-4B6D-4CBD-ADF7-AA1513BA475C}"/>
    <cellStyle name="Normal 3 20 11 2 2" xfId="21304" xr:uid="{A63A1E22-1859-4334-8AC6-1CA08B8DD723}"/>
    <cellStyle name="Normal 3 20 11 2 3" xfId="21305" xr:uid="{D3C4B91B-8A69-41FB-BB18-A746282646D9}"/>
    <cellStyle name="Normal 3 20 11 3" xfId="21306" xr:uid="{7F7635D9-CD3E-49C1-A2EA-0C9B0BCE34DE}"/>
    <cellStyle name="Normal 3 20 11 3 2" xfId="21307" xr:uid="{E7D2D566-065B-4463-92C6-A5526AF094EA}"/>
    <cellStyle name="Normal 3 20 11 3 3" xfId="21308" xr:uid="{3793BCA8-6714-49DF-A1AC-C60D74E0C6EA}"/>
    <cellStyle name="Normal 3 20 11 4" xfId="21309" xr:uid="{86A16EC8-FDD6-4F36-A475-1793E6380DA7}"/>
    <cellStyle name="Normal 3 20 11 5" xfId="21310" xr:uid="{6B84232C-30DD-4AFC-86CE-9B11B9291A71}"/>
    <cellStyle name="Normal 3 20 12" xfId="21311" xr:uid="{5714A56D-5FDE-4969-8A67-A3F589A39684}"/>
    <cellStyle name="Normal 3 20 12 2" xfId="21312" xr:uid="{3B8A9089-B5C8-404C-8AC8-EA2DEB18BD35}"/>
    <cellStyle name="Normal 3 20 12 2 2" xfId="21313" xr:uid="{613FB0DE-0B97-4B2B-ABD9-B9FD186F0675}"/>
    <cellStyle name="Normal 3 20 12 2 3" xfId="21314" xr:uid="{2DDADD9F-0252-4AA3-B7D9-D69B274F21B8}"/>
    <cellStyle name="Normal 3 20 12 3" xfId="21315" xr:uid="{95CCC1E0-03E9-4987-B143-5D1CE91B5768}"/>
    <cellStyle name="Normal 3 20 12 3 2" xfId="21316" xr:uid="{B6958E43-A1E8-44A7-B049-F11E01A2A07E}"/>
    <cellStyle name="Normal 3 20 12 3 3" xfId="21317" xr:uid="{10D5DAE8-8FCF-412E-9D58-C8928DD25A39}"/>
    <cellStyle name="Normal 3 20 12 4" xfId="21318" xr:uid="{71F2306D-F03D-4BF4-B24A-A8D6DB2D518A}"/>
    <cellStyle name="Normal 3 20 12 5" xfId="21319" xr:uid="{C5F5B8D3-8BA7-4FD8-878D-F4A8A526B42A}"/>
    <cellStyle name="Normal 3 20 13" xfId="21320" xr:uid="{F757713C-E16A-4987-90DC-A151C9488359}"/>
    <cellStyle name="Normal 3 20 13 2" xfId="21321" xr:uid="{31FB4490-C1CA-4C50-8D97-45226374DE53}"/>
    <cellStyle name="Normal 3 20 13 2 2" xfId="21322" xr:uid="{E1FD8725-F395-43FC-BD46-0DCDE6C12E48}"/>
    <cellStyle name="Normal 3 20 13 2 3" xfId="21323" xr:uid="{950E5D5D-A5C9-44F8-8612-81BCB9CB8C1A}"/>
    <cellStyle name="Normal 3 20 13 3" xfId="21324" xr:uid="{B5D1EE64-74ED-4CE2-848C-9E26C9CF0320}"/>
    <cellStyle name="Normal 3 20 13 3 2" xfId="21325" xr:uid="{0EFA8D57-8F59-4139-82FE-15B94DF2FE5D}"/>
    <cellStyle name="Normal 3 20 13 3 3" xfId="21326" xr:uid="{D1B57448-52AF-4BE7-A944-9D54308EF95D}"/>
    <cellStyle name="Normal 3 20 13 4" xfId="21327" xr:uid="{9D313C4B-3C6E-47B4-B4F6-CF4520F66839}"/>
    <cellStyle name="Normal 3 20 13 5" xfId="21328" xr:uid="{6D6E0297-BF0A-4465-8C19-739CB85F7CF9}"/>
    <cellStyle name="Normal 3 20 14" xfId="21329" xr:uid="{84B7EE78-8AE8-4199-9129-8F7A7A590111}"/>
    <cellStyle name="Normal 3 20 14 2" xfId="21330" xr:uid="{C4506A59-CB86-4A44-B674-F872F2961EFC}"/>
    <cellStyle name="Normal 3 20 14 2 2" xfId="21331" xr:uid="{E04027E2-8490-456B-BD33-15C9A61A481E}"/>
    <cellStyle name="Normal 3 20 14 2 3" xfId="21332" xr:uid="{CFB54312-8616-4E38-B800-7471FE236A23}"/>
    <cellStyle name="Normal 3 20 14 3" xfId="21333" xr:uid="{1B03DE11-4034-4711-9535-FC07892FC6BD}"/>
    <cellStyle name="Normal 3 20 14 3 2" xfId="21334" xr:uid="{A99C5471-69F1-4F82-8817-07FD2C96FDA5}"/>
    <cellStyle name="Normal 3 20 14 3 3" xfId="21335" xr:uid="{5B335DD7-F5E2-4365-A0B3-C5D43E4BF7F0}"/>
    <cellStyle name="Normal 3 20 14 4" xfId="21336" xr:uid="{EF29FB3A-D2EC-4445-BA95-1257329E79D7}"/>
    <cellStyle name="Normal 3 20 14 5" xfId="21337" xr:uid="{AF5F7386-D769-4C0C-A40A-E5A0526BB3E1}"/>
    <cellStyle name="Normal 3 20 15" xfId="21338" xr:uid="{55D6F0BB-A99B-4205-9AB3-27FAB268060F}"/>
    <cellStyle name="Normal 3 20 15 2" xfId="21339" xr:uid="{039A2409-97BA-4967-A116-76FD5DBF72C5}"/>
    <cellStyle name="Normal 3 20 15 2 2" xfId="21340" xr:uid="{CA8B5725-922B-4D61-A810-A9F96D7226D1}"/>
    <cellStyle name="Normal 3 20 15 2 3" xfId="21341" xr:uid="{34ADAFEB-8F95-4708-8CA2-89F318645515}"/>
    <cellStyle name="Normal 3 20 15 3" xfId="21342" xr:uid="{1D9E1059-BCD4-4693-8963-61DD25E54681}"/>
    <cellStyle name="Normal 3 20 15 3 2" xfId="21343" xr:uid="{299A68E6-F09F-4352-A2E8-691EB883323B}"/>
    <cellStyle name="Normal 3 20 15 3 3" xfId="21344" xr:uid="{E8B89050-1D45-40C9-A1E0-2E0E9B7B8DD9}"/>
    <cellStyle name="Normal 3 20 15 4" xfId="21345" xr:uid="{59A023B2-DCF6-470C-B89A-766FF677ECE7}"/>
    <cellStyle name="Normal 3 20 15 5" xfId="21346" xr:uid="{755776A8-5F8B-48E7-88F6-90E2921A57BE}"/>
    <cellStyle name="Normal 3 20 16" xfId="21347" xr:uid="{2CD357B1-7DFC-44A5-B142-8B5573CA057E}"/>
    <cellStyle name="Normal 3 20 16 2" xfId="21348" xr:uid="{36FA9FF4-24A1-4064-A6FD-91C339FBEFDF}"/>
    <cellStyle name="Normal 3 20 16 2 2" xfId="21349" xr:uid="{D97767F6-1C2D-441C-BD35-F160C7372E50}"/>
    <cellStyle name="Normal 3 20 16 2 3" xfId="21350" xr:uid="{A55C3A24-B81A-4BC0-B51B-049A37155105}"/>
    <cellStyle name="Normal 3 20 16 3" xfId="21351" xr:uid="{A700015F-ED99-4434-BC66-C9A583F505A4}"/>
    <cellStyle name="Normal 3 20 16 3 2" xfId="21352" xr:uid="{F8520D05-4FB7-482E-A478-34EA24BA3B56}"/>
    <cellStyle name="Normal 3 20 16 3 3" xfId="21353" xr:uid="{A3EFB81F-6CBC-4902-90B8-414C7AE3D3CD}"/>
    <cellStyle name="Normal 3 20 16 4" xfId="21354" xr:uid="{6B3C98F3-AA42-480E-96F4-AA967F23B1BF}"/>
    <cellStyle name="Normal 3 20 16 5" xfId="21355" xr:uid="{2556D587-0770-49E0-B33C-235560557B2F}"/>
    <cellStyle name="Normal 3 20 17" xfId="21356" xr:uid="{5A3574FB-8D90-47B9-BB94-D19F502F5D48}"/>
    <cellStyle name="Normal 3 20 17 2" xfId="21357" xr:uid="{766B29EE-F6A7-4B5D-9E73-2DD985FCA2C2}"/>
    <cellStyle name="Normal 3 20 17 2 2" xfId="21358" xr:uid="{56FC998B-6B93-45B4-99F8-6E1CACD9012D}"/>
    <cellStyle name="Normal 3 20 17 2 3" xfId="21359" xr:uid="{BDD553D8-FFE5-4D78-ADAF-9D1DB61C00A4}"/>
    <cellStyle name="Normal 3 20 17 3" xfId="21360" xr:uid="{0BA26F50-00C1-4D30-9B3B-BE52EA8285D2}"/>
    <cellStyle name="Normal 3 20 17 3 2" xfId="21361" xr:uid="{8D60AF8B-C263-48A6-8DF2-D68D1611FE29}"/>
    <cellStyle name="Normal 3 20 17 3 3" xfId="21362" xr:uid="{A1B190B9-4820-4A26-BE89-4131FA4FF7E3}"/>
    <cellStyle name="Normal 3 20 17 4" xfId="21363" xr:uid="{DB4E569A-D43E-426B-98CB-8F144D834797}"/>
    <cellStyle name="Normal 3 20 17 5" xfId="21364" xr:uid="{83F799B6-1C70-4E37-A386-C04BB9F67106}"/>
    <cellStyle name="Normal 3 20 18" xfId="21365" xr:uid="{995DA5DE-BF38-4E12-9054-6DC47C57E5E5}"/>
    <cellStyle name="Normal 3 20 18 2" xfId="21366" xr:uid="{7B9175ED-53E5-4841-B5B5-D3C023E4E07B}"/>
    <cellStyle name="Normal 3 20 18 2 2" xfId="21367" xr:uid="{9ECC3C20-0770-423C-AA73-9013516BEB21}"/>
    <cellStyle name="Normal 3 20 18 2 3" xfId="21368" xr:uid="{207B5FFF-B891-4E16-801C-94DF760F3041}"/>
    <cellStyle name="Normal 3 20 18 3" xfId="21369" xr:uid="{FFDFE80E-9D7C-4D0E-968B-B5AF0F45CCF3}"/>
    <cellStyle name="Normal 3 20 18 3 2" xfId="21370" xr:uid="{89B51BEE-F3FE-4F20-B500-5E00B97395D4}"/>
    <cellStyle name="Normal 3 20 18 3 3" xfId="21371" xr:uid="{02D8FEFB-6207-4207-9B71-08BABFCBF93E}"/>
    <cellStyle name="Normal 3 20 18 4" xfId="21372" xr:uid="{0A155277-4443-47D6-B950-4851A12BCACF}"/>
    <cellStyle name="Normal 3 20 18 5" xfId="21373" xr:uid="{4EC5ED70-E4D3-4868-9AA0-402EE64CAEBC}"/>
    <cellStyle name="Normal 3 20 19" xfId="21374" xr:uid="{7939FECC-4389-498A-96A1-38C1F010BCC0}"/>
    <cellStyle name="Normal 3 20 19 2" xfId="21375" xr:uid="{BD1EF34E-F077-45F1-AB61-786CE6D269B2}"/>
    <cellStyle name="Normal 3 20 19 2 2" xfId="21376" xr:uid="{5394234A-F555-4C46-96BA-C1F91EB0A8DA}"/>
    <cellStyle name="Normal 3 20 19 2 3" xfId="21377" xr:uid="{32BDBC82-A19C-4D4F-9497-523647B97028}"/>
    <cellStyle name="Normal 3 20 19 3" xfId="21378" xr:uid="{828C1EF2-CC5B-42F5-925E-DDC05F15CD9B}"/>
    <cellStyle name="Normal 3 20 19 3 2" xfId="21379" xr:uid="{37CAEE32-E831-4BE6-873E-9DC406B59CB4}"/>
    <cellStyle name="Normal 3 20 19 3 3" xfId="21380" xr:uid="{B691598E-105C-4551-A841-4ED287DA74A2}"/>
    <cellStyle name="Normal 3 20 19 4" xfId="21381" xr:uid="{5947D3D5-CB02-470D-9AF7-54A57DCE376A}"/>
    <cellStyle name="Normal 3 20 19 5" xfId="21382" xr:uid="{4CB882A0-3F5A-46F4-9E59-E2288F81151F}"/>
    <cellStyle name="Normal 3 20 2" xfId="21383" xr:uid="{6AB1B133-F77F-41AD-B6C7-45D1913FE344}"/>
    <cellStyle name="Normal 3 20 2 2" xfId="21384" xr:uid="{EA8B1BFD-BE44-446A-8B25-4775C6CF7C31}"/>
    <cellStyle name="Normal 3 20 2 2 2" xfId="21385" xr:uid="{8AE98596-B746-4EF1-84C8-16531E0DB783}"/>
    <cellStyle name="Normal 3 20 2 2 3" xfId="21386" xr:uid="{17A0C9DB-4947-41FF-9D44-25DB0471A758}"/>
    <cellStyle name="Normal 3 20 2 3" xfId="21387" xr:uid="{71CA426D-8ACB-48B5-82F2-6255B18C98A3}"/>
    <cellStyle name="Normal 3 20 2 3 2" xfId="21388" xr:uid="{5F025EF3-76E3-4D5E-B78C-9CDD43C99AB2}"/>
    <cellStyle name="Normal 3 20 2 3 3" xfId="21389" xr:uid="{8B317A4A-24DB-403F-920B-3B3EB0355C1A}"/>
    <cellStyle name="Normal 3 20 2 4" xfId="21390" xr:uid="{051F7C37-D79B-4055-A898-929C23209331}"/>
    <cellStyle name="Normal 3 20 2 5" xfId="21391" xr:uid="{5BEBFDE5-FE78-4078-B9B8-D509B0517CFB}"/>
    <cellStyle name="Normal 3 20 20" xfId="21392" xr:uid="{32F36D1A-0DA2-4D2E-9B7D-A918684BDCDF}"/>
    <cellStyle name="Normal 3 20 20 2" xfId="21393" xr:uid="{F9EB4A28-9F6F-42B1-8319-5E974B31A8C7}"/>
    <cellStyle name="Normal 3 20 20 2 2" xfId="21394" xr:uid="{99B76F6E-354A-4453-934D-B718EEC3ECC9}"/>
    <cellStyle name="Normal 3 20 20 2 3" xfId="21395" xr:uid="{6CB97895-5547-4D01-B6FD-FC205799D1A8}"/>
    <cellStyle name="Normal 3 20 20 3" xfId="21396" xr:uid="{F6224C6A-35C6-4C55-A6CC-741224FF4112}"/>
    <cellStyle name="Normal 3 20 20 3 2" xfId="21397" xr:uid="{28724A82-FAF5-4398-B653-49779E1CE18A}"/>
    <cellStyle name="Normal 3 20 20 3 3" xfId="21398" xr:uid="{9A982B9E-2E91-43BB-9D9E-EB7FF31C3656}"/>
    <cellStyle name="Normal 3 20 20 4" xfId="21399" xr:uid="{21B46138-41AA-4987-9F53-4FA5BC75689B}"/>
    <cellStyle name="Normal 3 20 20 5" xfId="21400" xr:uid="{A0FE63AE-00CA-4974-8C45-96EE61FC8B31}"/>
    <cellStyle name="Normal 3 20 21" xfId="21401" xr:uid="{3BEBF76E-A944-464F-ACE2-6E7B9A9BCAD1}"/>
    <cellStyle name="Normal 3 20 21 2" xfId="21402" xr:uid="{B56F664B-B57F-46C5-9760-4292372D237B}"/>
    <cellStyle name="Normal 3 20 21 2 2" xfId="21403" xr:uid="{FBA0FA0A-53EC-4EC6-B04F-EF138C1C30AB}"/>
    <cellStyle name="Normal 3 20 21 2 3" xfId="21404" xr:uid="{66E01C7B-EA19-4C18-B48F-5FC4C49A2747}"/>
    <cellStyle name="Normal 3 20 21 3" xfId="21405" xr:uid="{6463A243-61BB-493D-8DB0-61C9B67DE596}"/>
    <cellStyle name="Normal 3 20 21 3 2" xfId="21406" xr:uid="{16AF6E24-0C3A-4C6A-8EDC-EC81D31FB343}"/>
    <cellStyle name="Normal 3 20 21 3 3" xfId="21407" xr:uid="{480DCB5E-4AB9-4ED1-8DBA-F2A95FC5D491}"/>
    <cellStyle name="Normal 3 20 21 4" xfId="21408" xr:uid="{5AA0871F-BECF-4276-8558-10290BDD6067}"/>
    <cellStyle name="Normal 3 20 21 5" xfId="21409" xr:uid="{6F984C6F-D6BC-4C18-A195-CD6C8A6E87ED}"/>
    <cellStyle name="Normal 3 20 22" xfId="21410" xr:uid="{C3870AFA-9163-4AC4-A6C4-5470A784B4B6}"/>
    <cellStyle name="Normal 3 20 22 2" xfId="21411" xr:uid="{AB7B65B4-2DEB-431F-A7A6-6B5CA9E97677}"/>
    <cellStyle name="Normal 3 20 22 2 2" xfId="21412" xr:uid="{162D9B48-302C-44F5-B15F-6615B535B749}"/>
    <cellStyle name="Normal 3 20 22 2 3" xfId="21413" xr:uid="{24E4FFCC-64C8-442B-887D-C6D50682B16D}"/>
    <cellStyle name="Normal 3 20 22 3" xfId="21414" xr:uid="{5934103E-CEBB-4D9B-8DEE-B6A23616DC2C}"/>
    <cellStyle name="Normal 3 20 22 3 2" xfId="21415" xr:uid="{6C1BC72C-60E7-4949-B3B7-6AA3F8818A6E}"/>
    <cellStyle name="Normal 3 20 22 3 3" xfId="21416" xr:uid="{012FBAFF-CC62-44ED-9B6F-DE60CE136FFF}"/>
    <cellStyle name="Normal 3 20 22 4" xfId="21417" xr:uid="{3D39663D-5F07-48D2-971F-79481E319747}"/>
    <cellStyle name="Normal 3 20 22 5" xfId="21418" xr:uid="{CA2948F5-C265-45EB-AA33-C1362546D3B2}"/>
    <cellStyle name="Normal 3 20 23" xfId="21419" xr:uid="{8468C329-D06E-4B84-AF0C-E9F2AEC4CDCE}"/>
    <cellStyle name="Normal 3 20 23 2" xfId="21420" xr:uid="{440E82EC-6284-4FC3-A3A7-78C5CB483195}"/>
    <cellStyle name="Normal 3 20 23 2 2" xfId="21421" xr:uid="{7528BB59-A24C-4908-BBEE-1B85DE0CA96D}"/>
    <cellStyle name="Normal 3 20 23 2 3" xfId="21422" xr:uid="{04B50FB6-6E2A-4FC7-9A20-1C42AA53F361}"/>
    <cellStyle name="Normal 3 20 23 3" xfId="21423" xr:uid="{37DB7A32-659C-4539-9732-09C69280BE85}"/>
    <cellStyle name="Normal 3 20 23 3 2" xfId="21424" xr:uid="{F21DA8DF-FA89-4513-B208-9CA164C6B8EB}"/>
    <cellStyle name="Normal 3 20 23 3 3" xfId="21425" xr:uid="{D366DA13-4748-4576-A401-EBA62A340440}"/>
    <cellStyle name="Normal 3 20 23 4" xfId="21426" xr:uid="{3D3EF533-A919-419F-8F3D-05F626E999A9}"/>
    <cellStyle name="Normal 3 20 23 5" xfId="21427" xr:uid="{0CC14D43-49B1-4041-8AA8-E205251CE1B5}"/>
    <cellStyle name="Normal 3 20 24" xfId="21428" xr:uid="{A7CF38BB-C7F0-477D-A2DF-86748507A5BE}"/>
    <cellStyle name="Normal 3 20 24 2" xfId="21429" xr:uid="{784B6EE2-716C-4CD6-99F5-022AFA67672D}"/>
    <cellStyle name="Normal 3 20 24 3" xfId="21430" xr:uid="{66816D3B-EFE8-487D-A2EF-4F795EEFF694}"/>
    <cellStyle name="Normal 3 20 25" xfId="21431" xr:uid="{AC61BCD4-8FA8-4CCF-8441-07A58B1E377F}"/>
    <cellStyle name="Normal 3 20 25 2" xfId="21432" xr:uid="{ED184204-3893-4A5D-9D2E-4E4D96A1B1C5}"/>
    <cellStyle name="Normal 3 20 25 3" xfId="21433" xr:uid="{853A61F3-28CE-4175-96D4-F01B1E740355}"/>
    <cellStyle name="Normal 3 20 26" xfId="21434" xr:uid="{A640D83A-F415-446E-B10C-689BC76C51BC}"/>
    <cellStyle name="Normal 3 20 27" xfId="21435" xr:uid="{732832CB-85E4-4501-AAFF-EA43BDE8FBC3}"/>
    <cellStyle name="Normal 3 20 3" xfId="21436" xr:uid="{6273D6AC-473E-4761-9A51-B47763AE0627}"/>
    <cellStyle name="Normal 3 20 3 2" xfId="21437" xr:uid="{2BFBDBB9-E0F6-4401-B329-D9B54D3642F3}"/>
    <cellStyle name="Normal 3 20 3 2 2" xfId="21438" xr:uid="{29F80914-4014-42A7-9CAB-29944AF635C7}"/>
    <cellStyle name="Normal 3 20 3 2 3" xfId="21439" xr:uid="{B870355E-19AA-403F-A948-7E58E9228AE4}"/>
    <cellStyle name="Normal 3 20 3 3" xfId="21440" xr:uid="{4F2A0337-11E8-474E-85B6-4AFB02404EDB}"/>
    <cellStyle name="Normal 3 20 3 3 2" xfId="21441" xr:uid="{CEE12A55-BBF2-4109-B45A-75994D1C1CBD}"/>
    <cellStyle name="Normal 3 20 3 3 3" xfId="21442" xr:uid="{A0666608-CF48-4F52-8B2F-6ACA55847412}"/>
    <cellStyle name="Normal 3 20 3 4" xfId="21443" xr:uid="{BD9F17F3-3012-4286-B8F3-5729AC2AC09C}"/>
    <cellStyle name="Normal 3 20 3 5" xfId="21444" xr:uid="{E8C52BB3-1414-4902-8C9C-2947EF4E266F}"/>
    <cellStyle name="Normal 3 20 4" xfId="21445" xr:uid="{429ED9AC-3087-4119-AEA4-86616D04B188}"/>
    <cellStyle name="Normal 3 20 4 2" xfId="21446" xr:uid="{232C0C77-51EF-4DDA-AD4E-2951BC11AB54}"/>
    <cellStyle name="Normal 3 20 4 2 2" xfId="21447" xr:uid="{37683B06-6AB8-4BA8-919E-C6E2FA309682}"/>
    <cellStyle name="Normal 3 20 4 2 3" xfId="21448" xr:uid="{22A24450-D64A-42FA-ADC0-E5EB816DA259}"/>
    <cellStyle name="Normal 3 20 4 3" xfId="21449" xr:uid="{436548DB-6063-4C1F-9B82-938148C8036B}"/>
    <cellStyle name="Normal 3 20 4 3 2" xfId="21450" xr:uid="{D79D09C0-ECB5-48D7-AF82-2B931915ABDA}"/>
    <cellStyle name="Normal 3 20 4 3 3" xfId="21451" xr:uid="{62B6068C-E54E-476D-A6E5-E506B854CFA5}"/>
    <cellStyle name="Normal 3 20 4 4" xfId="21452" xr:uid="{EDC2C5EB-26A0-4B9C-B250-C5D380752BC4}"/>
    <cellStyle name="Normal 3 20 4 5" xfId="21453" xr:uid="{9139AE3A-A878-475B-BF6F-9EA12FA2B816}"/>
    <cellStyle name="Normal 3 20 5" xfId="21454" xr:uid="{B6A8ACE3-5D51-4042-A21E-88B34B10727F}"/>
    <cellStyle name="Normal 3 20 5 2" xfId="21455" xr:uid="{504EEE38-DB1C-4649-9247-7AE34C1426EB}"/>
    <cellStyle name="Normal 3 20 5 2 2" xfId="21456" xr:uid="{173BF5DE-976E-4C61-B025-01A8EAAF38D9}"/>
    <cellStyle name="Normal 3 20 5 2 3" xfId="21457" xr:uid="{0B710167-9F20-486B-85DA-9C4443D83F35}"/>
    <cellStyle name="Normal 3 20 5 3" xfId="21458" xr:uid="{CEC85C96-2C26-4FD0-B6D1-31931E3AAF18}"/>
    <cellStyle name="Normal 3 20 5 3 2" xfId="21459" xr:uid="{971B35EC-08DF-459B-A338-433D468FE66F}"/>
    <cellStyle name="Normal 3 20 5 3 3" xfId="21460" xr:uid="{2B035C63-D46A-4E21-87B9-BE70A82D2437}"/>
    <cellStyle name="Normal 3 20 5 4" xfId="21461" xr:uid="{C80EB99C-4BFF-40E6-93DB-B561B3E38097}"/>
    <cellStyle name="Normal 3 20 5 5" xfId="21462" xr:uid="{67172F6E-F8B6-44BD-8CD7-27652ED6082C}"/>
    <cellStyle name="Normal 3 20 6" xfId="21463" xr:uid="{8A5C6480-4598-48D8-8295-BAECF38EDD49}"/>
    <cellStyle name="Normal 3 20 6 2" xfId="21464" xr:uid="{166909A9-E4FE-4D0C-A8E6-6357C9DB36A5}"/>
    <cellStyle name="Normal 3 20 6 2 2" xfId="21465" xr:uid="{6B4CDB93-D2BB-4A55-8356-38BFC269B0E8}"/>
    <cellStyle name="Normal 3 20 6 2 3" xfId="21466" xr:uid="{FC5FE361-ACB9-43A0-ABEF-229A97BA1D8F}"/>
    <cellStyle name="Normal 3 20 6 3" xfId="21467" xr:uid="{50ACF238-8C20-4082-9CBF-A019CD1BB38D}"/>
    <cellStyle name="Normal 3 20 6 3 2" xfId="21468" xr:uid="{97740E9B-FE0B-4A51-B122-32FCA256D57F}"/>
    <cellStyle name="Normal 3 20 6 3 3" xfId="21469" xr:uid="{93612592-E76F-4A9A-AFDD-E2C50CC82C6C}"/>
    <cellStyle name="Normal 3 20 6 4" xfId="21470" xr:uid="{19DFB552-6E40-4DE2-AA08-8ECB1D3008D5}"/>
    <cellStyle name="Normal 3 20 6 5" xfId="21471" xr:uid="{9CD892A5-5662-49A6-A64B-0F0BDECFCE07}"/>
    <cellStyle name="Normal 3 20 7" xfId="21472" xr:uid="{72981B86-15BA-473A-934F-772A9DE70C56}"/>
    <cellStyle name="Normal 3 20 7 2" xfId="21473" xr:uid="{FB72963D-DCA6-4FFA-BE30-CA7165681FA9}"/>
    <cellStyle name="Normal 3 20 7 2 2" xfId="21474" xr:uid="{D6EE5DA1-0B8E-43E0-8070-9E8BD6C57473}"/>
    <cellStyle name="Normal 3 20 7 2 3" xfId="21475" xr:uid="{23553963-685C-4937-89C4-27649F6C479F}"/>
    <cellStyle name="Normal 3 20 7 3" xfId="21476" xr:uid="{D014F7FD-D349-4461-B0C2-0F81F5816A31}"/>
    <cellStyle name="Normal 3 20 7 3 2" xfId="21477" xr:uid="{98BAA338-2583-47F0-A029-3CF5F82E6B0D}"/>
    <cellStyle name="Normal 3 20 7 3 3" xfId="21478" xr:uid="{F15A55F6-8F2C-40EE-8073-57F4471FB82A}"/>
    <cellStyle name="Normal 3 20 7 4" xfId="21479" xr:uid="{DFA061FB-3DA5-4F04-B6D1-E77AA0407803}"/>
    <cellStyle name="Normal 3 20 7 5" xfId="21480" xr:uid="{6B8CFC19-554A-4CC1-9A96-57365C7EB217}"/>
    <cellStyle name="Normal 3 20 8" xfId="21481" xr:uid="{3183AF75-57D1-45C6-9D89-C793180E3C3E}"/>
    <cellStyle name="Normal 3 20 8 2" xfId="21482" xr:uid="{76615948-3AB4-4BB3-849D-BEE59BF54457}"/>
    <cellStyle name="Normal 3 20 8 2 2" xfId="21483" xr:uid="{797EF5F8-ADEC-4060-8007-2878CDA3C455}"/>
    <cellStyle name="Normal 3 20 8 2 3" xfId="21484" xr:uid="{70583D72-2576-4A9C-B4E2-08FA85DF7721}"/>
    <cellStyle name="Normal 3 20 8 3" xfId="21485" xr:uid="{05839D02-8817-4D72-A122-2DA392C3040A}"/>
    <cellStyle name="Normal 3 20 8 3 2" xfId="21486" xr:uid="{DD730E8D-C85A-43AE-B444-99B3638CB674}"/>
    <cellStyle name="Normal 3 20 8 3 3" xfId="21487" xr:uid="{13775698-8187-4A68-8E7F-2AFCFC394068}"/>
    <cellStyle name="Normal 3 20 8 4" xfId="21488" xr:uid="{47AC1758-FFD9-4402-82AF-B48DD79ECD01}"/>
    <cellStyle name="Normal 3 20 8 5" xfId="21489" xr:uid="{974A0213-C15A-4C22-AF34-4B8D981D9CA0}"/>
    <cellStyle name="Normal 3 20 9" xfId="21490" xr:uid="{BD024507-AA6C-4058-BD88-D7F51A45A829}"/>
    <cellStyle name="Normal 3 20 9 2" xfId="21491" xr:uid="{DED7653A-9E53-4A86-9EA2-0D81C0080C29}"/>
    <cellStyle name="Normal 3 20 9 2 2" xfId="21492" xr:uid="{B7FEA488-CCFF-49A0-A5EF-1582A17BE213}"/>
    <cellStyle name="Normal 3 20 9 2 3" xfId="21493" xr:uid="{3ECFE23B-7494-4FFE-8CEF-E138789905EE}"/>
    <cellStyle name="Normal 3 20 9 3" xfId="21494" xr:uid="{ADBF8DB2-5F61-4DC0-B6BB-F583E2CCBA77}"/>
    <cellStyle name="Normal 3 20 9 3 2" xfId="21495" xr:uid="{FC312C03-7B37-4081-B3E7-E1A733D801A2}"/>
    <cellStyle name="Normal 3 20 9 3 3" xfId="21496" xr:uid="{C7514D12-5B5F-4A40-8622-9069551C342F}"/>
    <cellStyle name="Normal 3 20 9 4" xfId="21497" xr:uid="{E93E6201-83B3-4033-9F34-63FD3592B8D2}"/>
    <cellStyle name="Normal 3 20 9 5" xfId="21498" xr:uid="{EE1B1785-064C-4157-9773-13C20098FE50}"/>
    <cellStyle name="Normal 3 200" xfId="21499" xr:uid="{C582A85D-9DC2-4CA5-8AAE-2764E456B04C}"/>
    <cellStyle name="Normal 3 201" xfId="21500" xr:uid="{3399BDDF-D5F8-41F8-B25D-3C22962AEDCC}"/>
    <cellStyle name="Normal 3 202" xfId="21501" xr:uid="{D8F5EA5A-ACEE-445E-BD16-EA18F8CD2FBE}"/>
    <cellStyle name="Normal 3 203" xfId="21502" xr:uid="{3DFB800D-5A19-4ED2-9E4C-96E1932EA0C6}"/>
    <cellStyle name="Normal 3 204" xfId="41457" xr:uid="{C28860C1-08C0-41FB-8178-D142849A900F}"/>
    <cellStyle name="Normal 3 205" xfId="42260" xr:uid="{669490B9-AFAF-4773-AEF4-D9EA6DA5959B}"/>
    <cellStyle name="Normal 3 21" xfId="21503" xr:uid="{DD8A6E39-B68E-4B91-99CB-36DBD44C1077}"/>
    <cellStyle name="Normal 3 21 10" xfId="21504" xr:uid="{841F59ED-B1AF-480D-9994-B4C8D0E6D02F}"/>
    <cellStyle name="Normal 3 21 10 2" xfId="21505" xr:uid="{DF1DB801-8AFB-4580-B246-22245650757C}"/>
    <cellStyle name="Normal 3 21 10 2 2" xfId="21506" xr:uid="{3E9D1334-BB60-4BCB-B123-85E145C0CAB4}"/>
    <cellStyle name="Normal 3 21 10 2 3" xfId="21507" xr:uid="{2E4AB12D-5B5F-4E5E-8554-286ED4708ECB}"/>
    <cellStyle name="Normal 3 21 10 3" xfId="21508" xr:uid="{6B1EB06B-CEE1-4C30-B359-ABA3B832AFB9}"/>
    <cellStyle name="Normal 3 21 10 3 2" xfId="21509" xr:uid="{46D843C5-91C7-4E23-909E-A29D923FBFB5}"/>
    <cellStyle name="Normal 3 21 10 3 3" xfId="21510" xr:uid="{9F9A6B31-4686-4939-8135-0BE9F9BADC36}"/>
    <cellStyle name="Normal 3 21 10 4" xfId="21511" xr:uid="{E07614E2-9C45-4B6C-AA87-D800266B1BD1}"/>
    <cellStyle name="Normal 3 21 10 5" xfId="21512" xr:uid="{17A06AD7-F500-4913-A03D-598A2FBCCD89}"/>
    <cellStyle name="Normal 3 21 11" xfId="21513" xr:uid="{8A5FDB84-6F97-4C29-9DCB-112B21BC1E00}"/>
    <cellStyle name="Normal 3 21 11 2" xfId="21514" xr:uid="{A0F00906-256D-48E8-93FD-552B82A1D406}"/>
    <cellStyle name="Normal 3 21 11 2 2" xfId="21515" xr:uid="{42FA2CC0-4FE9-4186-83C3-641DA9D87F6C}"/>
    <cellStyle name="Normal 3 21 11 2 3" xfId="21516" xr:uid="{71432BAD-C77D-4B82-AFCB-333DE01B496E}"/>
    <cellStyle name="Normal 3 21 11 3" xfId="21517" xr:uid="{FBE499B7-725F-4D42-A26A-88E4A3585843}"/>
    <cellStyle name="Normal 3 21 11 3 2" xfId="21518" xr:uid="{FFFBE120-7D35-4360-A044-FB75B51C704B}"/>
    <cellStyle name="Normal 3 21 11 3 3" xfId="21519" xr:uid="{175953D0-660F-4D2B-ABEC-6C3FFCD84494}"/>
    <cellStyle name="Normal 3 21 11 4" xfId="21520" xr:uid="{C4148525-5C6B-4B21-968C-FA7A3926806F}"/>
    <cellStyle name="Normal 3 21 11 5" xfId="21521" xr:uid="{BFE30D70-6361-425B-8970-8CBEE9AAFAEC}"/>
    <cellStyle name="Normal 3 21 12" xfId="21522" xr:uid="{29F7074F-6614-4A0B-AFD1-C84551BA9942}"/>
    <cellStyle name="Normal 3 21 12 2" xfId="21523" xr:uid="{C3C3077D-3699-46A7-BADD-7CC0AE8FD3E1}"/>
    <cellStyle name="Normal 3 21 12 2 2" xfId="21524" xr:uid="{265DABD1-BC7F-4833-82EF-0FE32A4C6D74}"/>
    <cellStyle name="Normal 3 21 12 2 3" xfId="21525" xr:uid="{06C74D98-A381-4526-A52D-7C139A45DF8D}"/>
    <cellStyle name="Normal 3 21 12 3" xfId="21526" xr:uid="{4D00FFF7-5363-441A-B898-D8E10379A11E}"/>
    <cellStyle name="Normal 3 21 12 3 2" xfId="21527" xr:uid="{8CE03939-92D0-42C8-803B-45F40C54D87F}"/>
    <cellStyle name="Normal 3 21 12 3 3" xfId="21528" xr:uid="{3E448FFA-1082-45CC-A40F-A4F875D4B0A6}"/>
    <cellStyle name="Normal 3 21 12 4" xfId="21529" xr:uid="{2C9508E9-F8B4-4F0F-AC69-598828E42E0A}"/>
    <cellStyle name="Normal 3 21 12 5" xfId="21530" xr:uid="{8FB0E00F-48F9-43B2-B7C9-981E8F208D37}"/>
    <cellStyle name="Normal 3 21 13" xfId="21531" xr:uid="{0CF30AFB-9F1E-4BE9-8E73-674052CB05D0}"/>
    <cellStyle name="Normal 3 21 13 2" xfId="21532" xr:uid="{CFF5029D-3010-4E00-8FCC-96AE5E21ADF1}"/>
    <cellStyle name="Normal 3 21 13 2 2" xfId="21533" xr:uid="{9689D93A-564E-4C03-9FF9-B675C5AE1659}"/>
    <cellStyle name="Normal 3 21 13 2 3" xfId="21534" xr:uid="{4402407A-E8E2-4B2F-A445-128519FE46B2}"/>
    <cellStyle name="Normal 3 21 13 3" xfId="21535" xr:uid="{C8DC3FF3-7C7B-4D0D-9E16-B4305ABF721C}"/>
    <cellStyle name="Normal 3 21 13 3 2" xfId="21536" xr:uid="{DCCDF115-C42D-44B7-80F3-B31F4BEB5E90}"/>
    <cellStyle name="Normal 3 21 13 3 3" xfId="21537" xr:uid="{6A018C3F-C490-4EBA-B3B3-D0C8CA87F422}"/>
    <cellStyle name="Normal 3 21 13 4" xfId="21538" xr:uid="{3900AC07-60C2-4E6E-A9C6-75879907F16B}"/>
    <cellStyle name="Normal 3 21 13 5" xfId="21539" xr:uid="{180D1E29-B3F1-44DB-823E-91242F95CF4A}"/>
    <cellStyle name="Normal 3 21 14" xfId="21540" xr:uid="{E92B6F61-4E7A-4075-823B-AF489B39720C}"/>
    <cellStyle name="Normal 3 21 14 2" xfId="21541" xr:uid="{7889D6E9-9ABD-4CCF-999C-BC585B993610}"/>
    <cellStyle name="Normal 3 21 14 2 2" xfId="21542" xr:uid="{DD20A1F3-CBBC-4ED7-8207-CE9A1C69E9CF}"/>
    <cellStyle name="Normal 3 21 14 2 3" xfId="21543" xr:uid="{63BFEA77-00F3-4497-A169-91E74199B2CA}"/>
    <cellStyle name="Normal 3 21 14 3" xfId="21544" xr:uid="{EC7E26E7-5F57-490E-A6BB-36E8F71FB4FE}"/>
    <cellStyle name="Normal 3 21 14 3 2" xfId="21545" xr:uid="{00857129-42F3-4092-8B55-FB560F83D197}"/>
    <cellStyle name="Normal 3 21 14 3 3" xfId="21546" xr:uid="{42F1CCE9-17A2-4D51-9BD2-03A6CCC5412F}"/>
    <cellStyle name="Normal 3 21 14 4" xfId="21547" xr:uid="{FE712242-8529-4100-A5F0-72341844B2CE}"/>
    <cellStyle name="Normal 3 21 14 5" xfId="21548" xr:uid="{6E2C5E7E-5912-4C3D-B684-81DE9240EEA2}"/>
    <cellStyle name="Normal 3 21 15" xfId="21549" xr:uid="{7E0DE23C-AB9D-493F-840E-B2DCC54C2C76}"/>
    <cellStyle name="Normal 3 21 15 2" xfId="21550" xr:uid="{B39E8637-9617-4BED-AB00-ABFF73B6E6C2}"/>
    <cellStyle name="Normal 3 21 15 2 2" xfId="21551" xr:uid="{5F148D84-8ADE-4C56-974C-D5525C289CBA}"/>
    <cellStyle name="Normal 3 21 15 2 3" xfId="21552" xr:uid="{78B992B9-9DAB-439F-BB8D-00142345F15A}"/>
    <cellStyle name="Normal 3 21 15 3" xfId="21553" xr:uid="{8954159F-E580-43E7-9CE0-31BB14B18351}"/>
    <cellStyle name="Normal 3 21 15 3 2" xfId="21554" xr:uid="{1D27234F-A481-4FC6-B3B0-82C4D3ADB6E2}"/>
    <cellStyle name="Normal 3 21 15 3 3" xfId="21555" xr:uid="{A541E2AF-48B9-41B4-8F83-5F6802A32E02}"/>
    <cellStyle name="Normal 3 21 15 4" xfId="21556" xr:uid="{5ABE020A-C11E-45E6-B850-B2556718CBA0}"/>
    <cellStyle name="Normal 3 21 15 5" xfId="21557" xr:uid="{FDA82C13-F1F0-469C-B4CA-A5FD11C8DCDE}"/>
    <cellStyle name="Normal 3 21 16" xfId="21558" xr:uid="{42BA429F-07BD-4761-AA08-983E2D81CD26}"/>
    <cellStyle name="Normal 3 21 16 2" xfId="21559" xr:uid="{EF553174-2A52-4F0F-A0D6-0CBBD88095C1}"/>
    <cellStyle name="Normal 3 21 16 2 2" xfId="21560" xr:uid="{9DA22207-2277-497D-8496-F6685ED26E2E}"/>
    <cellStyle name="Normal 3 21 16 2 3" xfId="21561" xr:uid="{AA8063B9-FAFE-4140-A158-81A38B07AA58}"/>
    <cellStyle name="Normal 3 21 16 3" xfId="21562" xr:uid="{83911793-7454-4238-A1A9-57224E3415A0}"/>
    <cellStyle name="Normal 3 21 16 3 2" xfId="21563" xr:uid="{9233F61F-8DB0-410D-84EC-2D8FEE637378}"/>
    <cellStyle name="Normal 3 21 16 3 3" xfId="21564" xr:uid="{56F6F520-B2C1-4758-9883-DD5A54185475}"/>
    <cellStyle name="Normal 3 21 16 4" xfId="21565" xr:uid="{6C0D5836-B933-490D-B6C9-0785306FEC41}"/>
    <cellStyle name="Normal 3 21 16 5" xfId="21566" xr:uid="{1E3D7739-3B69-4BDA-9BD5-3C89AD0F7669}"/>
    <cellStyle name="Normal 3 21 17" xfId="21567" xr:uid="{0F30549D-BE8F-4AE4-A831-5CD5335A1DFC}"/>
    <cellStyle name="Normal 3 21 17 2" xfId="21568" xr:uid="{BAA2D797-DEA2-4387-BB46-B4766BE2579A}"/>
    <cellStyle name="Normal 3 21 17 2 2" xfId="21569" xr:uid="{7C8E208F-D502-4FD3-A1CB-62BE42165440}"/>
    <cellStyle name="Normal 3 21 17 2 3" xfId="21570" xr:uid="{646DB0A6-BF68-42B5-90CC-62575973C0AF}"/>
    <cellStyle name="Normal 3 21 17 3" xfId="21571" xr:uid="{49CEE021-E5C7-41E8-8A3A-EC62B7B7B239}"/>
    <cellStyle name="Normal 3 21 17 3 2" xfId="21572" xr:uid="{010E823F-4FC3-4314-A6D8-8A54AA205CB8}"/>
    <cellStyle name="Normal 3 21 17 3 3" xfId="21573" xr:uid="{CADE4FA4-F4CD-4C1D-8229-E884C2427F81}"/>
    <cellStyle name="Normal 3 21 17 4" xfId="21574" xr:uid="{BD3B70C8-DBE6-42D1-BD62-44B4F6FE45CE}"/>
    <cellStyle name="Normal 3 21 17 5" xfId="21575" xr:uid="{E2EA1302-2FE4-485C-91F9-44AD4BD5B19F}"/>
    <cellStyle name="Normal 3 21 18" xfId="21576" xr:uid="{C91DDE27-FFE0-4B17-912C-15C1A8EB2754}"/>
    <cellStyle name="Normal 3 21 18 2" xfId="21577" xr:uid="{4780E7F1-3A3D-4C52-A48A-F74652F0426E}"/>
    <cellStyle name="Normal 3 21 18 2 2" xfId="21578" xr:uid="{CB646D9D-4EEB-4A9F-8CCE-06A39E39551E}"/>
    <cellStyle name="Normal 3 21 18 2 3" xfId="21579" xr:uid="{5F1609FC-F75D-46A7-8415-4877BE6485ED}"/>
    <cellStyle name="Normal 3 21 18 3" xfId="21580" xr:uid="{7C71E369-46B6-401C-840F-EF92324AB861}"/>
    <cellStyle name="Normal 3 21 18 3 2" xfId="21581" xr:uid="{FF6041C2-2696-4B0E-BA1B-5E554D09B942}"/>
    <cellStyle name="Normal 3 21 18 3 3" xfId="21582" xr:uid="{0C63DDD0-B623-4330-B08A-8C2613362B10}"/>
    <cellStyle name="Normal 3 21 18 4" xfId="21583" xr:uid="{8820119D-3C56-42A7-87A6-0963DA2EEEB8}"/>
    <cellStyle name="Normal 3 21 18 5" xfId="21584" xr:uid="{475D6513-AF06-4EA4-9BEA-4816D0298675}"/>
    <cellStyle name="Normal 3 21 19" xfId="21585" xr:uid="{EC78921D-AF50-469B-8306-2FD4401EC587}"/>
    <cellStyle name="Normal 3 21 19 2" xfId="21586" xr:uid="{9B716315-B678-44DE-8FA2-30CDDA0A9C03}"/>
    <cellStyle name="Normal 3 21 19 2 2" xfId="21587" xr:uid="{7671C6BE-2CD8-4821-BCBE-53E7AA52E8E1}"/>
    <cellStyle name="Normal 3 21 19 2 3" xfId="21588" xr:uid="{259695BD-0DD4-4D2C-866B-6CED46B1B71E}"/>
    <cellStyle name="Normal 3 21 19 3" xfId="21589" xr:uid="{7D9215B2-7131-4FEE-ADD1-76015C6F424E}"/>
    <cellStyle name="Normal 3 21 19 3 2" xfId="21590" xr:uid="{5A453D0F-1051-4DF8-9A86-BDDB04240C17}"/>
    <cellStyle name="Normal 3 21 19 3 3" xfId="21591" xr:uid="{E8E7E35C-121E-4714-93C1-054FD316E0AF}"/>
    <cellStyle name="Normal 3 21 19 4" xfId="21592" xr:uid="{6ED92A1C-0A3F-48F1-B819-D1DC4982257E}"/>
    <cellStyle name="Normal 3 21 19 5" xfId="21593" xr:uid="{03527F05-CBF0-43A3-B0B8-A653222DAC00}"/>
    <cellStyle name="Normal 3 21 2" xfId="21594" xr:uid="{548B301C-3F21-4125-A66F-29189C221E4D}"/>
    <cellStyle name="Normal 3 21 2 2" xfId="21595" xr:uid="{B3D1B4CB-2CF7-45EC-8E1A-D26F754A7510}"/>
    <cellStyle name="Normal 3 21 2 2 2" xfId="21596" xr:uid="{4E37F22C-833C-4C77-A281-8A0887ED4D95}"/>
    <cellStyle name="Normal 3 21 2 2 3" xfId="21597" xr:uid="{60C5F500-08EE-4FBE-9213-D7B9E02522AD}"/>
    <cellStyle name="Normal 3 21 2 3" xfId="21598" xr:uid="{E10DD4E7-03BC-4C03-A2C6-F36D74ED5E2F}"/>
    <cellStyle name="Normal 3 21 2 3 2" xfId="21599" xr:uid="{09D4EE87-8EBD-4161-805E-F4C77D2C4B23}"/>
    <cellStyle name="Normal 3 21 2 3 3" xfId="21600" xr:uid="{CB81A74C-3BE0-45C5-BC70-ADDE85F3830D}"/>
    <cellStyle name="Normal 3 21 2 4" xfId="21601" xr:uid="{AE44ACD0-24CD-4042-BBD3-0C11E85ABCCD}"/>
    <cellStyle name="Normal 3 21 2 5" xfId="21602" xr:uid="{652471BF-E701-4943-BB98-60F3F9AB425C}"/>
    <cellStyle name="Normal 3 21 20" xfId="21603" xr:uid="{DE2EDF1A-F296-40BE-9836-2B3324486344}"/>
    <cellStyle name="Normal 3 21 20 2" xfId="21604" xr:uid="{F8D3F493-BC9F-4D42-AE4A-A4455D8DBE90}"/>
    <cellStyle name="Normal 3 21 20 2 2" xfId="21605" xr:uid="{D466051F-ADB8-4DD8-B5A0-4B3D70802F9E}"/>
    <cellStyle name="Normal 3 21 20 2 3" xfId="21606" xr:uid="{A9AA9186-6ED8-4176-B193-9BC9444D8154}"/>
    <cellStyle name="Normal 3 21 20 3" xfId="21607" xr:uid="{803F3D2E-2FC1-4D8F-A93A-12C58CBE9506}"/>
    <cellStyle name="Normal 3 21 20 3 2" xfId="21608" xr:uid="{EA4E1945-466F-4C9E-8E6E-5BF9DE8964D2}"/>
    <cellStyle name="Normal 3 21 20 3 3" xfId="21609" xr:uid="{F94FD77F-F418-41A6-8BDA-C624F0E6C292}"/>
    <cellStyle name="Normal 3 21 20 4" xfId="21610" xr:uid="{6F0FDE02-2B8B-4194-AA24-B0983531C5A0}"/>
    <cellStyle name="Normal 3 21 20 5" xfId="21611" xr:uid="{13956922-7D65-4ECC-B77B-25BDE7437714}"/>
    <cellStyle name="Normal 3 21 21" xfId="21612" xr:uid="{DDDDB668-BB88-4B54-A3CD-9F2B5F3A9189}"/>
    <cellStyle name="Normal 3 21 21 2" xfId="21613" xr:uid="{3CC7C587-91D9-4FAA-9786-1099364195CD}"/>
    <cellStyle name="Normal 3 21 21 2 2" xfId="21614" xr:uid="{9BB61A51-75B0-4314-A9E5-8B0FC6C29697}"/>
    <cellStyle name="Normal 3 21 21 2 3" xfId="21615" xr:uid="{D6BE566A-C3D6-4276-B322-BBD9EB408B3A}"/>
    <cellStyle name="Normal 3 21 21 3" xfId="21616" xr:uid="{4462D232-4614-46C7-AF81-1DB641A955A6}"/>
    <cellStyle name="Normal 3 21 21 3 2" xfId="21617" xr:uid="{00A6E67F-DA56-460E-BD6B-FCE4BEEF636C}"/>
    <cellStyle name="Normal 3 21 21 3 3" xfId="21618" xr:uid="{51C2E513-B67C-4E08-A6BF-778B871BDB9D}"/>
    <cellStyle name="Normal 3 21 21 4" xfId="21619" xr:uid="{5FDE4945-8153-4705-9553-1AB20E847FE9}"/>
    <cellStyle name="Normal 3 21 21 5" xfId="21620" xr:uid="{3A7DC422-79B3-497C-B1A4-ABA695A3A1C4}"/>
    <cellStyle name="Normal 3 21 22" xfId="21621" xr:uid="{FBD832A5-43A7-45A0-84CB-C1B7F3033495}"/>
    <cellStyle name="Normal 3 21 22 2" xfId="21622" xr:uid="{64EB128C-93AC-4C36-99CD-3CE4210720B5}"/>
    <cellStyle name="Normal 3 21 22 2 2" xfId="21623" xr:uid="{A7208D7A-FD13-4DC2-8B65-755FB5FE9846}"/>
    <cellStyle name="Normal 3 21 22 2 3" xfId="21624" xr:uid="{51EACF98-FE77-4A89-8556-BD291D4B8FCC}"/>
    <cellStyle name="Normal 3 21 22 3" xfId="21625" xr:uid="{6189C7C8-1EB6-4798-982C-79BF136130A3}"/>
    <cellStyle name="Normal 3 21 22 3 2" xfId="21626" xr:uid="{4CBBA776-2BC9-4857-9225-835728357858}"/>
    <cellStyle name="Normal 3 21 22 3 3" xfId="21627" xr:uid="{9DE2A7C7-0C4D-4D4B-AD89-3D02A7ADE001}"/>
    <cellStyle name="Normal 3 21 22 4" xfId="21628" xr:uid="{411328AC-EF9E-42D2-BDE6-A99C11DFA5AA}"/>
    <cellStyle name="Normal 3 21 22 5" xfId="21629" xr:uid="{A7F00DDE-FCBA-4389-97F6-1F1419A61D63}"/>
    <cellStyle name="Normal 3 21 23" xfId="21630" xr:uid="{D73C2A5E-1408-4910-9D3C-635E2EC99730}"/>
    <cellStyle name="Normal 3 21 23 2" xfId="21631" xr:uid="{ECE77389-6282-48D9-A086-D60EB62242D5}"/>
    <cellStyle name="Normal 3 21 23 2 2" xfId="21632" xr:uid="{33ECA1ED-3646-45BA-B702-D245F584F299}"/>
    <cellStyle name="Normal 3 21 23 2 3" xfId="21633" xr:uid="{C614C816-F6A8-4218-90AD-BB212EC24BE2}"/>
    <cellStyle name="Normal 3 21 23 3" xfId="21634" xr:uid="{E24E0B2C-9B68-4043-B7BB-FE4EE93D40B2}"/>
    <cellStyle name="Normal 3 21 23 3 2" xfId="21635" xr:uid="{11F1D588-DCB1-4EDE-AF4F-3F29BA19908C}"/>
    <cellStyle name="Normal 3 21 23 3 3" xfId="21636" xr:uid="{B6F7AE73-648A-4039-9CF9-9419B81E936B}"/>
    <cellStyle name="Normal 3 21 23 4" xfId="21637" xr:uid="{10FE56F1-C08D-4428-8DB4-161497E92EC1}"/>
    <cellStyle name="Normal 3 21 23 5" xfId="21638" xr:uid="{C570FF74-D4B5-4C29-B26E-37948F926F28}"/>
    <cellStyle name="Normal 3 21 24" xfId="21639" xr:uid="{3708FCFC-EFEB-4D66-995E-DB4FEE68EF3A}"/>
    <cellStyle name="Normal 3 21 24 2" xfId="21640" xr:uid="{CD0CB63D-0799-4255-A903-BA8D35CBA1D3}"/>
    <cellStyle name="Normal 3 21 24 3" xfId="21641" xr:uid="{59A6EEC0-2496-4B55-8D9D-030A464F960A}"/>
    <cellStyle name="Normal 3 21 25" xfId="21642" xr:uid="{F7404225-A8EB-4768-A256-C81234FCCC61}"/>
    <cellStyle name="Normal 3 21 25 2" xfId="21643" xr:uid="{CCED3A7E-1587-49F1-8FB8-9A6DEE38D0AD}"/>
    <cellStyle name="Normal 3 21 25 3" xfId="21644" xr:uid="{E794056B-D00A-4CC4-9479-47F6F1AC2834}"/>
    <cellStyle name="Normal 3 21 26" xfId="21645" xr:uid="{B1DCC643-5937-48B3-892B-A6A5CE0FF274}"/>
    <cellStyle name="Normal 3 21 27" xfId="21646" xr:uid="{4B6922A5-B2D2-40D8-B48E-31DD953B8A71}"/>
    <cellStyle name="Normal 3 21 3" xfId="21647" xr:uid="{3929CEB4-D6E4-4982-AEC3-2221E90F0947}"/>
    <cellStyle name="Normal 3 21 3 2" xfId="21648" xr:uid="{4B63FE8C-8F6A-415A-ADA1-3EC2BE2DC959}"/>
    <cellStyle name="Normal 3 21 3 2 2" xfId="21649" xr:uid="{47BEFF21-4D56-4C8C-9A08-DA15B4DB6425}"/>
    <cellStyle name="Normal 3 21 3 2 3" xfId="21650" xr:uid="{D593BB81-CB85-42D6-AE25-5A8B5CFA4818}"/>
    <cellStyle name="Normal 3 21 3 3" xfId="21651" xr:uid="{CA903275-44E3-4327-AD22-3D808C90281E}"/>
    <cellStyle name="Normal 3 21 3 3 2" xfId="21652" xr:uid="{0E4DF0AE-0126-424C-BA62-8E42862C3E59}"/>
    <cellStyle name="Normal 3 21 3 3 3" xfId="21653" xr:uid="{2FE7C36F-CF48-46BC-8A3F-BA1C2382DF06}"/>
    <cellStyle name="Normal 3 21 3 4" xfId="21654" xr:uid="{47C89B58-977A-402D-ADC8-E1AA66B568EA}"/>
    <cellStyle name="Normal 3 21 3 5" xfId="21655" xr:uid="{4FE26347-007C-4528-A962-DFC71BD7A7D5}"/>
    <cellStyle name="Normal 3 21 4" xfId="21656" xr:uid="{EA7E3BD3-A9AD-47AF-BCBA-F4FB090B5A56}"/>
    <cellStyle name="Normal 3 21 4 2" xfId="21657" xr:uid="{1E54A3C8-F5CF-442C-9847-4051C9373357}"/>
    <cellStyle name="Normal 3 21 4 2 2" xfId="21658" xr:uid="{647B7F7B-B618-4B03-B05D-A9046F1BA296}"/>
    <cellStyle name="Normal 3 21 4 2 3" xfId="21659" xr:uid="{D90B681A-BDA3-4E9C-A114-07D4D17BF2B1}"/>
    <cellStyle name="Normal 3 21 4 3" xfId="21660" xr:uid="{D548ADE3-760E-4731-AFB9-475BE64E3F1F}"/>
    <cellStyle name="Normal 3 21 4 3 2" xfId="21661" xr:uid="{6A1418DD-5249-472C-8299-0894076079A2}"/>
    <cellStyle name="Normal 3 21 4 3 3" xfId="21662" xr:uid="{0BAB685B-1007-4965-879F-7A87681B0917}"/>
    <cellStyle name="Normal 3 21 4 4" xfId="21663" xr:uid="{921C8EAE-3F82-47FA-B354-165F5C076B69}"/>
    <cellStyle name="Normal 3 21 4 5" xfId="21664" xr:uid="{DE3654B4-0347-4E56-8D2B-703CF52D4DDF}"/>
    <cellStyle name="Normal 3 21 5" xfId="21665" xr:uid="{84C24212-01F8-4786-8930-AA8AD825A0FA}"/>
    <cellStyle name="Normal 3 21 5 2" xfId="21666" xr:uid="{8300D52D-CC52-416D-9B4F-160AC8FDF42C}"/>
    <cellStyle name="Normal 3 21 5 2 2" xfId="21667" xr:uid="{6D9326F8-087A-4FCD-8B21-6DB8E2CA01A6}"/>
    <cellStyle name="Normal 3 21 5 2 3" xfId="21668" xr:uid="{33096430-53DF-4775-B916-B0770E594A09}"/>
    <cellStyle name="Normal 3 21 5 3" xfId="21669" xr:uid="{08C641B6-FFD0-4EE0-8668-90A552F987FF}"/>
    <cellStyle name="Normal 3 21 5 3 2" xfId="21670" xr:uid="{2B9D6592-C5D6-4618-872E-0E096B004E6C}"/>
    <cellStyle name="Normal 3 21 5 3 3" xfId="21671" xr:uid="{A7B84A98-8237-4F7D-8973-898D487C750F}"/>
    <cellStyle name="Normal 3 21 5 4" xfId="21672" xr:uid="{9D7935D5-F3CF-4BE2-825B-95BCC05A418B}"/>
    <cellStyle name="Normal 3 21 5 5" xfId="21673" xr:uid="{B4E1E125-2835-4B81-A851-FFF76318DD17}"/>
    <cellStyle name="Normal 3 21 6" xfId="21674" xr:uid="{DD0C388E-F748-41BF-9F9B-F6F0C07A4842}"/>
    <cellStyle name="Normal 3 21 6 2" xfId="21675" xr:uid="{DAB7BF22-37F5-4C4B-9DC2-F969D990D018}"/>
    <cellStyle name="Normal 3 21 6 2 2" xfId="21676" xr:uid="{5A03EB4D-A239-4AE7-94E0-58D4172ACF7B}"/>
    <cellStyle name="Normal 3 21 6 2 3" xfId="21677" xr:uid="{179BEAB0-A6A4-4F38-B22F-860214E88CFC}"/>
    <cellStyle name="Normal 3 21 6 3" xfId="21678" xr:uid="{73B7947D-2CE4-4E48-9FA6-789DAE92948B}"/>
    <cellStyle name="Normal 3 21 6 3 2" xfId="21679" xr:uid="{2CFDF0F2-9322-45BB-8D4A-E0F6C9D56CAB}"/>
    <cellStyle name="Normal 3 21 6 3 3" xfId="21680" xr:uid="{2E283A02-E6B0-4A8C-BDDC-A865659C271B}"/>
    <cellStyle name="Normal 3 21 6 4" xfId="21681" xr:uid="{36F9AD4F-B4E0-4F8B-93AC-5500600F78C6}"/>
    <cellStyle name="Normal 3 21 6 5" xfId="21682" xr:uid="{07E7D8C5-CB98-4726-8F66-9E593FFDE2DC}"/>
    <cellStyle name="Normal 3 21 7" xfId="21683" xr:uid="{0FE52C9F-B071-47E4-98D5-8A7F3718AA87}"/>
    <cellStyle name="Normal 3 21 7 2" xfId="21684" xr:uid="{07A51E38-48A8-4658-A636-E1A3B0C06F71}"/>
    <cellStyle name="Normal 3 21 7 2 2" xfId="21685" xr:uid="{E1495F47-F960-43FE-A714-0FDAC66B8F99}"/>
    <cellStyle name="Normal 3 21 7 2 3" xfId="21686" xr:uid="{1F542179-87A2-49D2-AC2A-6044D00FCDF5}"/>
    <cellStyle name="Normal 3 21 7 3" xfId="21687" xr:uid="{33172F3D-ED81-4987-ACBB-C74B523B1A3B}"/>
    <cellStyle name="Normal 3 21 7 3 2" xfId="21688" xr:uid="{47DDF6D7-C6E5-4742-B46F-D71EA4439189}"/>
    <cellStyle name="Normal 3 21 7 3 3" xfId="21689" xr:uid="{8615CF16-8EF5-43E9-A671-FCE76A1966FC}"/>
    <cellStyle name="Normal 3 21 7 4" xfId="21690" xr:uid="{E920523E-3845-4B07-9E26-E2CB207DD64D}"/>
    <cellStyle name="Normal 3 21 7 5" xfId="21691" xr:uid="{28017E2A-1000-49FC-88C1-5BD40B6AE384}"/>
    <cellStyle name="Normal 3 21 8" xfId="21692" xr:uid="{ADED84E4-EE24-4D79-8B37-28B6D42A3F7A}"/>
    <cellStyle name="Normal 3 21 8 2" xfId="21693" xr:uid="{75465B66-D503-4032-A25B-F33698E3024E}"/>
    <cellStyle name="Normal 3 21 8 2 2" xfId="21694" xr:uid="{CA6F1C49-A3AB-4426-B824-0CD07CC72BB0}"/>
    <cellStyle name="Normal 3 21 8 2 3" xfId="21695" xr:uid="{0CCB78CA-00A1-42AD-929B-34833E1B850F}"/>
    <cellStyle name="Normal 3 21 8 3" xfId="21696" xr:uid="{B66B7AD6-6EAB-42B1-89B4-611C51E5F312}"/>
    <cellStyle name="Normal 3 21 8 3 2" xfId="21697" xr:uid="{9270D307-9AA7-4B72-ABC4-B291D379DBCD}"/>
    <cellStyle name="Normal 3 21 8 3 3" xfId="21698" xr:uid="{8FA795B2-39F9-4299-9A1C-F05AC5F0E499}"/>
    <cellStyle name="Normal 3 21 8 4" xfId="21699" xr:uid="{0069DCCB-1694-4084-A688-32B01B638AA4}"/>
    <cellStyle name="Normal 3 21 8 5" xfId="21700" xr:uid="{B321E6D7-5C57-4719-9B77-44784B23BCD5}"/>
    <cellStyle name="Normal 3 21 9" xfId="21701" xr:uid="{42656CED-2D61-428F-A997-26B1F95842F6}"/>
    <cellStyle name="Normal 3 21 9 2" xfId="21702" xr:uid="{BF1A94B8-E7DF-467D-979F-22224DC13578}"/>
    <cellStyle name="Normal 3 21 9 2 2" xfId="21703" xr:uid="{B2330ACD-EDA7-4DD7-AE69-8688D9CC8A8A}"/>
    <cellStyle name="Normal 3 21 9 2 3" xfId="21704" xr:uid="{97D4F2EE-F852-49E2-AD21-1C023B08F2CD}"/>
    <cellStyle name="Normal 3 21 9 3" xfId="21705" xr:uid="{CC9CC3DD-69F9-4E2B-8F04-5945B4F79B27}"/>
    <cellStyle name="Normal 3 21 9 3 2" xfId="21706" xr:uid="{4E7F9B99-B306-493F-9499-8566474E1984}"/>
    <cellStyle name="Normal 3 21 9 3 3" xfId="21707" xr:uid="{F5B0C452-90EA-4C0C-8B72-44BC1CE6A513}"/>
    <cellStyle name="Normal 3 21 9 4" xfId="21708" xr:uid="{BB7E95D1-F90F-4127-8C69-AABFA0A0E908}"/>
    <cellStyle name="Normal 3 21 9 5" xfId="21709" xr:uid="{55D63C3F-1B75-4272-AE92-D335240A0A52}"/>
    <cellStyle name="Normal 3 22" xfId="21710" xr:uid="{8C2A9D9D-5FF1-4BCF-8FC1-2D4BDA40C47C}"/>
    <cellStyle name="Normal 3 22 10" xfId="21711" xr:uid="{5E235048-F638-45D7-835C-924FC4865D90}"/>
    <cellStyle name="Normal 3 22 10 2" xfId="21712" xr:uid="{D0929A86-B6C0-4079-97FD-FC8556A80D9C}"/>
    <cellStyle name="Normal 3 22 10 2 2" xfId="21713" xr:uid="{527BA4FF-563E-4082-B45E-8A2BFB5ABCA5}"/>
    <cellStyle name="Normal 3 22 10 2 3" xfId="21714" xr:uid="{89DC8AEC-1B5E-4D26-8F21-242DDA41E760}"/>
    <cellStyle name="Normal 3 22 10 3" xfId="21715" xr:uid="{416551BF-23E4-4A25-AB1D-B1ABB9835BCD}"/>
    <cellStyle name="Normal 3 22 10 3 2" xfId="21716" xr:uid="{F9F8A9D8-560D-4499-9898-284DBB0F8820}"/>
    <cellStyle name="Normal 3 22 10 3 3" xfId="21717" xr:uid="{4F445EF6-E875-4559-9FCA-13BE9A5D9930}"/>
    <cellStyle name="Normal 3 22 10 4" xfId="21718" xr:uid="{730371DE-AE5E-4A67-B922-5CE15C5F7763}"/>
    <cellStyle name="Normal 3 22 10 5" xfId="21719" xr:uid="{1C4DCB1A-61B4-49EA-99FC-441F0073AAA2}"/>
    <cellStyle name="Normal 3 22 11" xfId="21720" xr:uid="{E60D5790-46A8-4797-A8A0-876CF753580A}"/>
    <cellStyle name="Normal 3 22 11 2" xfId="21721" xr:uid="{540318E9-FB85-4D9F-9FC0-067B92F768E2}"/>
    <cellStyle name="Normal 3 22 11 2 2" xfId="21722" xr:uid="{FCF65009-94E2-4FC2-A5FD-2074D57267F6}"/>
    <cellStyle name="Normal 3 22 11 2 3" xfId="21723" xr:uid="{46D8D3CF-83DC-4108-8781-06987B4E2A73}"/>
    <cellStyle name="Normal 3 22 11 3" xfId="21724" xr:uid="{FBCAA4F0-1F4B-4FFE-ACEE-D7780870D048}"/>
    <cellStyle name="Normal 3 22 11 3 2" xfId="21725" xr:uid="{A5A79E01-FA13-4E5B-8D81-256ADCC7D9AA}"/>
    <cellStyle name="Normal 3 22 11 3 3" xfId="21726" xr:uid="{2BA18BF7-C68B-4B2E-94F0-871382940007}"/>
    <cellStyle name="Normal 3 22 11 4" xfId="21727" xr:uid="{E387008A-3685-4932-8F5F-9F9604186202}"/>
    <cellStyle name="Normal 3 22 11 5" xfId="21728" xr:uid="{3EBF6880-57B5-45B6-8475-899005BA325A}"/>
    <cellStyle name="Normal 3 22 12" xfId="21729" xr:uid="{7DADB2DB-C43F-4DA2-8CE8-616D73167DDC}"/>
    <cellStyle name="Normal 3 22 12 2" xfId="21730" xr:uid="{361052F8-F964-4B07-BBE9-2205E43F28B3}"/>
    <cellStyle name="Normal 3 22 12 2 2" xfId="21731" xr:uid="{C8B7F04C-E82A-4573-9E8B-B20BF3EFD299}"/>
    <cellStyle name="Normal 3 22 12 2 3" xfId="21732" xr:uid="{99597FD7-CCFC-42A7-B764-9C2108B7C925}"/>
    <cellStyle name="Normal 3 22 12 3" xfId="21733" xr:uid="{E5C0B645-DA74-424C-8C43-EA06F7F86F69}"/>
    <cellStyle name="Normal 3 22 12 3 2" xfId="21734" xr:uid="{5F252FDB-D463-49AC-84C1-C1E1C6171508}"/>
    <cellStyle name="Normal 3 22 12 3 3" xfId="21735" xr:uid="{D01D9876-CC8D-48C7-B603-4B8EC438CCFE}"/>
    <cellStyle name="Normal 3 22 12 4" xfId="21736" xr:uid="{A6EA82DD-6215-4B9E-8B39-C98AED3375F8}"/>
    <cellStyle name="Normal 3 22 12 5" xfId="21737" xr:uid="{635C0442-E4A4-4B42-8288-972454209162}"/>
    <cellStyle name="Normal 3 22 13" xfId="21738" xr:uid="{2AC42320-FF2D-4F55-8D78-57939B211582}"/>
    <cellStyle name="Normal 3 22 13 2" xfId="21739" xr:uid="{12811782-40E9-43E1-98F3-2F3B3F549E44}"/>
    <cellStyle name="Normal 3 22 13 2 2" xfId="21740" xr:uid="{E04EF55B-61A7-4FC3-A4CC-59D611BB61A2}"/>
    <cellStyle name="Normal 3 22 13 2 3" xfId="21741" xr:uid="{6E74A7D5-B35E-4C99-84E3-2C892E7E138F}"/>
    <cellStyle name="Normal 3 22 13 3" xfId="21742" xr:uid="{7214EF4E-A44B-44F8-934E-B24661056B9D}"/>
    <cellStyle name="Normal 3 22 13 3 2" xfId="21743" xr:uid="{839CC276-30FD-4894-A0D1-AC13351B01BE}"/>
    <cellStyle name="Normal 3 22 13 3 3" xfId="21744" xr:uid="{3EF0A9B9-E6ED-4F80-B5F6-A625EA7D1CA9}"/>
    <cellStyle name="Normal 3 22 13 4" xfId="21745" xr:uid="{7996380E-53AE-4F00-974E-0529955D954F}"/>
    <cellStyle name="Normal 3 22 13 5" xfId="21746" xr:uid="{A31327B1-76D6-464D-9B7E-B6CDD765427D}"/>
    <cellStyle name="Normal 3 22 14" xfId="21747" xr:uid="{50A0CE3E-35A0-4A88-A45D-FEBA46A1164D}"/>
    <cellStyle name="Normal 3 22 14 2" xfId="21748" xr:uid="{C578B002-F1C1-4D3C-BEFA-7F058A0C832E}"/>
    <cellStyle name="Normal 3 22 14 2 2" xfId="21749" xr:uid="{389E6DC4-9CD1-4D3B-9770-A6BC88A5DBE4}"/>
    <cellStyle name="Normal 3 22 14 2 3" xfId="21750" xr:uid="{C2EB1EF7-950A-4CD8-931F-C5E8787D2213}"/>
    <cellStyle name="Normal 3 22 14 3" xfId="21751" xr:uid="{1759538A-851F-418B-B872-4268E625C378}"/>
    <cellStyle name="Normal 3 22 14 3 2" xfId="21752" xr:uid="{80660EE1-A64A-43AF-978D-FFEC3295C42E}"/>
    <cellStyle name="Normal 3 22 14 3 3" xfId="21753" xr:uid="{6B2AE8E8-84D5-4CCB-9D26-8A67159235EC}"/>
    <cellStyle name="Normal 3 22 14 4" xfId="21754" xr:uid="{89DA409C-D775-43DB-8A4B-F329678EC6AF}"/>
    <cellStyle name="Normal 3 22 14 5" xfId="21755" xr:uid="{0B76D7BE-274F-4A97-81E7-ACD52BB631D6}"/>
    <cellStyle name="Normal 3 22 15" xfId="21756" xr:uid="{0D2594EB-412E-409A-8412-A1AD225B400E}"/>
    <cellStyle name="Normal 3 22 15 2" xfId="21757" xr:uid="{A2F3E920-DD04-44DA-9E60-5B0491ED626B}"/>
    <cellStyle name="Normal 3 22 15 2 2" xfId="21758" xr:uid="{7D0A98A4-0A71-44B2-BBCA-9B8F7DCC945D}"/>
    <cellStyle name="Normal 3 22 15 2 3" xfId="21759" xr:uid="{CD26978E-29AE-41DF-9E82-8AC4D56DAFC9}"/>
    <cellStyle name="Normal 3 22 15 3" xfId="21760" xr:uid="{F916F348-3C74-497C-A3FD-F6BB5D5FAB0F}"/>
    <cellStyle name="Normal 3 22 15 3 2" xfId="21761" xr:uid="{303CC832-E6E8-43B0-BE6D-16C44C7D947A}"/>
    <cellStyle name="Normal 3 22 15 3 3" xfId="21762" xr:uid="{3D95AF8C-FE7D-408C-9A27-190C573080B8}"/>
    <cellStyle name="Normal 3 22 15 4" xfId="21763" xr:uid="{825BFABE-E245-4709-A0E2-D5C8039EF0C0}"/>
    <cellStyle name="Normal 3 22 15 5" xfId="21764" xr:uid="{477BCA68-14EA-4C6F-A61F-32DF7015581F}"/>
    <cellStyle name="Normal 3 22 16" xfId="21765" xr:uid="{98C2FCC3-7A70-4D81-AB2E-05D9233C6AA4}"/>
    <cellStyle name="Normal 3 22 16 2" xfId="21766" xr:uid="{E5EF459A-EA26-4377-9934-5A1A90D12D73}"/>
    <cellStyle name="Normal 3 22 16 2 2" xfId="21767" xr:uid="{5082C320-458D-4A70-9950-FA8E39426020}"/>
    <cellStyle name="Normal 3 22 16 2 3" xfId="21768" xr:uid="{CC1B1867-069E-4C9E-8AAC-FB8CF64E6EC6}"/>
    <cellStyle name="Normal 3 22 16 3" xfId="21769" xr:uid="{6CD87603-148F-48C9-AC67-07320C651610}"/>
    <cellStyle name="Normal 3 22 16 3 2" xfId="21770" xr:uid="{DB15DC33-B774-4E45-AC52-7517316366B1}"/>
    <cellStyle name="Normal 3 22 16 3 3" xfId="21771" xr:uid="{650156BB-0FB0-4317-888F-E697EFB1D667}"/>
    <cellStyle name="Normal 3 22 16 4" xfId="21772" xr:uid="{B8AFCD86-0A31-4525-817A-2A6CB59F809F}"/>
    <cellStyle name="Normal 3 22 16 5" xfId="21773" xr:uid="{BAA7FD62-CB04-460C-BAAA-32B735F3BEF7}"/>
    <cellStyle name="Normal 3 22 17" xfId="21774" xr:uid="{5CCE1023-7F82-43A2-A066-6C542182967F}"/>
    <cellStyle name="Normal 3 22 17 2" xfId="21775" xr:uid="{15CE8471-458D-4CB9-995F-443E3F61F5AF}"/>
    <cellStyle name="Normal 3 22 17 2 2" xfId="21776" xr:uid="{475EB27C-C182-4379-863E-1DC6D3188D8F}"/>
    <cellStyle name="Normal 3 22 17 2 3" xfId="21777" xr:uid="{9273C0AB-B56B-4627-83DE-65C2876A21BD}"/>
    <cellStyle name="Normal 3 22 17 3" xfId="21778" xr:uid="{C9ABD765-9EE1-4B7B-91C2-595D590D0E1C}"/>
    <cellStyle name="Normal 3 22 17 3 2" xfId="21779" xr:uid="{1FB62142-D302-4459-A6EE-66873EA00C8C}"/>
    <cellStyle name="Normal 3 22 17 3 3" xfId="21780" xr:uid="{7976DD91-099E-4B00-8E6D-7959807F0241}"/>
    <cellStyle name="Normal 3 22 17 4" xfId="21781" xr:uid="{2949AEB2-12B4-4B62-BF75-380FABF0B682}"/>
    <cellStyle name="Normal 3 22 17 5" xfId="21782" xr:uid="{DACCC790-329F-442A-AF1D-B1FF97F8009D}"/>
    <cellStyle name="Normal 3 22 18" xfId="21783" xr:uid="{707534FA-F63E-482A-9CA6-BC7D5426BC92}"/>
    <cellStyle name="Normal 3 22 18 2" xfId="21784" xr:uid="{79F2DFD8-ED8E-419A-86D2-983C441EABFB}"/>
    <cellStyle name="Normal 3 22 18 2 2" xfId="21785" xr:uid="{5282AFB3-5672-426E-871A-EF07627EAFC7}"/>
    <cellStyle name="Normal 3 22 18 2 3" xfId="21786" xr:uid="{36246253-7484-4C91-8C32-CFB073C190A0}"/>
    <cellStyle name="Normal 3 22 18 3" xfId="21787" xr:uid="{E35FD57F-5B94-466D-AEB9-B0473E300652}"/>
    <cellStyle name="Normal 3 22 18 3 2" xfId="21788" xr:uid="{989F6D5C-1D7F-48B3-BBC0-C5B839A1AD04}"/>
    <cellStyle name="Normal 3 22 18 3 3" xfId="21789" xr:uid="{9FDFCEED-AB67-4F93-8F05-69EDCDA73DC3}"/>
    <cellStyle name="Normal 3 22 18 4" xfId="21790" xr:uid="{AF9CB451-FE1D-47DA-94A1-CC7328B9D115}"/>
    <cellStyle name="Normal 3 22 18 5" xfId="21791" xr:uid="{CBBE6A98-4D93-4FAA-BB99-4F1DDA052D33}"/>
    <cellStyle name="Normal 3 22 19" xfId="21792" xr:uid="{FF6499ED-CC7B-406E-A236-DE299220DD9E}"/>
    <cellStyle name="Normal 3 22 19 2" xfId="21793" xr:uid="{06B560F6-5D79-48ED-9FAA-8EAE0C4BEFDC}"/>
    <cellStyle name="Normal 3 22 19 2 2" xfId="21794" xr:uid="{13EBAC9E-AB74-4EAB-A8AA-079238479050}"/>
    <cellStyle name="Normal 3 22 19 2 3" xfId="21795" xr:uid="{BD05E2CF-CEE4-45DD-8798-476AA1F43F1E}"/>
    <cellStyle name="Normal 3 22 19 3" xfId="21796" xr:uid="{3C5818A9-38E5-4672-8D6C-7262812672B2}"/>
    <cellStyle name="Normal 3 22 19 3 2" xfId="21797" xr:uid="{8E36AA8F-3876-4700-84A8-02191EE2BD7B}"/>
    <cellStyle name="Normal 3 22 19 3 3" xfId="21798" xr:uid="{D1483448-2376-400E-ACB1-5E25F6FB2554}"/>
    <cellStyle name="Normal 3 22 19 4" xfId="21799" xr:uid="{F7EB8E7C-580B-44A6-AF74-D54E6A400D9F}"/>
    <cellStyle name="Normal 3 22 19 5" xfId="21800" xr:uid="{AC723515-8106-4FCF-86F5-DE2B71D6F0B9}"/>
    <cellStyle name="Normal 3 22 2" xfId="21801" xr:uid="{766C8A25-5C01-4270-B512-D3A91E1BBB83}"/>
    <cellStyle name="Normal 3 22 2 2" xfId="21802" xr:uid="{7D216D73-FA1A-4845-A625-4F939051DFBD}"/>
    <cellStyle name="Normal 3 22 2 2 2" xfId="21803" xr:uid="{A32CC3A6-0DB2-465E-8E9B-5DFCA5A566F3}"/>
    <cellStyle name="Normal 3 22 2 2 3" xfId="21804" xr:uid="{086C0E73-93D0-49B6-A29A-8BC7B73F2D4F}"/>
    <cellStyle name="Normal 3 22 2 3" xfId="21805" xr:uid="{7E24831D-2E84-4E6F-9B4D-292361F1D946}"/>
    <cellStyle name="Normal 3 22 2 3 2" xfId="21806" xr:uid="{65F5EC20-A72D-454C-AEDE-1B7FAF5345C6}"/>
    <cellStyle name="Normal 3 22 2 3 3" xfId="21807" xr:uid="{8540BCE5-ED76-4E80-9353-D4313038DAF4}"/>
    <cellStyle name="Normal 3 22 2 4" xfId="21808" xr:uid="{A53E039D-0A63-49A0-BD3E-ADD22A86CC44}"/>
    <cellStyle name="Normal 3 22 2 5" xfId="21809" xr:uid="{D5612087-3E72-42B7-AFA8-95B005CA035A}"/>
    <cellStyle name="Normal 3 22 20" xfId="21810" xr:uid="{1147BE0C-0825-459A-9265-E7D568E6F761}"/>
    <cellStyle name="Normal 3 22 20 2" xfId="21811" xr:uid="{50958E8B-68AA-4356-8BA8-4177639EE6AD}"/>
    <cellStyle name="Normal 3 22 20 2 2" xfId="21812" xr:uid="{0C6901B0-5965-4AFC-96F9-148F92786575}"/>
    <cellStyle name="Normal 3 22 20 2 3" xfId="21813" xr:uid="{6E20F0C2-9BA9-43BC-B443-E32E8FF2819A}"/>
    <cellStyle name="Normal 3 22 20 3" xfId="21814" xr:uid="{F71137FF-313A-4CCB-931C-2D5BA6083835}"/>
    <cellStyle name="Normal 3 22 20 3 2" xfId="21815" xr:uid="{210B18B8-ABE1-479F-83E0-DFC0F8EEB00C}"/>
    <cellStyle name="Normal 3 22 20 3 3" xfId="21816" xr:uid="{8B64CD5B-6B8B-449C-9447-71F4B3281D69}"/>
    <cellStyle name="Normal 3 22 20 4" xfId="21817" xr:uid="{C11E7277-DF7F-4164-8804-4BBA22D70186}"/>
    <cellStyle name="Normal 3 22 20 5" xfId="21818" xr:uid="{FD3D6D86-4C54-4286-B38E-F1783F261717}"/>
    <cellStyle name="Normal 3 22 21" xfId="21819" xr:uid="{C58A7496-8C51-458D-938A-3BF32FCBB4FB}"/>
    <cellStyle name="Normal 3 22 21 2" xfId="21820" xr:uid="{B2FAC2FA-32E9-4F95-B184-BFC673D6D1CA}"/>
    <cellStyle name="Normal 3 22 21 2 2" xfId="21821" xr:uid="{1410AE42-A37C-4A5A-A3A0-B3FD5449CD8C}"/>
    <cellStyle name="Normal 3 22 21 2 3" xfId="21822" xr:uid="{EF2F156B-7540-4ED2-8D97-033F496AF477}"/>
    <cellStyle name="Normal 3 22 21 3" xfId="21823" xr:uid="{18F698D8-8CB9-429A-9006-A73093D05F0A}"/>
    <cellStyle name="Normal 3 22 21 3 2" xfId="21824" xr:uid="{895FCA68-7B16-4888-BA70-EC11AC8464E3}"/>
    <cellStyle name="Normal 3 22 21 3 3" xfId="21825" xr:uid="{CD4979B8-BEB5-4A1D-9A03-DE6728747AE5}"/>
    <cellStyle name="Normal 3 22 21 4" xfId="21826" xr:uid="{5F0C9FEF-C5D2-413D-BDF9-19464160839C}"/>
    <cellStyle name="Normal 3 22 21 5" xfId="21827" xr:uid="{7ECD2C60-C9F4-4AD5-B4D5-D2B391B0CCA3}"/>
    <cellStyle name="Normal 3 22 22" xfId="21828" xr:uid="{CC88DE4D-9CAB-4385-8B14-791E50EAE1F4}"/>
    <cellStyle name="Normal 3 22 22 2" xfId="21829" xr:uid="{7A8F9AD1-EE50-4EB2-B543-DA82C1A285E1}"/>
    <cellStyle name="Normal 3 22 22 2 2" xfId="21830" xr:uid="{F6C3D85A-E94A-4706-80CF-E8F69106B6E8}"/>
    <cellStyle name="Normal 3 22 22 2 3" xfId="21831" xr:uid="{C0C6673B-53EF-4662-A80A-9CE0C3B5787A}"/>
    <cellStyle name="Normal 3 22 22 3" xfId="21832" xr:uid="{790C6AEC-7076-4BD8-912F-A72D8430449F}"/>
    <cellStyle name="Normal 3 22 22 3 2" xfId="21833" xr:uid="{AD791373-98A8-4529-875D-204F15CE14EB}"/>
    <cellStyle name="Normal 3 22 22 3 3" xfId="21834" xr:uid="{439BF4E9-CCEB-4F0A-B5C6-71E1D21C7269}"/>
    <cellStyle name="Normal 3 22 22 4" xfId="21835" xr:uid="{A5204D38-C7CC-4E5E-8D8F-8DFBCEDF9A16}"/>
    <cellStyle name="Normal 3 22 22 5" xfId="21836" xr:uid="{0B5C5DC4-CBE0-473A-BF82-F6ECB4009309}"/>
    <cellStyle name="Normal 3 22 23" xfId="21837" xr:uid="{AB75E90B-A586-4196-8FFC-B376C88B1C69}"/>
    <cellStyle name="Normal 3 22 23 2" xfId="21838" xr:uid="{3B4E7749-3C22-4382-8BF2-FEBAB475658B}"/>
    <cellStyle name="Normal 3 22 23 2 2" xfId="21839" xr:uid="{4E764CF4-C6C5-48AE-BA84-787C87683AA6}"/>
    <cellStyle name="Normal 3 22 23 2 3" xfId="21840" xr:uid="{297D61D0-A8E5-40C8-B659-E60023539F0E}"/>
    <cellStyle name="Normal 3 22 23 3" xfId="21841" xr:uid="{98FE6CCF-7AB2-4E15-B540-4114C701DD3D}"/>
    <cellStyle name="Normal 3 22 23 3 2" xfId="21842" xr:uid="{A77CD24A-E13F-4FC4-B025-220311B864BD}"/>
    <cellStyle name="Normal 3 22 23 3 3" xfId="21843" xr:uid="{9221274B-64BC-48DC-9D0D-3E029456C6A4}"/>
    <cellStyle name="Normal 3 22 23 4" xfId="21844" xr:uid="{74AD5C6B-39A0-4CCC-B72A-2E8371D3AE46}"/>
    <cellStyle name="Normal 3 22 23 5" xfId="21845" xr:uid="{0BC177C1-5EC2-487B-BC29-D4830585181C}"/>
    <cellStyle name="Normal 3 22 24" xfId="21846" xr:uid="{E6AD9EDE-CAC3-4AE7-8ED3-15620F5417FE}"/>
    <cellStyle name="Normal 3 22 24 2" xfId="21847" xr:uid="{1E7FAC58-23DD-46DF-8AEC-CC93D3E8E5C0}"/>
    <cellStyle name="Normal 3 22 24 3" xfId="21848" xr:uid="{09929236-B322-4469-9550-D525D29D342C}"/>
    <cellStyle name="Normal 3 22 25" xfId="21849" xr:uid="{31FAE509-D837-4CC6-916F-8956133C2940}"/>
    <cellStyle name="Normal 3 22 25 2" xfId="21850" xr:uid="{85EEFAF2-47E9-4CC1-BDAE-4378090F479A}"/>
    <cellStyle name="Normal 3 22 25 3" xfId="21851" xr:uid="{8D2C4879-1E8D-42FB-BB9B-477B1E85EFB9}"/>
    <cellStyle name="Normal 3 22 26" xfId="21852" xr:uid="{B8CD45F5-1D8B-4B5F-8240-5E25700F816D}"/>
    <cellStyle name="Normal 3 22 27" xfId="21853" xr:uid="{134A99DB-145C-46AE-AF31-5BC1AA1B03FB}"/>
    <cellStyle name="Normal 3 22 3" xfId="21854" xr:uid="{F2D8FB05-0DC8-42B3-B3C7-F9F959AB51A5}"/>
    <cellStyle name="Normal 3 22 3 2" xfId="21855" xr:uid="{808524C6-A9DD-433D-85CB-86BB144139B8}"/>
    <cellStyle name="Normal 3 22 3 2 2" xfId="21856" xr:uid="{BA967381-B293-450D-A6C2-36A318923913}"/>
    <cellStyle name="Normal 3 22 3 2 3" xfId="21857" xr:uid="{C600851E-664A-4D46-BFED-3C0BDFABCB02}"/>
    <cellStyle name="Normal 3 22 3 3" xfId="21858" xr:uid="{051578CE-6B50-47F3-9CED-491571CB160B}"/>
    <cellStyle name="Normal 3 22 3 3 2" xfId="21859" xr:uid="{63BDD767-1A23-4EB0-9D49-AD1A8F250450}"/>
    <cellStyle name="Normal 3 22 3 3 3" xfId="21860" xr:uid="{A1E91BFC-C913-45C0-9567-3CA72B47AA0D}"/>
    <cellStyle name="Normal 3 22 3 4" xfId="21861" xr:uid="{38A6ED29-29F7-4848-B81E-6EDC4FB1BC20}"/>
    <cellStyle name="Normal 3 22 3 5" xfId="21862" xr:uid="{B0B3AB0A-2D5A-41EE-9F8B-8BD4B03DC2B1}"/>
    <cellStyle name="Normal 3 22 4" xfId="21863" xr:uid="{C39DCBF1-FB22-4204-8966-C85662EF44B4}"/>
    <cellStyle name="Normal 3 22 4 2" xfId="21864" xr:uid="{2CE472CD-F980-4B8F-9346-207160308289}"/>
    <cellStyle name="Normal 3 22 4 2 2" xfId="21865" xr:uid="{4EDAE86B-2ED7-41BC-B72A-25B2B69E4F7D}"/>
    <cellStyle name="Normal 3 22 4 2 3" xfId="21866" xr:uid="{028088F9-3F47-43FB-BA4B-E805133DEF64}"/>
    <cellStyle name="Normal 3 22 4 3" xfId="21867" xr:uid="{A6ABD173-C330-4221-8006-B586B1902566}"/>
    <cellStyle name="Normal 3 22 4 3 2" xfId="21868" xr:uid="{5980B2A7-7ACE-4795-8A51-96EC1E8F1D6A}"/>
    <cellStyle name="Normal 3 22 4 3 3" xfId="21869" xr:uid="{CC614C72-0CE3-4477-B2FE-C774A4C0C0CA}"/>
    <cellStyle name="Normal 3 22 4 4" xfId="21870" xr:uid="{DE9B4FA6-C5BD-434B-9B42-6DF316240257}"/>
    <cellStyle name="Normal 3 22 4 5" xfId="21871" xr:uid="{CEDFE585-D8DE-45E4-ABD7-88CC47AE54DF}"/>
    <cellStyle name="Normal 3 22 5" xfId="21872" xr:uid="{EBF9F4FB-4342-47B7-B2C1-E9F9846B387F}"/>
    <cellStyle name="Normal 3 22 5 2" xfId="21873" xr:uid="{05C81B1C-EE29-47C3-B638-B8BA56E5FC1E}"/>
    <cellStyle name="Normal 3 22 5 2 2" xfId="21874" xr:uid="{3861DCA2-DE9A-41AC-9E25-04F8EF27549D}"/>
    <cellStyle name="Normal 3 22 5 2 3" xfId="21875" xr:uid="{7D9FA7FF-8A93-4571-9828-F55858E54A71}"/>
    <cellStyle name="Normal 3 22 5 3" xfId="21876" xr:uid="{63CD6FA3-10F5-490C-B5A4-D0D5E1E88DA7}"/>
    <cellStyle name="Normal 3 22 5 3 2" xfId="21877" xr:uid="{F6CCE5BE-4E90-4A8F-87B7-45E9365DCE5C}"/>
    <cellStyle name="Normal 3 22 5 3 3" xfId="21878" xr:uid="{09F3774A-A6B0-4E4A-95C8-EC2B233A7BFB}"/>
    <cellStyle name="Normal 3 22 5 4" xfId="21879" xr:uid="{7077ED17-778D-4705-B2E8-6B906D1D5590}"/>
    <cellStyle name="Normal 3 22 5 5" xfId="21880" xr:uid="{A154CBEB-EC2D-47E0-9CFB-2A7BDEAC54BA}"/>
    <cellStyle name="Normal 3 22 6" xfId="21881" xr:uid="{F0B0E78F-709F-46B2-9E15-CF3FAD9D8B58}"/>
    <cellStyle name="Normal 3 22 6 2" xfId="21882" xr:uid="{029AA055-F417-4C2F-BD52-E98B22489E48}"/>
    <cellStyle name="Normal 3 22 6 2 2" xfId="21883" xr:uid="{B56E7573-55E1-4C7F-8011-991BDDE5CB57}"/>
    <cellStyle name="Normal 3 22 6 2 3" xfId="21884" xr:uid="{C04CC128-9CDF-4E34-8D31-848920426EF2}"/>
    <cellStyle name="Normal 3 22 6 3" xfId="21885" xr:uid="{8FB956DF-9AAD-40CB-B4CE-1DCDD13E60A9}"/>
    <cellStyle name="Normal 3 22 6 3 2" xfId="21886" xr:uid="{DF6002BD-F6F0-450B-8E32-902AE9D03DC9}"/>
    <cellStyle name="Normal 3 22 6 3 3" xfId="21887" xr:uid="{3F06FD2A-1EA3-494C-A452-005F1515C9A6}"/>
    <cellStyle name="Normal 3 22 6 4" xfId="21888" xr:uid="{79824D71-6BD8-43C5-8F1A-87703FCD14AE}"/>
    <cellStyle name="Normal 3 22 6 5" xfId="21889" xr:uid="{8B9D64B3-D7A9-4B6C-81A1-BE6AC270039F}"/>
    <cellStyle name="Normal 3 22 7" xfId="21890" xr:uid="{D738B407-9EE9-47F6-9348-000C7A368438}"/>
    <cellStyle name="Normal 3 22 7 2" xfId="21891" xr:uid="{DC2F42E6-AC03-4BA4-9F1D-C5883D60BB6E}"/>
    <cellStyle name="Normal 3 22 7 2 2" xfId="21892" xr:uid="{5FEB1246-8C7D-4F64-A014-9791EFFDAE51}"/>
    <cellStyle name="Normal 3 22 7 2 3" xfId="21893" xr:uid="{BFB1332E-046A-4B5C-A3DC-9F9DE8BFC00E}"/>
    <cellStyle name="Normal 3 22 7 3" xfId="21894" xr:uid="{E5708D1B-B018-4C18-97D5-A67425F5E279}"/>
    <cellStyle name="Normal 3 22 7 3 2" xfId="21895" xr:uid="{E5CFFE57-DACA-41CE-8A65-034914D6A92A}"/>
    <cellStyle name="Normal 3 22 7 3 3" xfId="21896" xr:uid="{1297F44E-B189-420A-AFD6-4D96D41B40F6}"/>
    <cellStyle name="Normal 3 22 7 4" xfId="21897" xr:uid="{5572CE81-BA5D-41D2-B6D4-76D4B8981A77}"/>
    <cellStyle name="Normal 3 22 7 5" xfId="21898" xr:uid="{99FBABAD-0645-40B1-91C2-AF6D5253A78C}"/>
    <cellStyle name="Normal 3 22 8" xfId="21899" xr:uid="{2B2969A5-B099-4F7C-9D8B-E885826E60AB}"/>
    <cellStyle name="Normal 3 22 8 2" xfId="21900" xr:uid="{93DB2C2B-3372-4C4C-8A99-32EBEADD1FA7}"/>
    <cellStyle name="Normal 3 22 8 2 2" xfId="21901" xr:uid="{BDC39C6B-66C9-4FC3-B98D-7823F48F4C8D}"/>
    <cellStyle name="Normal 3 22 8 2 3" xfId="21902" xr:uid="{A0B90B27-B7F8-4295-8839-AC249DC2BECF}"/>
    <cellStyle name="Normal 3 22 8 3" xfId="21903" xr:uid="{C60B0CFF-5CE7-4DF2-AB2C-176F8C805582}"/>
    <cellStyle name="Normal 3 22 8 3 2" xfId="21904" xr:uid="{7BC0E5CC-A2B1-4C93-9CDD-86F14DCD5057}"/>
    <cellStyle name="Normal 3 22 8 3 3" xfId="21905" xr:uid="{01FF35F7-B569-48D5-857F-31A21861596F}"/>
    <cellStyle name="Normal 3 22 8 4" xfId="21906" xr:uid="{7EFF73AB-D539-45B3-AF5C-AFC1B5E80A39}"/>
    <cellStyle name="Normal 3 22 8 5" xfId="21907" xr:uid="{C967743E-9E69-4666-9D97-5D2D0F848050}"/>
    <cellStyle name="Normal 3 22 9" xfId="21908" xr:uid="{C8109598-BE81-4D25-9210-511162F0C82D}"/>
    <cellStyle name="Normal 3 22 9 2" xfId="21909" xr:uid="{6C9FEB22-31AD-45B0-9C51-4E0922387C1D}"/>
    <cellStyle name="Normal 3 22 9 2 2" xfId="21910" xr:uid="{807DF00D-0DCA-4E9E-8D01-39F9523CAD77}"/>
    <cellStyle name="Normal 3 22 9 2 3" xfId="21911" xr:uid="{239AC690-5308-4BA8-A1DA-0BC8D065B80E}"/>
    <cellStyle name="Normal 3 22 9 3" xfId="21912" xr:uid="{4B24554F-40D8-4F80-B1D9-2AB4F0A08865}"/>
    <cellStyle name="Normal 3 22 9 3 2" xfId="21913" xr:uid="{E98DBC23-27A9-4E03-8A02-DA2C69CF9BEC}"/>
    <cellStyle name="Normal 3 22 9 3 3" xfId="21914" xr:uid="{25A523B6-8D5E-4BCA-A431-450A1406C7BA}"/>
    <cellStyle name="Normal 3 22 9 4" xfId="21915" xr:uid="{D23399FD-D22F-4A8E-994D-AF647B954CA5}"/>
    <cellStyle name="Normal 3 22 9 5" xfId="21916" xr:uid="{F56C1167-F5B6-419B-B18D-6C3DB5513E19}"/>
    <cellStyle name="Normal 3 23" xfId="21917" xr:uid="{0335B530-D985-4197-BC13-7BD203B415E5}"/>
    <cellStyle name="Normal 3 23 10" xfId="21918" xr:uid="{EC42B06C-39C3-480E-B267-3736CBEE118D}"/>
    <cellStyle name="Normal 3 23 10 2" xfId="21919" xr:uid="{6E73FC4C-BDCA-43E7-A956-09E61B4DDD5C}"/>
    <cellStyle name="Normal 3 23 10 2 2" xfId="21920" xr:uid="{D0CC0ABE-AB7F-4FF2-A339-B4BEB005EB56}"/>
    <cellStyle name="Normal 3 23 10 2 3" xfId="21921" xr:uid="{99BDB1F1-BA67-4E91-8110-55068998CF20}"/>
    <cellStyle name="Normal 3 23 10 3" xfId="21922" xr:uid="{D47C9CC8-B279-4CAC-8FE0-F124FE768E34}"/>
    <cellStyle name="Normal 3 23 10 3 2" xfId="21923" xr:uid="{F6D441C1-1A25-429C-A950-2635EFA9C950}"/>
    <cellStyle name="Normal 3 23 10 3 3" xfId="21924" xr:uid="{13B99F30-B6C6-4F24-8A7F-6CEFCC3F26B6}"/>
    <cellStyle name="Normal 3 23 10 4" xfId="21925" xr:uid="{AED210B0-87E6-428B-A0D7-CC804C3E2BB2}"/>
    <cellStyle name="Normal 3 23 10 5" xfId="21926" xr:uid="{A665CA77-C3D8-4617-BF18-92041C633D05}"/>
    <cellStyle name="Normal 3 23 11" xfId="21927" xr:uid="{E0404134-82C2-49D3-909C-4C67B1FABFAD}"/>
    <cellStyle name="Normal 3 23 11 2" xfId="21928" xr:uid="{A6A4FFC7-BE9E-4875-B259-F5834F622D15}"/>
    <cellStyle name="Normal 3 23 11 2 2" xfId="21929" xr:uid="{7DDE1068-A78E-4568-95D0-B123D527C62D}"/>
    <cellStyle name="Normal 3 23 11 2 3" xfId="21930" xr:uid="{4D1113C7-6981-40F1-B550-19C01EBBA451}"/>
    <cellStyle name="Normal 3 23 11 3" xfId="21931" xr:uid="{A5E5EB87-36B9-46B4-9E1E-7D2520C34FCE}"/>
    <cellStyle name="Normal 3 23 11 3 2" xfId="21932" xr:uid="{C39CEEEB-CA01-48DA-BAE8-FFCA6D8B0775}"/>
    <cellStyle name="Normal 3 23 11 3 3" xfId="21933" xr:uid="{2E38DF01-5817-49E4-AE6A-087277278C68}"/>
    <cellStyle name="Normal 3 23 11 4" xfId="21934" xr:uid="{1064B94E-6EE2-4EE0-A7E7-CA704D1E8794}"/>
    <cellStyle name="Normal 3 23 11 5" xfId="21935" xr:uid="{30F7FDAA-A981-4D5A-824E-7A70ABEE57D3}"/>
    <cellStyle name="Normal 3 23 12" xfId="21936" xr:uid="{D4E57CD3-4F18-45DF-9F6B-CBBD4619A999}"/>
    <cellStyle name="Normal 3 23 12 2" xfId="21937" xr:uid="{833C4A18-0B87-4B5E-957B-31B2EB46CC26}"/>
    <cellStyle name="Normal 3 23 12 2 2" xfId="21938" xr:uid="{A6234122-D7E1-4917-86C0-91D5C5EC9652}"/>
    <cellStyle name="Normal 3 23 12 2 3" xfId="21939" xr:uid="{C9CB0A90-6D5D-4A17-BCC0-C150628190E9}"/>
    <cellStyle name="Normal 3 23 12 3" xfId="21940" xr:uid="{7EDEF8C5-A74D-4B6A-A6F9-35E4506F3880}"/>
    <cellStyle name="Normal 3 23 12 3 2" xfId="21941" xr:uid="{72ED1D1A-5D77-455F-B6ED-2A7053A034CF}"/>
    <cellStyle name="Normal 3 23 12 3 3" xfId="21942" xr:uid="{2D266B60-FA7B-4F99-97EF-79037314E3BD}"/>
    <cellStyle name="Normal 3 23 12 4" xfId="21943" xr:uid="{A449A122-76F4-4A70-B673-B5F8339CD353}"/>
    <cellStyle name="Normal 3 23 12 5" xfId="21944" xr:uid="{DBB8ECCD-ACA7-41C0-A039-8FFCBB1C3013}"/>
    <cellStyle name="Normal 3 23 13" xfId="21945" xr:uid="{25566189-D113-4483-AAFE-DF6E8190B694}"/>
    <cellStyle name="Normal 3 23 13 2" xfId="21946" xr:uid="{CC7F540D-5AA7-448B-9FA9-8A2F4C0A3990}"/>
    <cellStyle name="Normal 3 23 13 2 2" xfId="21947" xr:uid="{CCE65F68-DB3E-4873-98F3-B5421994D810}"/>
    <cellStyle name="Normal 3 23 13 2 3" xfId="21948" xr:uid="{422AF032-C590-442C-939B-D077D24FA1D9}"/>
    <cellStyle name="Normal 3 23 13 3" xfId="21949" xr:uid="{3F2EF317-7FDE-49BD-9BF1-D8FF682327D6}"/>
    <cellStyle name="Normal 3 23 13 3 2" xfId="21950" xr:uid="{8C537233-5010-4775-AD87-2637FB6545EB}"/>
    <cellStyle name="Normal 3 23 13 3 3" xfId="21951" xr:uid="{2AA3C28B-70BD-40DF-9FC2-D0F6E191A9A5}"/>
    <cellStyle name="Normal 3 23 13 4" xfId="21952" xr:uid="{7F41C722-9441-4437-8664-85D58839CC4A}"/>
    <cellStyle name="Normal 3 23 13 5" xfId="21953" xr:uid="{602F85C9-86C5-45A1-896E-41E57B146EC9}"/>
    <cellStyle name="Normal 3 23 14" xfId="21954" xr:uid="{8C103F67-C0FE-4D0F-8606-E3A7F5D90A39}"/>
    <cellStyle name="Normal 3 23 14 2" xfId="21955" xr:uid="{4DD367FE-1C05-4E41-8AFE-E580A7258E88}"/>
    <cellStyle name="Normal 3 23 14 2 2" xfId="21956" xr:uid="{F3ED02BA-80FB-4468-B6D1-A3C32BFF15DC}"/>
    <cellStyle name="Normal 3 23 14 2 3" xfId="21957" xr:uid="{F9BAC594-2DA5-452F-A938-84CE12F2259F}"/>
    <cellStyle name="Normal 3 23 14 3" xfId="21958" xr:uid="{854DC434-EF8F-4A98-ADF2-312E1E5FDE46}"/>
    <cellStyle name="Normal 3 23 14 3 2" xfId="21959" xr:uid="{8D4822C6-BA46-4C44-80CA-79F54F7EFB78}"/>
    <cellStyle name="Normal 3 23 14 3 3" xfId="21960" xr:uid="{05CE209C-8FD0-44C2-BF44-CF6210A957FE}"/>
    <cellStyle name="Normal 3 23 14 4" xfId="21961" xr:uid="{C9FDB5CC-25C0-499D-B3CE-E2D4FAAE7C2C}"/>
    <cellStyle name="Normal 3 23 14 5" xfId="21962" xr:uid="{96C6626A-24FF-414B-BA63-EA1C800E379D}"/>
    <cellStyle name="Normal 3 23 15" xfId="21963" xr:uid="{30EDACE5-7739-4306-9151-0BFD1FF80A04}"/>
    <cellStyle name="Normal 3 23 15 2" xfId="21964" xr:uid="{51A1EEF9-BCB9-4673-836F-8EB9476DE47A}"/>
    <cellStyle name="Normal 3 23 15 2 2" xfId="21965" xr:uid="{64589EFA-4510-43AD-A6D5-7B7A299C5C5E}"/>
    <cellStyle name="Normal 3 23 15 2 3" xfId="21966" xr:uid="{99899497-F637-4F82-8AE7-8E8DD4991963}"/>
    <cellStyle name="Normal 3 23 15 3" xfId="21967" xr:uid="{AE740B7B-FA0D-4D87-B031-67AEFCB834EE}"/>
    <cellStyle name="Normal 3 23 15 3 2" xfId="21968" xr:uid="{8377F6EC-A523-4979-92C1-84C576003267}"/>
    <cellStyle name="Normal 3 23 15 3 3" xfId="21969" xr:uid="{D152E2FE-8444-4A35-9558-7FF4A0650CE4}"/>
    <cellStyle name="Normal 3 23 15 4" xfId="21970" xr:uid="{E3698966-7F2D-4814-81FA-C369A0F8EA03}"/>
    <cellStyle name="Normal 3 23 15 5" xfId="21971" xr:uid="{8764C43D-5796-4748-9A3C-14B499AE2537}"/>
    <cellStyle name="Normal 3 23 16" xfId="21972" xr:uid="{E6AAFCC7-F482-4D6D-9EBC-C4EFE961E05A}"/>
    <cellStyle name="Normal 3 23 16 2" xfId="21973" xr:uid="{AB75DDA7-32D5-4963-A765-56E96AABC60F}"/>
    <cellStyle name="Normal 3 23 16 2 2" xfId="21974" xr:uid="{BDD9572A-8557-4F74-BF98-E833A6D13AD7}"/>
    <cellStyle name="Normal 3 23 16 2 3" xfId="21975" xr:uid="{FA6622B2-5261-41F6-AAEF-F9630EE502A0}"/>
    <cellStyle name="Normal 3 23 16 3" xfId="21976" xr:uid="{5A152A42-8BEB-42CA-B82C-50F27047438C}"/>
    <cellStyle name="Normal 3 23 16 3 2" xfId="21977" xr:uid="{27D5CC5A-E1EE-41B7-8427-E17899824ED2}"/>
    <cellStyle name="Normal 3 23 16 3 3" xfId="21978" xr:uid="{899C65BE-AC06-4D33-9477-D55F72735379}"/>
    <cellStyle name="Normal 3 23 16 4" xfId="21979" xr:uid="{5EA9DFAD-4577-49EB-A211-82D2B558AD26}"/>
    <cellStyle name="Normal 3 23 16 5" xfId="21980" xr:uid="{922E58F5-2164-402F-9D77-4B6F35171AF3}"/>
    <cellStyle name="Normal 3 23 17" xfId="21981" xr:uid="{A51D09CF-BC52-4385-974A-13C762BCCCA5}"/>
    <cellStyle name="Normal 3 23 17 2" xfId="21982" xr:uid="{7F96532A-5C14-4865-A0A2-BD432FEE91B7}"/>
    <cellStyle name="Normal 3 23 17 2 2" xfId="21983" xr:uid="{26951E20-BFCE-480B-B7FD-84909707A6E5}"/>
    <cellStyle name="Normal 3 23 17 2 3" xfId="21984" xr:uid="{5ECE9387-1D5C-461E-9053-24488A776CAA}"/>
    <cellStyle name="Normal 3 23 17 3" xfId="21985" xr:uid="{4EF6F810-9393-419D-8071-AD093332A8EA}"/>
    <cellStyle name="Normal 3 23 17 3 2" xfId="21986" xr:uid="{CE4870D4-8D45-408C-A51E-A7E66BBF2826}"/>
    <cellStyle name="Normal 3 23 17 3 3" xfId="21987" xr:uid="{6CA75021-3D7E-45C7-828E-B9D55A8D8842}"/>
    <cellStyle name="Normal 3 23 17 4" xfId="21988" xr:uid="{E9469BB5-6804-46C9-94C6-CAFAEFF080A0}"/>
    <cellStyle name="Normal 3 23 17 5" xfId="21989" xr:uid="{B84623CC-3F10-44F5-8027-3A94B4BA1ED1}"/>
    <cellStyle name="Normal 3 23 18" xfId="21990" xr:uid="{24636E44-9D15-47CC-9FE1-5ECC7E61475F}"/>
    <cellStyle name="Normal 3 23 18 2" xfId="21991" xr:uid="{9C6B945E-FAF1-4BF0-A00D-4371C71F3994}"/>
    <cellStyle name="Normal 3 23 18 2 2" xfId="21992" xr:uid="{61F976A7-722F-469F-8946-C084D51B0D15}"/>
    <cellStyle name="Normal 3 23 18 2 3" xfId="21993" xr:uid="{2B5EA0DE-42B7-4895-A201-7F8FB825780E}"/>
    <cellStyle name="Normal 3 23 18 3" xfId="21994" xr:uid="{4BB0BD84-55C7-49E7-AB98-36937B1EFCC1}"/>
    <cellStyle name="Normal 3 23 18 3 2" xfId="21995" xr:uid="{83C7F5FA-A3A6-4A28-A4EC-8986A7C86096}"/>
    <cellStyle name="Normal 3 23 18 3 3" xfId="21996" xr:uid="{7713D223-B22A-4898-B56F-8F277EA594F6}"/>
    <cellStyle name="Normal 3 23 18 4" xfId="21997" xr:uid="{05FA73F5-8294-412A-B45A-F2761BE59BB5}"/>
    <cellStyle name="Normal 3 23 18 5" xfId="21998" xr:uid="{01864D5A-A69D-4B24-9077-695DB32F9533}"/>
    <cellStyle name="Normal 3 23 19" xfId="21999" xr:uid="{33A42505-F215-4478-8DEA-09FBE449B536}"/>
    <cellStyle name="Normal 3 23 19 2" xfId="22000" xr:uid="{63D9EA78-4255-4DA0-99FF-43D1EECFE70B}"/>
    <cellStyle name="Normal 3 23 19 2 2" xfId="22001" xr:uid="{7CA706A0-CF27-460F-83AF-CF35341FE4B1}"/>
    <cellStyle name="Normal 3 23 19 2 3" xfId="22002" xr:uid="{BBBFB00D-872E-4E7B-93D4-9CAFE52B0A1D}"/>
    <cellStyle name="Normal 3 23 19 3" xfId="22003" xr:uid="{A3E04B6B-A24F-48C1-A2B4-839D778493B1}"/>
    <cellStyle name="Normal 3 23 19 3 2" xfId="22004" xr:uid="{C49C9AF3-A390-43DE-930C-01EBE2DF08AB}"/>
    <cellStyle name="Normal 3 23 19 3 3" xfId="22005" xr:uid="{426FF4E9-CF6A-4D76-8BA4-3D853823BD79}"/>
    <cellStyle name="Normal 3 23 19 4" xfId="22006" xr:uid="{C91FB320-0A72-4BFE-B3CA-3B52B45B7FA3}"/>
    <cellStyle name="Normal 3 23 19 5" xfId="22007" xr:uid="{693D94D2-C95F-496E-BA68-F9A908E53920}"/>
    <cellStyle name="Normal 3 23 2" xfId="22008" xr:uid="{57B0F14E-E7CF-493B-A5BA-8DB6B1FAAF4E}"/>
    <cellStyle name="Normal 3 23 2 2" xfId="22009" xr:uid="{3C378E81-A448-450E-BAB2-E73ABC5B34A8}"/>
    <cellStyle name="Normal 3 23 2 2 2" xfId="22010" xr:uid="{0CE54E26-0223-4209-84E0-A2D4ED29E8BC}"/>
    <cellStyle name="Normal 3 23 2 2 3" xfId="22011" xr:uid="{3D714B69-6939-4C50-BE84-DF879C57B8D5}"/>
    <cellStyle name="Normal 3 23 2 3" xfId="22012" xr:uid="{3D0E564D-0D08-481C-B180-3ED1BC2757AE}"/>
    <cellStyle name="Normal 3 23 2 3 2" xfId="22013" xr:uid="{07E58806-F828-4CFE-83B2-19B81B990EB4}"/>
    <cellStyle name="Normal 3 23 2 3 3" xfId="22014" xr:uid="{78EEDB02-E09A-4D4A-9B10-FC5D27FBB603}"/>
    <cellStyle name="Normal 3 23 2 4" xfId="22015" xr:uid="{776633DE-BBA3-4602-B31C-3F0CC61F607A}"/>
    <cellStyle name="Normal 3 23 2 5" xfId="22016" xr:uid="{86EF4C1D-439C-43BD-889F-1CF6CE6A66FE}"/>
    <cellStyle name="Normal 3 23 20" xfId="22017" xr:uid="{C9C8A62C-2DBD-42C9-8AE0-AF6926B09818}"/>
    <cellStyle name="Normal 3 23 20 2" xfId="22018" xr:uid="{5D468EB1-7786-493C-898C-253B481003BC}"/>
    <cellStyle name="Normal 3 23 20 2 2" xfId="22019" xr:uid="{57F30BFC-5E75-48CB-868F-45B32979A37F}"/>
    <cellStyle name="Normal 3 23 20 2 3" xfId="22020" xr:uid="{3D5BAA0F-A9B1-4528-B939-FC108AA9FEE8}"/>
    <cellStyle name="Normal 3 23 20 3" xfId="22021" xr:uid="{771EA77B-6124-45C5-AE46-031654E20E0D}"/>
    <cellStyle name="Normal 3 23 20 3 2" xfId="22022" xr:uid="{5383CE90-B03A-4D66-8B7A-3637DF1B68BC}"/>
    <cellStyle name="Normal 3 23 20 3 3" xfId="22023" xr:uid="{4BD7CC28-9305-42F4-A9C2-35EE172C6BEB}"/>
    <cellStyle name="Normal 3 23 20 4" xfId="22024" xr:uid="{4E2C96A0-7113-481F-BB9C-DA0502D9C877}"/>
    <cellStyle name="Normal 3 23 20 5" xfId="22025" xr:uid="{9B579088-EA4B-446F-8C24-80E4B46C0DDA}"/>
    <cellStyle name="Normal 3 23 21" xfId="22026" xr:uid="{51CE8037-8E18-455F-82AB-5F3F0D9F93E6}"/>
    <cellStyle name="Normal 3 23 21 2" xfId="22027" xr:uid="{194D6A93-15EF-453F-B756-7AA5F9A99AFF}"/>
    <cellStyle name="Normal 3 23 21 2 2" xfId="22028" xr:uid="{6E36DB62-5A83-48D0-B276-980C041A169E}"/>
    <cellStyle name="Normal 3 23 21 2 3" xfId="22029" xr:uid="{D9FFA662-1B97-4F1D-BADD-F106D3EBEEBC}"/>
    <cellStyle name="Normal 3 23 21 3" xfId="22030" xr:uid="{D129B196-0C3C-4AF2-A7ED-19D336F4AA4B}"/>
    <cellStyle name="Normal 3 23 21 3 2" xfId="22031" xr:uid="{09E915EE-74B7-4FD6-8373-FDC3A6949A4B}"/>
    <cellStyle name="Normal 3 23 21 3 3" xfId="22032" xr:uid="{612DBA17-786B-4B98-AD76-FD457A27EBDB}"/>
    <cellStyle name="Normal 3 23 21 4" xfId="22033" xr:uid="{58D8E3AB-EB2B-44C2-8D52-74718DD3EC30}"/>
    <cellStyle name="Normal 3 23 21 5" xfId="22034" xr:uid="{03712A96-D322-4810-B58A-BF1A7DC91222}"/>
    <cellStyle name="Normal 3 23 22" xfId="22035" xr:uid="{3D46F1F8-3342-4399-AAD3-CA7E443A5D8B}"/>
    <cellStyle name="Normal 3 23 22 2" xfId="22036" xr:uid="{2AFB9D47-B9C5-4FFC-96F4-5041F220253A}"/>
    <cellStyle name="Normal 3 23 22 2 2" xfId="22037" xr:uid="{EBB184C9-711A-4DD3-9CEA-7B8EE3CA107A}"/>
    <cellStyle name="Normal 3 23 22 2 3" xfId="22038" xr:uid="{AF0A8755-811F-48C6-BDDB-32BF2D451650}"/>
    <cellStyle name="Normal 3 23 22 3" xfId="22039" xr:uid="{80C7578F-76D6-4E73-A10F-27870ED08BA9}"/>
    <cellStyle name="Normal 3 23 22 3 2" xfId="22040" xr:uid="{4C25DE1B-301D-42BC-8D0D-0815519A36AD}"/>
    <cellStyle name="Normal 3 23 22 3 3" xfId="22041" xr:uid="{80764DA3-2A8D-4433-8E9B-4254A0BFB094}"/>
    <cellStyle name="Normal 3 23 22 4" xfId="22042" xr:uid="{9AD2A0CF-D71D-4540-8100-95ABFFFDE3F1}"/>
    <cellStyle name="Normal 3 23 22 5" xfId="22043" xr:uid="{F01764C9-B851-423B-BC39-518DF2AB687D}"/>
    <cellStyle name="Normal 3 23 23" xfId="22044" xr:uid="{DB3AEEF6-EC96-4CB8-9B61-3544B1EF73D1}"/>
    <cellStyle name="Normal 3 23 23 2" xfId="22045" xr:uid="{5AD63F9A-0DCB-4775-88BF-E3122F2E3144}"/>
    <cellStyle name="Normal 3 23 23 2 2" xfId="22046" xr:uid="{87382BD0-E965-4A52-95D8-5BD628324AE0}"/>
    <cellStyle name="Normal 3 23 23 2 3" xfId="22047" xr:uid="{25A4C670-99B5-4DC2-BF9F-E03E4688F8DF}"/>
    <cellStyle name="Normal 3 23 23 3" xfId="22048" xr:uid="{A507C800-2534-4E23-B208-25B49439B4BE}"/>
    <cellStyle name="Normal 3 23 23 3 2" xfId="22049" xr:uid="{3AE4C02B-385F-4994-A7EB-FF45DE3FDB0A}"/>
    <cellStyle name="Normal 3 23 23 3 3" xfId="22050" xr:uid="{C39304BE-9AD9-4DAD-B43E-7E3BC565305F}"/>
    <cellStyle name="Normal 3 23 23 4" xfId="22051" xr:uid="{8FCE6C07-E38F-49D1-BCDC-0E07ECD1E4D1}"/>
    <cellStyle name="Normal 3 23 23 5" xfId="22052" xr:uid="{ADD89662-3EE4-4313-A321-A41AC7F22C02}"/>
    <cellStyle name="Normal 3 23 24" xfId="22053" xr:uid="{FCD99E30-4DD2-4BC9-8FEB-1085EC51464D}"/>
    <cellStyle name="Normal 3 23 24 2" xfId="22054" xr:uid="{93EBC1D2-E2F4-4988-A05A-E214E7319CF2}"/>
    <cellStyle name="Normal 3 23 24 3" xfId="22055" xr:uid="{8A74AB6F-292A-4476-BCA6-F21FCA75AA82}"/>
    <cellStyle name="Normal 3 23 25" xfId="22056" xr:uid="{1B9F1E5D-CECF-4241-B2AF-19555A8AD05A}"/>
    <cellStyle name="Normal 3 23 25 2" xfId="22057" xr:uid="{D2D43E85-B26B-40C9-9DE7-33321D73B73D}"/>
    <cellStyle name="Normal 3 23 25 3" xfId="22058" xr:uid="{55DCCE09-120D-4ECC-9241-E6335B22B005}"/>
    <cellStyle name="Normal 3 23 26" xfId="22059" xr:uid="{F9A8D8AE-45C1-4017-8A32-4D08D99A4474}"/>
    <cellStyle name="Normal 3 23 27" xfId="22060" xr:uid="{0BF78130-81AE-4298-B844-E088BFC83358}"/>
    <cellStyle name="Normal 3 23 3" xfId="22061" xr:uid="{ABABFB1C-C319-4352-9DB9-DBBB7734996B}"/>
    <cellStyle name="Normal 3 23 3 2" xfId="22062" xr:uid="{E06703A5-5E4D-4BE1-960D-2C4DDD08C948}"/>
    <cellStyle name="Normal 3 23 3 2 2" xfId="22063" xr:uid="{7F98CFED-BE72-4392-916D-49B70B2C098D}"/>
    <cellStyle name="Normal 3 23 3 2 3" xfId="22064" xr:uid="{3B307A36-8ED6-4957-9204-6AE821BCBAC5}"/>
    <cellStyle name="Normal 3 23 3 3" xfId="22065" xr:uid="{DD0B901B-3577-4EEB-B76A-CF1A6480089D}"/>
    <cellStyle name="Normal 3 23 3 3 2" xfId="22066" xr:uid="{C7FF6519-CABD-47D5-8FA0-81E357F0833C}"/>
    <cellStyle name="Normal 3 23 3 3 3" xfId="22067" xr:uid="{D8EB2076-D379-492A-BFCC-9641F3F42EAA}"/>
    <cellStyle name="Normal 3 23 3 4" xfId="22068" xr:uid="{BB61AA55-CA9E-472D-80AC-4193FE1FB186}"/>
    <cellStyle name="Normal 3 23 3 5" xfId="22069" xr:uid="{30B2DD5C-7B0A-4C37-93E7-8379A6104303}"/>
    <cellStyle name="Normal 3 23 4" xfId="22070" xr:uid="{D6907284-9A9C-41AA-894C-A95F6C9BF422}"/>
    <cellStyle name="Normal 3 23 4 2" xfId="22071" xr:uid="{D7DDCFF9-6C5B-433D-A21A-C1162419C5BD}"/>
    <cellStyle name="Normal 3 23 4 2 2" xfId="22072" xr:uid="{58E148EE-23AD-4847-BBEC-8519A4898D9A}"/>
    <cellStyle name="Normal 3 23 4 2 3" xfId="22073" xr:uid="{FD3BEBF4-4885-425E-8E2F-BDEDE1E661B3}"/>
    <cellStyle name="Normal 3 23 4 3" xfId="22074" xr:uid="{3A356A01-7C47-4B03-9FAB-E81172DDEE39}"/>
    <cellStyle name="Normal 3 23 4 3 2" xfId="22075" xr:uid="{70EF5389-E377-45BB-85B8-734428E5DF2E}"/>
    <cellStyle name="Normal 3 23 4 3 3" xfId="22076" xr:uid="{31A155C3-ECEC-41BF-AA88-0E8C0F15AD43}"/>
    <cellStyle name="Normal 3 23 4 4" xfId="22077" xr:uid="{7E464543-B4B6-4823-A451-C42E6E39A23E}"/>
    <cellStyle name="Normal 3 23 4 5" xfId="22078" xr:uid="{1AA181F1-7401-489B-904F-6B10B39E850A}"/>
    <cellStyle name="Normal 3 23 5" xfId="22079" xr:uid="{4C8DA760-B8AE-4991-81A3-B82CEFBDA535}"/>
    <cellStyle name="Normal 3 23 5 2" xfId="22080" xr:uid="{B6F1E473-56F4-4BFC-BC7E-A80FD17463F7}"/>
    <cellStyle name="Normal 3 23 5 2 2" xfId="22081" xr:uid="{AE143B69-5641-40CB-8CB5-FD2FAA311582}"/>
    <cellStyle name="Normal 3 23 5 2 3" xfId="22082" xr:uid="{0238B9B6-A766-4B63-A1BF-93858CC0ED01}"/>
    <cellStyle name="Normal 3 23 5 3" xfId="22083" xr:uid="{F6FA99C4-0FB3-44F0-B924-436C1B0FFD37}"/>
    <cellStyle name="Normal 3 23 5 3 2" xfId="22084" xr:uid="{B0EE8A5F-A483-4FCE-BC42-DDF272E31498}"/>
    <cellStyle name="Normal 3 23 5 3 3" xfId="22085" xr:uid="{57E91D87-1FF1-46F3-AC0A-28D53AEA71D3}"/>
    <cellStyle name="Normal 3 23 5 4" xfId="22086" xr:uid="{2F9BAD6A-3017-487A-BD4B-0A751E03A469}"/>
    <cellStyle name="Normal 3 23 5 5" xfId="22087" xr:uid="{AA931A86-C3F0-4C15-8DC0-47E2100A00B6}"/>
    <cellStyle name="Normal 3 23 6" xfId="22088" xr:uid="{D2E7C973-5037-4ED9-8826-C5D57F6E78D8}"/>
    <cellStyle name="Normal 3 23 6 2" xfId="22089" xr:uid="{0F322FEA-CE1B-4220-8DE6-4F7D9D88988B}"/>
    <cellStyle name="Normal 3 23 6 2 2" xfId="22090" xr:uid="{17AD16CD-0BB7-486C-B310-70C1154717CF}"/>
    <cellStyle name="Normal 3 23 6 2 3" xfId="22091" xr:uid="{9CEF3D1B-A39C-4946-8D74-43640F62F5A2}"/>
    <cellStyle name="Normal 3 23 6 3" xfId="22092" xr:uid="{BA3EE128-555F-48A9-A022-3FA5B24E5A5F}"/>
    <cellStyle name="Normal 3 23 6 3 2" xfId="22093" xr:uid="{E8B7118E-D756-4BB0-8766-094E069CCA0D}"/>
    <cellStyle name="Normal 3 23 6 3 3" xfId="22094" xr:uid="{C882FEAD-1F57-4728-B53D-9262C5BBF2DA}"/>
    <cellStyle name="Normal 3 23 6 4" xfId="22095" xr:uid="{F009CC81-4BF7-4AED-B84D-5ADB20EAD73A}"/>
    <cellStyle name="Normal 3 23 6 5" xfId="22096" xr:uid="{EE0B6F95-0DC7-47FC-9490-C7863443E0C9}"/>
    <cellStyle name="Normal 3 23 7" xfId="22097" xr:uid="{4CC284AA-A802-43C4-A3A6-5DFF5F9EE7AA}"/>
    <cellStyle name="Normal 3 23 7 2" xfId="22098" xr:uid="{95F44D36-387F-4165-870A-87C7D2225BF6}"/>
    <cellStyle name="Normal 3 23 7 2 2" xfId="22099" xr:uid="{F28A580C-68BC-473A-AF2F-E16EC85CB493}"/>
    <cellStyle name="Normal 3 23 7 2 3" xfId="22100" xr:uid="{D929BE26-1BCD-43C3-A005-35BEF736360B}"/>
    <cellStyle name="Normal 3 23 7 3" xfId="22101" xr:uid="{F20B0EDE-61B0-41DF-AF34-DFD6E6B6997E}"/>
    <cellStyle name="Normal 3 23 7 3 2" xfId="22102" xr:uid="{98E5D65E-3589-4515-ABA3-794F28C56B7A}"/>
    <cellStyle name="Normal 3 23 7 3 3" xfId="22103" xr:uid="{8BA6D273-8C75-43BB-B006-76468DF90F21}"/>
    <cellStyle name="Normal 3 23 7 4" xfId="22104" xr:uid="{22759C74-5EF2-43ED-BDCD-10C8BE669B88}"/>
    <cellStyle name="Normal 3 23 7 5" xfId="22105" xr:uid="{D852EA70-F8F0-4679-860A-3ECAF346F784}"/>
    <cellStyle name="Normal 3 23 8" xfId="22106" xr:uid="{47993FA9-4765-4A71-8083-DD16B3134C11}"/>
    <cellStyle name="Normal 3 23 8 2" xfId="22107" xr:uid="{53DA3F5B-7E10-4AAD-8105-4A8E93DFA3F7}"/>
    <cellStyle name="Normal 3 23 8 2 2" xfId="22108" xr:uid="{A65FB048-2322-44AD-B539-98C16853EEF2}"/>
    <cellStyle name="Normal 3 23 8 2 3" xfId="22109" xr:uid="{F0672C9A-605B-4816-BFD3-0DA55A850D02}"/>
    <cellStyle name="Normal 3 23 8 3" xfId="22110" xr:uid="{C6531413-EDEA-4383-87CE-FEB6AC314DD5}"/>
    <cellStyle name="Normal 3 23 8 3 2" xfId="22111" xr:uid="{AB839098-E531-4D9A-9436-D1845E4268B9}"/>
    <cellStyle name="Normal 3 23 8 3 3" xfId="22112" xr:uid="{C18AF0A2-258F-4D17-B286-7BE5ECBB6E77}"/>
    <cellStyle name="Normal 3 23 8 4" xfId="22113" xr:uid="{EE2F9C60-482F-4C58-8CC4-1D519D7EC1EE}"/>
    <cellStyle name="Normal 3 23 8 5" xfId="22114" xr:uid="{E47B5BBB-FE13-44E0-A48A-99F3D53E7682}"/>
    <cellStyle name="Normal 3 23 9" xfId="22115" xr:uid="{64E4A1AB-9E8E-4F81-97B3-3DCF88D6F97C}"/>
    <cellStyle name="Normal 3 23 9 2" xfId="22116" xr:uid="{49497224-C65F-4FE2-AF34-877EDBF80B9A}"/>
    <cellStyle name="Normal 3 23 9 2 2" xfId="22117" xr:uid="{8392564F-E3A9-4F24-90C6-537D4E756285}"/>
    <cellStyle name="Normal 3 23 9 2 3" xfId="22118" xr:uid="{774ABDC8-59F7-42D4-9FC5-F94B9AEA6C4B}"/>
    <cellStyle name="Normal 3 23 9 3" xfId="22119" xr:uid="{DE7EF751-E331-4ABE-B012-5AA6CF538426}"/>
    <cellStyle name="Normal 3 23 9 3 2" xfId="22120" xr:uid="{FB31576F-AC01-48E7-A7D7-0D1E60BBE87D}"/>
    <cellStyle name="Normal 3 23 9 3 3" xfId="22121" xr:uid="{8AF74A17-56DC-4581-AF17-5F8B7CAB9BC5}"/>
    <cellStyle name="Normal 3 23 9 4" xfId="22122" xr:uid="{E12D661F-0832-4A91-A0C4-098C64C09C71}"/>
    <cellStyle name="Normal 3 23 9 5" xfId="22123" xr:uid="{8CADDFF2-C363-4600-8246-CEB47379C926}"/>
    <cellStyle name="Normal 3 24" xfId="22124" xr:uid="{C7F3498E-D4ED-4247-81F7-2381BFB029FC}"/>
    <cellStyle name="Normal 3 24 10" xfId="22125" xr:uid="{9F831DC5-3900-445C-9F73-8B67781E29DB}"/>
    <cellStyle name="Normal 3 24 10 2" xfId="22126" xr:uid="{CEFC6F4D-8D35-4BCF-BA0D-7F1163D5C559}"/>
    <cellStyle name="Normal 3 24 10 2 2" xfId="22127" xr:uid="{76A491BD-3D86-43D8-9BB7-5858D3F5E5FF}"/>
    <cellStyle name="Normal 3 24 10 2 3" xfId="22128" xr:uid="{A0C0DDA3-FA1C-471E-831E-D05C3127EB80}"/>
    <cellStyle name="Normal 3 24 10 3" xfId="22129" xr:uid="{695D9FE8-93C5-49AC-ACCA-27750C18882C}"/>
    <cellStyle name="Normal 3 24 10 3 2" xfId="22130" xr:uid="{C4A94F54-0E04-411C-9A7F-0E3FF3603579}"/>
    <cellStyle name="Normal 3 24 10 3 3" xfId="22131" xr:uid="{2A628F3E-109F-45CF-B952-CC97CE15A3F3}"/>
    <cellStyle name="Normal 3 24 10 4" xfId="22132" xr:uid="{A751694C-D280-4ED8-BA79-444AAD80F6B6}"/>
    <cellStyle name="Normal 3 24 10 5" xfId="22133" xr:uid="{56E13EA6-66A2-478F-897F-2902A9A097CE}"/>
    <cellStyle name="Normal 3 24 11" xfId="22134" xr:uid="{42D41E1E-8DE3-4724-8726-739E32793946}"/>
    <cellStyle name="Normal 3 24 11 2" xfId="22135" xr:uid="{A5F969AC-588F-472A-AA19-5EC04B7A394C}"/>
    <cellStyle name="Normal 3 24 11 2 2" xfId="22136" xr:uid="{B6B7F6C9-0C79-422E-9BD8-F42457AE968B}"/>
    <cellStyle name="Normal 3 24 11 2 3" xfId="22137" xr:uid="{E7CBFAC1-360F-49EF-941A-02D4BA97E928}"/>
    <cellStyle name="Normal 3 24 11 3" xfId="22138" xr:uid="{FAE20977-0D2D-407F-8C37-A7787ACA3FA6}"/>
    <cellStyle name="Normal 3 24 11 3 2" xfId="22139" xr:uid="{B08752CD-0BCD-44B7-9BF3-17E5C0F0C1C7}"/>
    <cellStyle name="Normal 3 24 11 3 3" xfId="22140" xr:uid="{ECD3780C-7888-40CF-8D22-065311B4F0A1}"/>
    <cellStyle name="Normal 3 24 11 4" xfId="22141" xr:uid="{D3155080-D581-4CF3-A9CF-83D3B2BB1521}"/>
    <cellStyle name="Normal 3 24 11 5" xfId="22142" xr:uid="{D4213C63-CEA7-4E3C-B9F2-87F094917DC0}"/>
    <cellStyle name="Normal 3 24 12" xfId="22143" xr:uid="{4F274025-939D-40DB-BAC3-D14AAA298C68}"/>
    <cellStyle name="Normal 3 24 12 2" xfId="22144" xr:uid="{2B0A92F6-4427-4987-A2EF-95BF578D4FC0}"/>
    <cellStyle name="Normal 3 24 12 2 2" xfId="22145" xr:uid="{901C98FD-1693-4319-B7A8-A320B644CD65}"/>
    <cellStyle name="Normal 3 24 12 2 3" xfId="22146" xr:uid="{4F8AD240-FAC6-40F0-8629-FDE17310098B}"/>
    <cellStyle name="Normal 3 24 12 3" xfId="22147" xr:uid="{531FA5E4-1391-4A62-BEBB-572FE327247B}"/>
    <cellStyle name="Normal 3 24 12 3 2" xfId="22148" xr:uid="{D4CE7EDF-306C-47FE-8A6C-CF4E2F5E171F}"/>
    <cellStyle name="Normal 3 24 12 3 3" xfId="22149" xr:uid="{ED844F02-C101-4902-98CA-992885E29FDD}"/>
    <cellStyle name="Normal 3 24 12 4" xfId="22150" xr:uid="{785D8943-C54B-4134-BAED-E1E7C3C56CF5}"/>
    <cellStyle name="Normal 3 24 12 5" xfId="22151" xr:uid="{2414ACB3-56F1-439D-B2C6-0D63ECB8F8D9}"/>
    <cellStyle name="Normal 3 24 13" xfId="22152" xr:uid="{BE3E38B0-3A07-46A6-8F44-0911EC26AA2F}"/>
    <cellStyle name="Normal 3 24 13 2" xfId="22153" xr:uid="{3288D6C3-E8C2-4E2E-A107-87231665CA33}"/>
    <cellStyle name="Normal 3 24 13 2 2" xfId="22154" xr:uid="{643D9AE4-7615-488E-ACC9-0B63C6B0CD4B}"/>
    <cellStyle name="Normal 3 24 13 2 3" xfId="22155" xr:uid="{03C6F920-3CE6-49C8-B729-58D5718A7620}"/>
    <cellStyle name="Normal 3 24 13 3" xfId="22156" xr:uid="{60649C74-9922-4768-9E5E-455EDF8482D8}"/>
    <cellStyle name="Normal 3 24 13 3 2" xfId="22157" xr:uid="{CD93697F-64A5-4906-B76D-864C5D37A2F1}"/>
    <cellStyle name="Normal 3 24 13 3 3" xfId="22158" xr:uid="{10A47D91-889B-4807-9CF7-DEFA78BAA650}"/>
    <cellStyle name="Normal 3 24 13 4" xfId="22159" xr:uid="{C863EB32-B12C-413B-A2A9-8A07DB2D3ACC}"/>
    <cellStyle name="Normal 3 24 13 5" xfId="22160" xr:uid="{7766124A-60AD-4873-870A-44A3FB4EACCD}"/>
    <cellStyle name="Normal 3 24 14" xfId="22161" xr:uid="{7693C03C-DCE9-4F9F-A73C-AD6AD42867BA}"/>
    <cellStyle name="Normal 3 24 14 2" xfId="22162" xr:uid="{B9A2AF90-70FF-4B46-A6D5-6B5D85D29E9A}"/>
    <cellStyle name="Normal 3 24 14 2 2" xfId="22163" xr:uid="{4E9E3E47-CB25-4915-A4BB-42F597424B32}"/>
    <cellStyle name="Normal 3 24 14 2 3" xfId="22164" xr:uid="{4572906F-0E73-44A8-921D-560305320222}"/>
    <cellStyle name="Normal 3 24 14 3" xfId="22165" xr:uid="{B5045E8F-6D93-4CED-981D-28DEB9B3AF63}"/>
    <cellStyle name="Normal 3 24 14 3 2" xfId="22166" xr:uid="{151A0EE5-8E83-489F-958E-313657A4B9DB}"/>
    <cellStyle name="Normal 3 24 14 3 3" xfId="22167" xr:uid="{DC633D2F-F704-491A-BC81-F894E0D6789C}"/>
    <cellStyle name="Normal 3 24 14 4" xfId="22168" xr:uid="{C60370E0-4A21-4697-A0E0-7469235D7DE5}"/>
    <cellStyle name="Normal 3 24 14 5" xfId="22169" xr:uid="{5A096E13-67CC-4CDF-8AE7-25BB4EFB6EBD}"/>
    <cellStyle name="Normal 3 24 15" xfId="22170" xr:uid="{3E105025-12BF-4FD1-9A44-933989CC4AD4}"/>
    <cellStyle name="Normal 3 24 15 2" xfId="22171" xr:uid="{9A195079-39F9-4CCB-B5F1-AA7F1FFC87DF}"/>
    <cellStyle name="Normal 3 24 15 2 2" xfId="22172" xr:uid="{AD69EAA0-C9A9-45F8-A165-6E37BA79CAF1}"/>
    <cellStyle name="Normal 3 24 15 2 3" xfId="22173" xr:uid="{F31E7081-9AA2-45C0-A9F6-53C3569DCE93}"/>
    <cellStyle name="Normal 3 24 15 3" xfId="22174" xr:uid="{94336EB2-4B22-4FEE-95AC-3297103D4781}"/>
    <cellStyle name="Normal 3 24 15 3 2" xfId="22175" xr:uid="{3594D750-9D5B-455D-8154-94AB2F71A0A1}"/>
    <cellStyle name="Normal 3 24 15 3 3" xfId="22176" xr:uid="{C9DCE44B-5EFC-4AB4-A3CF-0F902B91C2CC}"/>
    <cellStyle name="Normal 3 24 15 4" xfId="22177" xr:uid="{1D5E8776-DDF3-4875-BB39-DDE5A2AFA99B}"/>
    <cellStyle name="Normal 3 24 15 5" xfId="22178" xr:uid="{C9FDC7CB-7F97-46ED-A49F-1BD447541CDA}"/>
    <cellStyle name="Normal 3 24 16" xfId="22179" xr:uid="{5F7EE7E5-419A-4E4E-BD8B-7EAEE7D9A755}"/>
    <cellStyle name="Normal 3 24 16 2" xfId="22180" xr:uid="{2D2BDCB9-EEB4-4FD3-A2F6-80445C7667DC}"/>
    <cellStyle name="Normal 3 24 16 2 2" xfId="22181" xr:uid="{2B5AC0DC-F46B-4C16-9480-0831AC2FB4F7}"/>
    <cellStyle name="Normal 3 24 16 2 3" xfId="22182" xr:uid="{36FDD4E6-D107-4901-9E14-7A88C5FACF6C}"/>
    <cellStyle name="Normal 3 24 16 3" xfId="22183" xr:uid="{CDC18FF3-BCA1-45AB-8836-982DE6DDCBD3}"/>
    <cellStyle name="Normal 3 24 16 3 2" xfId="22184" xr:uid="{22908695-3ACC-4384-970E-EF0CA3CA2A6F}"/>
    <cellStyle name="Normal 3 24 16 3 3" xfId="22185" xr:uid="{FE97290A-1387-4247-A0B7-E00D79252B39}"/>
    <cellStyle name="Normal 3 24 16 4" xfId="22186" xr:uid="{29F382A4-7126-4992-A438-E894DDC6997B}"/>
    <cellStyle name="Normal 3 24 16 5" xfId="22187" xr:uid="{F299537C-FB8F-45A9-B910-60F283C17640}"/>
    <cellStyle name="Normal 3 24 17" xfId="22188" xr:uid="{AE8545F0-D026-456E-BEF9-3A98A3509D0E}"/>
    <cellStyle name="Normal 3 24 17 2" xfId="22189" xr:uid="{EA483F8F-402F-47C4-9540-F8E0E5E2BE82}"/>
    <cellStyle name="Normal 3 24 17 2 2" xfId="22190" xr:uid="{7EF46331-333A-4526-9A24-E957269964E6}"/>
    <cellStyle name="Normal 3 24 17 2 3" xfId="22191" xr:uid="{E9C5BFD2-054A-463E-A787-E5CABDBC4E6A}"/>
    <cellStyle name="Normal 3 24 17 3" xfId="22192" xr:uid="{CDA282C0-B614-43EC-8D2B-56CA70CB10C7}"/>
    <cellStyle name="Normal 3 24 17 3 2" xfId="22193" xr:uid="{919A511A-515B-4CA7-9C87-387B7D1075EF}"/>
    <cellStyle name="Normal 3 24 17 3 3" xfId="22194" xr:uid="{2EF51932-BD1F-4358-AC76-F7FA7E855C54}"/>
    <cellStyle name="Normal 3 24 17 4" xfId="22195" xr:uid="{028E8587-7288-46D3-AB13-A06FCFBAB9FF}"/>
    <cellStyle name="Normal 3 24 17 5" xfId="22196" xr:uid="{5603CC3E-7E18-459E-BCA9-A33607365434}"/>
    <cellStyle name="Normal 3 24 18" xfId="22197" xr:uid="{4F51D6E8-B1DD-4678-B995-5B350482C754}"/>
    <cellStyle name="Normal 3 24 18 2" xfId="22198" xr:uid="{89E55DAD-4001-4161-9EDB-33EA5371F203}"/>
    <cellStyle name="Normal 3 24 18 2 2" xfId="22199" xr:uid="{0BB0E91A-C1F0-4F5A-862B-28676BE27006}"/>
    <cellStyle name="Normal 3 24 18 2 3" xfId="22200" xr:uid="{83630C8D-028C-465C-8B50-BA5C9453CBEF}"/>
    <cellStyle name="Normal 3 24 18 3" xfId="22201" xr:uid="{83BA7854-1D3F-4232-9774-5327BA856F2A}"/>
    <cellStyle name="Normal 3 24 18 3 2" xfId="22202" xr:uid="{1F0F179D-01CD-4C6B-A9A7-1F26CF04DB98}"/>
    <cellStyle name="Normal 3 24 18 3 3" xfId="22203" xr:uid="{3E67205D-7E4D-45AD-97DF-F78B6C78C570}"/>
    <cellStyle name="Normal 3 24 18 4" xfId="22204" xr:uid="{96370EF2-ED9B-4EAB-B6A6-A4B79198BC81}"/>
    <cellStyle name="Normal 3 24 18 5" xfId="22205" xr:uid="{AB4E27C7-0AED-4934-B4BF-99FC6D058112}"/>
    <cellStyle name="Normal 3 24 19" xfId="22206" xr:uid="{70B510E5-155E-4B14-8F03-9B8DFC3DD038}"/>
    <cellStyle name="Normal 3 24 19 2" xfId="22207" xr:uid="{D46A8433-5A3D-4F92-9F89-C1DFBD064B96}"/>
    <cellStyle name="Normal 3 24 19 2 2" xfId="22208" xr:uid="{3DC7953B-2A37-4413-8F7E-5FA959803BE4}"/>
    <cellStyle name="Normal 3 24 19 2 3" xfId="22209" xr:uid="{14BD1608-70C3-46B6-A186-23605FED6811}"/>
    <cellStyle name="Normal 3 24 19 3" xfId="22210" xr:uid="{BF4F3B58-62DD-43B4-8026-8AB3228A863B}"/>
    <cellStyle name="Normal 3 24 19 3 2" xfId="22211" xr:uid="{21BCC126-D3A3-405E-A3E4-3DA9298BF89F}"/>
    <cellStyle name="Normal 3 24 19 3 3" xfId="22212" xr:uid="{14A10AE8-0BC3-4A4E-8A6E-001757B760F9}"/>
    <cellStyle name="Normal 3 24 19 4" xfId="22213" xr:uid="{E0A2A2CC-0A9D-4DD9-BFE7-C719036D157C}"/>
    <cellStyle name="Normal 3 24 19 5" xfId="22214" xr:uid="{F6903E9C-4D53-4C05-AA42-9EAB4DE07B45}"/>
    <cellStyle name="Normal 3 24 2" xfId="22215" xr:uid="{036D3EB7-1FE7-4360-BD30-020C30C05284}"/>
    <cellStyle name="Normal 3 24 2 2" xfId="22216" xr:uid="{A4D383DC-B298-4588-8A09-32238C19B57E}"/>
    <cellStyle name="Normal 3 24 2 2 2" xfId="22217" xr:uid="{D6D2EAF0-ED4D-4940-A425-2E146567FC6E}"/>
    <cellStyle name="Normal 3 24 2 2 3" xfId="22218" xr:uid="{47AF357B-5589-4E4D-B789-2413D72F18EA}"/>
    <cellStyle name="Normal 3 24 2 3" xfId="22219" xr:uid="{1FD00000-951F-41A4-9586-EA32C639E64F}"/>
    <cellStyle name="Normal 3 24 2 3 2" xfId="22220" xr:uid="{7C5C1376-8E8F-4EDD-9256-249C8805B1E9}"/>
    <cellStyle name="Normal 3 24 2 3 3" xfId="22221" xr:uid="{730D8A26-C16A-47D3-BB48-EE3CB8D9765D}"/>
    <cellStyle name="Normal 3 24 2 4" xfId="22222" xr:uid="{6E17F845-84E2-4D2E-8AE4-53059346F7A0}"/>
    <cellStyle name="Normal 3 24 2 5" xfId="22223" xr:uid="{C5AFC486-E90D-42D5-AB02-22DD60EC4AD5}"/>
    <cellStyle name="Normal 3 24 20" xfId="22224" xr:uid="{4627A428-1DF9-4EFA-AC11-30E024557557}"/>
    <cellStyle name="Normal 3 24 20 2" xfId="22225" xr:uid="{197E86F3-B511-4A6C-A2CD-6821A1E432BF}"/>
    <cellStyle name="Normal 3 24 20 2 2" xfId="22226" xr:uid="{C51B90E0-622F-4DE7-A7EC-B65AA380A025}"/>
    <cellStyle name="Normal 3 24 20 2 3" xfId="22227" xr:uid="{9FE62789-20F3-4925-9B3E-00B9B1018DAD}"/>
    <cellStyle name="Normal 3 24 20 3" xfId="22228" xr:uid="{90E5A153-3B0F-40DE-985D-76C6FC47AD55}"/>
    <cellStyle name="Normal 3 24 20 3 2" xfId="22229" xr:uid="{5529F3A3-ABE7-42DA-908E-DAAEF5DD6AF3}"/>
    <cellStyle name="Normal 3 24 20 3 3" xfId="22230" xr:uid="{5541D3A0-41AF-421A-B65A-7FF6ED97E95C}"/>
    <cellStyle name="Normal 3 24 20 4" xfId="22231" xr:uid="{FBD8B289-66DC-4320-BA88-2765C533DA72}"/>
    <cellStyle name="Normal 3 24 20 5" xfId="22232" xr:uid="{AF7E5384-72FC-420A-A781-76A8C42DD8EF}"/>
    <cellStyle name="Normal 3 24 21" xfId="22233" xr:uid="{BB65C5B9-A4ED-43A3-B2CE-D411A47FEB76}"/>
    <cellStyle name="Normal 3 24 21 2" xfId="22234" xr:uid="{580E8147-9664-4A0C-AFDC-441292D8C3D5}"/>
    <cellStyle name="Normal 3 24 21 2 2" xfId="22235" xr:uid="{BA4F37F4-95A8-4AFC-A7A7-545238B58B3E}"/>
    <cellStyle name="Normal 3 24 21 2 3" xfId="22236" xr:uid="{8E7CD231-F854-49FB-8B61-45D280AC098D}"/>
    <cellStyle name="Normal 3 24 21 3" xfId="22237" xr:uid="{401B3C01-0E77-4FF8-A84D-8D4D388ADD2B}"/>
    <cellStyle name="Normal 3 24 21 3 2" xfId="22238" xr:uid="{73ED6074-C51E-448C-876A-A09EFC1C4F8A}"/>
    <cellStyle name="Normal 3 24 21 3 3" xfId="22239" xr:uid="{0CF5EFE6-EB22-4621-9AC4-11B97CFF4080}"/>
    <cellStyle name="Normal 3 24 21 4" xfId="22240" xr:uid="{73C36ACA-D529-4C82-8DBA-7A20A8DFFDF9}"/>
    <cellStyle name="Normal 3 24 21 5" xfId="22241" xr:uid="{533043F7-893B-4BDE-8D10-EC0E9195AB1C}"/>
    <cellStyle name="Normal 3 24 22" xfId="22242" xr:uid="{3CB7A5F4-255C-4CC7-B1AF-C2BCCCAC2399}"/>
    <cellStyle name="Normal 3 24 22 2" xfId="22243" xr:uid="{B7F63D8A-3EB0-4E78-8FE8-665364111F5B}"/>
    <cellStyle name="Normal 3 24 22 2 2" xfId="22244" xr:uid="{223D8476-E092-4A32-A0BB-7ACF84D76202}"/>
    <cellStyle name="Normal 3 24 22 2 3" xfId="22245" xr:uid="{02003B6D-EF37-4695-ACF4-7CCDCFEB57BC}"/>
    <cellStyle name="Normal 3 24 22 3" xfId="22246" xr:uid="{FD6A3D9F-847C-4676-B479-4C8D68AAC60D}"/>
    <cellStyle name="Normal 3 24 22 3 2" xfId="22247" xr:uid="{A70E9FE3-0875-4047-AB67-5810EA237EDD}"/>
    <cellStyle name="Normal 3 24 22 3 3" xfId="22248" xr:uid="{A688CB36-3309-412E-BCBE-D76A78E48A1F}"/>
    <cellStyle name="Normal 3 24 22 4" xfId="22249" xr:uid="{E20335C5-2382-40E3-BEA3-A3017794A0A0}"/>
    <cellStyle name="Normal 3 24 22 5" xfId="22250" xr:uid="{1E85C236-6F34-4AF8-B044-6C74744EDBF7}"/>
    <cellStyle name="Normal 3 24 23" xfId="22251" xr:uid="{74E7F540-C20D-4454-82FF-B682A218833D}"/>
    <cellStyle name="Normal 3 24 23 2" xfId="22252" xr:uid="{5B82E520-FDD8-44DB-8871-C67404409C5A}"/>
    <cellStyle name="Normal 3 24 23 2 2" xfId="22253" xr:uid="{DFBFD431-C398-4516-A675-4CD7B4224B6C}"/>
    <cellStyle name="Normal 3 24 23 2 3" xfId="22254" xr:uid="{434BDB72-F879-4043-A4E0-8F7B70E238E8}"/>
    <cellStyle name="Normal 3 24 23 3" xfId="22255" xr:uid="{3EC6D7E6-28A5-4109-9EA2-34509E614B72}"/>
    <cellStyle name="Normal 3 24 23 3 2" xfId="22256" xr:uid="{E0CA2CA0-3FBF-4F31-B5FB-0355BC62B78E}"/>
    <cellStyle name="Normal 3 24 23 3 3" xfId="22257" xr:uid="{72738D56-CEC1-4D09-AAF4-28670AFA148E}"/>
    <cellStyle name="Normal 3 24 23 4" xfId="22258" xr:uid="{64B0018C-06A4-4197-85DA-8206D3C3E3F5}"/>
    <cellStyle name="Normal 3 24 23 5" xfId="22259" xr:uid="{38364C8F-7F81-41B5-9E80-B95B0AA2DA93}"/>
    <cellStyle name="Normal 3 24 24" xfId="22260" xr:uid="{617C4B60-2C0B-4BF7-B940-9A3C4FACFD26}"/>
    <cellStyle name="Normal 3 24 24 2" xfId="22261" xr:uid="{A451D4F7-CD42-4868-AE11-EAEBC65DF60D}"/>
    <cellStyle name="Normal 3 24 24 3" xfId="22262" xr:uid="{CD228888-B678-490C-9B91-F10368471108}"/>
    <cellStyle name="Normal 3 24 25" xfId="22263" xr:uid="{48CDF9C7-7A91-4312-8A69-7D2ED8288619}"/>
    <cellStyle name="Normal 3 24 25 2" xfId="22264" xr:uid="{BFF325AE-2197-452B-A63E-D063C7B4AF7B}"/>
    <cellStyle name="Normal 3 24 25 3" xfId="22265" xr:uid="{B0D8416B-6EF6-4B7E-BEDD-4E1F2C3E89B7}"/>
    <cellStyle name="Normal 3 24 26" xfId="22266" xr:uid="{A4D0686B-497B-4E76-89D2-6A2008E5B32E}"/>
    <cellStyle name="Normal 3 24 27" xfId="22267" xr:uid="{79A3358E-AD76-4361-BF98-0AA2B98A76DB}"/>
    <cellStyle name="Normal 3 24 3" xfId="22268" xr:uid="{9D8D09C7-AC27-4453-8F85-C3D541E16690}"/>
    <cellStyle name="Normal 3 24 3 2" xfId="22269" xr:uid="{DADDEC2B-01FB-4A63-9389-5A0170DBA7CA}"/>
    <cellStyle name="Normal 3 24 3 2 2" xfId="22270" xr:uid="{6C95467E-EBDB-40FF-96AA-733648D02D70}"/>
    <cellStyle name="Normal 3 24 3 2 3" xfId="22271" xr:uid="{08D69AE3-B2C4-4594-89B2-0EC1BD95C207}"/>
    <cellStyle name="Normal 3 24 3 3" xfId="22272" xr:uid="{6D150EB1-1A9A-4EF0-A995-BF69C3C7A131}"/>
    <cellStyle name="Normal 3 24 3 3 2" xfId="22273" xr:uid="{B42D5C6D-EE1F-448D-9FB4-745803F6294B}"/>
    <cellStyle name="Normal 3 24 3 3 3" xfId="22274" xr:uid="{FC6EC7A1-55D7-4F40-A6CF-2B1B1113506A}"/>
    <cellStyle name="Normal 3 24 3 4" xfId="22275" xr:uid="{6F530EA0-00AF-4A78-A07D-4C39D07E324B}"/>
    <cellStyle name="Normal 3 24 3 5" xfId="22276" xr:uid="{DA6FD301-1610-4174-BF09-FBA0DB53F7C3}"/>
    <cellStyle name="Normal 3 24 4" xfId="22277" xr:uid="{3B58DE52-8A81-45AB-B85A-19EA1F404160}"/>
    <cellStyle name="Normal 3 24 4 2" xfId="22278" xr:uid="{65F6B88D-0DD2-4F75-85F2-07A3E6CFF1B7}"/>
    <cellStyle name="Normal 3 24 4 2 2" xfId="22279" xr:uid="{EDCA4087-F6DD-4833-A57A-6BD46296EE94}"/>
    <cellStyle name="Normal 3 24 4 2 3" xfId="22280" xr:uid="{4323B65C-33E9-49E3-8A7E-5329BAD438DE}"/>
    <cellStyle name="Normal 3 24 4 3" xfId="22281" xr:uid="{76048D4A-AA1D-47FE-9D49-5CDE92FBD14E}"/>
    <cellStyle name="Normal 3 24 4 3 2" xfId="22282" xr:uid="{77957E31-CF1C-4252-AFC2-5E8F59AE39F7}"/>
    <cellStyle name="Normal 3 24 4 3 3" xfId="22283" xr:uid="{4DBF5E2C-797A-4034-9474-6D3705482313}"/>
    <cellStyle name="Normal 3 24 4 4" xfId="22284" xr:uid="{5E067272-EDD3-4A5C-9819-5CCDA629914E}"/>
    <cellStyle name="Normal 3 24 4 5" xfId="22285" xr:uid="{5540C339-9AB5-48A9-A329-7B61C9E36F9E}"/>
    <cellStyle name="Normal 3 24 5" xfId="22286" xr:uid="{82A38F9D-81C3-488E-B282-6015B88FF058}"/>
    <cellStyle name="Normal 3 24 5 2" xfId="22287" xr:uid="{67479B32-74BC-437A-9AB0-6A380E4750AB}"/>
    <cellStyle name="Normal 3 24 5 2 2" xfId="22288" xr:uid="{2CD58E18-DC20-4E3E-BA39-038BDA231065}"/>
    <cellStyle name="Normal 3 24 5 2 3" xfId="22289" xr:uid="{EEE103E9-09D4-4A04-9CDF-E10CB0708580}"/>
    <cellStyle name="Normal 3 24 5 3" xfId="22290" xr:uid="{8F4AA68A-9991-45F7-A979-FFD4B54C5158}"/>
    <cellStyle name="Normal 3 24 5 3 2" xfId="22291" xr:uid="{8C047D10-6200-4446-9F1D-A767CF4F6DDF}"/>
    <cellStyle name="Normal 3 24 5 3 3" xfId="22292" xr:uid="{D85F6D12-D2BF-41CA-AAF0-D8087AAB3560}"/>
    <cellStyle name="Normal 3 24 5 4" xfId="22293" xr:uid="{9D058298-D273-4C3A-9B5A-69ECEE21CAA7}"/>
    <cellStyle name="Normal 3 24 5 5" xfId="22294" xr:uid="{22C0B8CF-FAB6-4182-9509-14BC0536B8B5}"/>
    <cellStyle name="Normal 3 24 6" xfId="22295" xr:uid="{AEE6E04B-3BED-412D-8E93-AF093C149B45}"/>
    <cellStyle name="Normal 3 24 6 2" xfId="22296" xr:uid="{EEFA0585-0701-411B-AB72-05B017A4A45A}"/>
    <cellStyle name="Normal 3 24 6 2 2" xfId="22297" xr:uid="{F1DCB059-BB6A-4CBC-86A7-386B975500C2}"/>
    <cellStyle name="Normal 3 24 6 2 3" xfId="22298" xr:uid="{CDDD64B0-9AC5-4178-A70B-6FFA9534F8A5}"/>
    <cellStyle name="Normal 3 24 6 3" xfId="22299" xr:uid="{FB1058DE-EB78-4232-9423-09997752A8BC}"/>
    <cellStyle name="Normal 3 24 6 3 2" xfId="22300" xr:uid="{3C798DA4-54B7-48AA-A614-2329BF8EECA1}"/>
    <cellStyle name="Normal 3 24 6 3 3" xfId="22301" xr:uid="{0296A360-720B-4E50-BFE3-388921327F31}"/>
    <cellStyle name="Normal 3 24 6 4" xfId="22302" xr:uid="{D689827C-5731-45A3-8FFA-25CCF86FE9AD}"/>
    <cellStyle name="Normal 3 24 6 5" xfId="22303" xr:uid="{75916A52-7C9E-4D71-AAA3-DB086C837DE2}"/>
    <cellStyle name="Normal 3 24 7" xfId="22304" xr:uid="{39DA74C7-0D71-4332-8259-ACFBD70BE55C}"/>
    <cellStyle name="Normal 3 24 7 2" xfId="22305" xr:uid="{52988F4B-59B7-43A0-B396-AF0EF2E1E847}"/>
    <cellStyle name="Normal 3 24 7 2 2" xfId="22306" xr:uid="{2EB1C36B-E404-421F-8565-C43589F30248}"/>
    <cellStyle name="Normal 3 24 7 2 3" xfId="22307" xr:uid="{37067F1C-4918-450C-AE67-C382DE83B63F}"/>
    <cellStyle name="Normal 3 24 7 3" xfId="22308" xr:uid="{02417DC2-A547-48EC-9FED-10203519490B}"/>
    <cellStyle name="Normal 3 24 7 3 2" xfId="22309" xr:uid="{BE5A4192-72EA-47A7-800E-CFBA7FC36F37}"/>
    <cellStyle name="Normal 3 24 7 3 3" xfId="22310" xr:uid="{2B732440-B552-4576-928A-EEC6EDEBDC34}"/>
    <cellStyle name="Normal 3 24 7 4" xfId="22311" xr:uid="{5B63C4B9-793E-43A9-991F-B166CF2CD335}"/>
    <cellStyle name="Normal 3 24 7 5" xfId="22312" xr:uid="{E3C093A1-7D26-4F83-AB63-ED11DFCCAE31}"/>
    <cellStyle name="Normal 3 24 8" xfId="22313" xr:uid="{6C82F31E-3D26-4FE3-AC14-3A03D7DDA5F6}"/>
    <cellStyle name="Normal 3 24 8 2" xfId="22314" xr:uid="{D17EE4A4-9A16-41EB-89B6-66D295D84AA1}"/>
    <cellStyle name="Normal 3 24 8 2 2" xfId="22315" xr:uid="{2EA3451D-37FA-45A3-B93B-B371A9D6BB0F}"/>
    <cellStyle name="Normal 3 24 8 2 3" xfId="22316" xr:uid="{55F83F2B-03B7-44F5-9657-25A8052023D3}"/>
    <cellStyle name="Normal 3 24 8 3" xfId="22317" xr:uid="{8DA34911-DF73-478E-9B2A-0AF193328BED}"/>
    <cellStyle name="Normal 3 24 8 3 2" xfId="22318" xr:uid="{F2B66BD6-4543-4188-9609-1536E859ADB8}"/>
    <cellStyle name="Normal 3 24 8 3 3" xfId="22319" xr:uid="{C4503311-1724-4762-9A85-5B4DA40DEF34}"/>
    <cellStyle name="Normal 3 24 8 4" xfId="22320" xr:uid="{84B7223A-3F26-42FB-9233-ED8693928945}"/>
    <cellStyle name="Normal 3 24 8 5" xfId="22321" xr:uid="{5FEF6CAA-413D-4DBB-95CC-9F4546C6FB97}"/>
    <cellStyle name="Normal 3 24 9" xfId="22322" xr:uid="{7AF8F973-3ED9-4488-A72A-91951E6EFEA4}"/>
    <cellStyle name="Normal 3 24 9 2" xfId="22323" xr:uid="{A045FF34-3551-4621-A78D-8CBB9EBF2BFF}"/>
    <cellStyle name="Normal 3 24 9 2 2" xfId="22324" xr:uid="{E27FB6E2-3CC6-4A1D-A8D8-21AC5249D630}"/>
    <cellStyle name="Normal 3 24 9 2 3" xfId="22325" xr:uid="{7E9FFFAE-C5C7-4331-89FE-D160CA03D60E}"/>
    <cellStyle name="Normal 3 24 9 3" xfId="22326" xr:uid="{CC0A018E-C33D-418C-BF4B-F8D87472BD0C}"/>
    <cellStyle name="Normal 3 24 9 3 2" xfId="22327" xr:uid="{0A549354-5751-46B0-B65B-98C318B178AC}"/>
    <cellStyle name="Normal 3 24 9 3 3" xfId="22328" xr:uid="{22C71F91-36A2-4DCB-91D1-092A43F76995}"/>
    <cellStyle name="Normal 3 24 9 4" xfId="22329" xr:uid="{247D5A7C-5F62-4F25-80DD-46342DD41DCF}"/>
    <cellStyle name="Normal 3 24 9 5" xfId="22330" xr:uid="{08A51939-B4F9-4D15-B5C3-D0A4F6364C93}"/>
    <cellStyle name="Normal 3 25" xfId="22331" xr:uid="{9FF30096-A980-4298-8FFA-850EBB3EFB8D}"/>
    <cellStyle name="Normal 3 25 10" xfId="22332" xr:uid="{891F8921-91F4-4A1E-981A-781B552537CC}"/>
    <cellStyle name="Normal 3 25 10 2" xfId="22333" xr:uid="{DF33D9AE-8CB4-4492-8824-CDD84C50924D}"/>
    <cellStyle name="Normal 3 25 10 2 2" xfId="22334" xr:uid="{ED9240AC-FD69-4D42-91F9-218E9050ACAC}"/>
    <cellStyle name="Normal 3 25 10 2 3" xfId="22335" xr:uid="{4A8F7C74-E8C2-45C5-A4CF-9CC7ECC339BB}"/>
    <cellStyle name="Normal 3 25 10 3" xfId="22336" xr:uid="{A2660694-34A0-4B62-A33F-16781DFAD56D}"/>
    <cellStyle name="Normal 3 25 10 3 2" xfId="22337" xr:uid="{9C4F7A82-6EAC-428C-8346-1CD9598CC96A}"/>
    <cellStyle name="Normal 3 25 10 3 3" xfId="22338" xr:uid="{936D1E47-9C95-4B01-9443-8557622B9AF2}"/>
    <cellStyle name="Normal 3 25 10 4" xfId="22339" xr:uid="{BF88AE50-B6CB-4973-9984-98F823A6A0D9}"/>
    <cellStyle name="Normal 3 25 10 5" xfId="22340" xr:uid="{FCDF4CB6-30D8-4DD8-8527-CAA16ED1ABF7}"/>
    <cellStyle name="Normal 3 25 11" xfId="22341" xr:uid="{CC5167BA-1AC9-4AE9-B326-B7FA0A56A574}"/>
    <cellStyle name="Normal 3 25 11 2" xfId="22342" xr:uid="{F744EAD2-3BD1-49BF-9A0C-08000CF5C18E}"/>
    <cellStyle name="Normal 3 25 11 2 2" xfId="22343" xr:uid="{8C302924-53ED-4482-857B-53DD12975A01}"/>
    <cellStyle name="Normal 3 25 11 2 3" xfId="22344" xr:uid="{62DA9BB8-AC60-4121-9D0D-3B7B4C33D3A3}"/>
    <cellStyle name="Normal 3 25 11 3" xfId="22345" xr:uid="{A9AD5CC9-798B-45B4-B118-8C6D0A70AD9E}"/>
    <cellStyle name="Normal 3 25 11 3 2" xfId="22346" xr:uid="{A32AE90B-FF36-4F5D-BC98-3C2DC59639CD}"/>
    <cellStyle name="Normal 3 25 11 3 3" xfId="22347" xr:uid="{1638FF7A-AD3C-4493-85B0-56B2459141F5}"/>
    <cellStyle name="Normal 3 25 11 4" xfId="22348" xr:uid="{E85D7B60-DC61-4535-A66E-036FD2A99015}"/>
    <cellStyle name="Normal 3 25 11 5" xfId="22349" xr:uid="{4F607965-606D-42E2-B8DA-58699BE7530E}"/>
    <cellStyle name="Normal 3 25 12" xfId="22350" xr:uid="{6FAB16FD-9A10-47BA-84BA-E17C3392DF37}"/>
    <cellStyle name="Normal 3 25 12 2" xfId="22351" xr:uid="{5A73D3F5-6FD6-44CB-BD74-49D18FFFBD53}"/>
    <cellStyle name="Normal 3 25 12 2 2" xfId="22352" xr:uid="{73E6CEFF-7528-4C5D-A9A8-13967132A6DE}"/>
    <cellStyle name="Normal 3 25 12 2 3" xfId="22353" xr:uid="{C638EF0D-279F-4279-AD15-390449C97F22}"/>
    <cellStyle name="Normal 3 25 12 3" xfId="22354" xr:uid="{D1C4FA0D-92D6-449F-A1C3-0937A59C9BFC}"/>
    <cellStyle name="Normal 3 25 12 3 2" xfId="22355" xr:uid="{18A07813-823D-440B-B51E-545FC7863CA7}"/>
    <cellStyle name="Normal 3 25 12 3 3" xfId="22356" xr:uid="{67539371-D2C2-4AA1-B94D-B794AD4868AF}"/>
    <cellStyle name="Normal 3 25 12 4" xfId="22357" xr:uid="{3499D995-3ED3-48EA-AA87-A490939169C2}"/>
    <cellStyle name="Normal 3 25 12 5" xfId="22358" xr:uid="{F736EBFA-232B-4262-8D93-3CF426E0F0DD}"/>
    <cellStyle name="Normal 3 25 13" xfId="22359" xr:uid="{0C9EE0EF-9A7C-47AD-B24F-883615C3840C}"/>
    <cellStyle name="Normal 3 25 13 2" xfId="22360" xr:uid="{BFABB1E1-2C38-4442-A489-B6490EBFFC14}"/>
    <cellStyle name="Normal 3 25 13 2 2" xfId="22361" xr:uid="{9B1E8BF4-7819-49E0-904E-08AA8459B6E2}"/>
    <cellStyle name="Normal 3 25 13 2 3" xfId="22362" xr:uid="{5836D087-E44B-404A-BD8F-61419CAA035C}"/>
    <cellStyle name="Normal 3 25 13 3" xfId="22363" xr:uid="{9E94C408-6ED5-457C-9E46-E3BCB2C04FC5}"/>
    <cellStyle name="Normal 3 25 13 3 2" xfId="22364" xr:uid="{02FCF756-F0C7-4B05-8FAF-D08FE2E44FF1}"/>
    <cellStyle name="Normal 3 25 13 3 3" xfId="22365" xr:uid="{10C82C16-CA20-4E5C-966E-CDC26486FB7B}"/>
    <cellStyle name="Normal 3 25 13 4" xfId="22366" xr:uid="{95EFCDDD-1B21-442C-A430-2BDC658D0804}"/>
    <cellStyle name="Normal 3 25 13 5" xfId="22367" xr:uid="{823384BE-5345-49DC-B3DF-67A9953FA1A6}"/>
    <cellStyle name="Normal 3 25 14" xfId="22368" xr:uid="{5909A9FE-960A-4C40-8D1C-00A536EED331}"/>
    <cellStyle name="Normal 3 25 14 2" xfId="22369" xr:uid="{D6C8214F-1892-430F-8D1B-ED2DEA3D2525}"/>
    <cellStyle name="Normal 3 25 14 2 2" xfId="22370" xr:uid="{877AA69E-F37E-4EC6-A2E7-D036FEF91B2A}"/>
    <cellStyle name="Normal 3 25 14 2 3" xfId="22371" xr:uid="{B23BEDF4-5C2A-428C-ADF3-175282794E60}"/>
    <cellStyle name="Normal 3 25 14 3" xfId="22372" xr:uid="{DB9C98A0-F35E-488E-8DD4-EF7C5E475185}"/>
    <cellStyle name="Normal 3 25 14 3 2" xfId="22373" xr:uid="{50630158-17D6-4FDD-B48B-879D7C1785F8}"/>
    <cellStyle name="Normal 3 25 14 3 3" xfId="22374" xr:uid="{DCBBA5BC-4782-4411-AE6E-B67AA77740FB}"/>
    <cellStyle name="Normal 3 25 14 4" xfId="22375" xr:uid="{90C2A3B9-CDE7-4087-8B96-2B1DDCF6B894}"/>
    <cellStyle name="Normal 3 25 14 5" xfId="22376" xr:uid="{56FF2A29-1162-44F1-957A-84B17033C56F}"/>
    <cellStyle name="Normal 3 25 15" xfId="22377" xr:uid="{08F0AB3A-A27F-4CF1-9FE0-B39CC659B433}"/>
    <cellStyle name="Normal 3 25 15 2" xfId="22378" xr:uid="{A5C08659-18C8-4C9C-B6C3-B495A9599DBF}"/>
    <cellStyle name="Normal 3 25 15 2 2" xfId="22379" xr:uid="{A26C220C-588E-47CA-BB0D-58C40A542FB8}"/>
    <cellStyle name="Normal 3 25 15 2 3" xfId="22380" xr:uid="{5B5885F8-435F-4137-B0F9-A7EC55DEE238}"/>
    <cellStyle name="Normal 3 25 15 3" xfId="22381" xr:uid="{9D59C734-B06E-4AFB-AE42-8E9561E3721E}"/>
    <cellStyle name="Normal 3 25 15 3 2" xfId="22382" xr:uid="{EAF1826A-0C5A-4B21-A600-17B2E106708F}"/>
    <cellStyle name="Normal 3 25 15 3 3" xfId="22383" xr:uid="{E2335CBA-BDCA-4400-B631-40CC91DCF8C5}"/>
    <cellStyle name="Normal 3 25 15 4" xfId="22384" xr:uid="{EEAC8865-0B5F-4B20-99DA-CD73EE1C6364}"/>
    <cellStyle name="Normal 3 25 15 5" xfId="22385" xr:uid="{7D7C05FF-C453-4069-9DFD-131E237A8C34}"/>
    <cellStyle name="Normal 3 25 16" xfId="22386" xr:uid="{E7A02C3C-8C1B-4B17-A1B0-3B5E750F5420}"/>
    <cellStyle name="Normal 3 25 16 2" xfId="22387" xr:uid="{E9CAEB49-6DB6-4D21-8A0A-14D7DC969CE7}"/>
    <cellStyle name="Normal 3 25 16 2 2" xfId="22388" xr:uid="{29B6D829-55F6-4F4E-B3E7-7234230B3E6E}"/>
    <cellStyle name="Normal 3 25 16 2 3" xfId="22389" xr:uid="{52F08E49-1911-42E6-A54C-EEDE9C564842}"/>
    <cellStyle name="Normal 3 25 16 3" xfId="22390" xr:uid="{0474FE0E-A7E9-4F0F-A952-2AA65EA49374}"/>
    <cellStyle name="Normal 3 25 16 3 2" xfId="22391" xr:uid="{14973AAF-F02F-460D-AA82-BB06A288F4A3}"/>
    <cellStyle name="Normal 3 25 16 3 3" xfId="22392" xr:uid="{DDCF7F0B-50FA-444B-848C-57A84261BF2D}"/>
    <cellStyle name="Normal 3 25 16 4" xfId="22393" xr:uid="{436BE849-050F-4C55-B60E-EA7811AE38B1}"/>
    <cellStyle name="Normal 3 25 16 5" xfId="22394" xr:uid="{F5FDF7AC-483A-44CF-BD54-DA513812E450}"/>
    <cellStyle name="Normal 3 25 17" xfId="22395" xr:uid="{C5FF1D30-2FD4-4244-9782-51E99E9C09ED}"/>
    <cellStyle name="Normal 3 25 17 2" xfId="22396" xr:uid="{9C3F75AD-4E4A-4FFF-A0EA-D48F74254A4F}"/>
    <cellStyle name="Normal 3 25 17 2 2" xfId="22397" xr:uid="{41D141C2-79D8-4B33-BE1F-DE2706C1A613}"/>
    <cellStyle name="Normal 3 25 17 2 3" xfId="22398" xr:uid="{98BF328C-9EA4-48C8-B1D3-830A08160637}"/>
    <cellStyle name="Normal 3 25 17 3" xfId="22399" xr:uid="{E6F22A37-2E83-40EB-93B8-C12990831B5D}"/>
    <cellStyle name="Normal 3 25 17 3 2" xfId="22400" xr:uid="{B0D94002-6614-4AF6-83F7-B78452D5D9D8}"/>
    <cellStyle name="Normal 3 25 17 3 3" xfId="22401" xr:uid="{8C510450-CC03-4780-9EEE-975ABF28AD52}"/>
    <cellStyle name="Normal 3 25 17 4" xfId="22402" xr:uid="{74A2DB93-6C2B-4BD5-A797-62679DA33625}"/>
    <cellStyle name="Normal 3 25 17 5" xfId="22403" xr:uid="{E3890723-9A5D-438C-944D-14B0357CF706}"/>
    <cellStyle name="Normal 3 25 18" xfId="22404" xr:uid="{6002AF95-CBD8-45AA-92D3-2C2EE04CE762}"/>
    <cellStyle name="Normal 3 25 18 2" xfId="22405" xr:uid="{817AFA9D-C707-480C-A502-3F406E46922F}"/>
    <cellStyle name="Normal 3 25 18 2 2" xfId="22406" xr:uid="{CEE33440-4143-491F-A757-4FD22786FF02}"/>
    <cellStyle name="Normal 3 25 18 2 3" xfId="22407" xr:uid="{C7EFCB8E-A27E-48E7-882B-88E97C099014}"/>
    <cellStyle name="Normal 3 25 18 3" xfId="22408" xr:uid="{63278D17-1392-4ABA-B8D0-3498A753CDC5}"/>
    <cellStyle name="Normal 3 25 18 3 2" xfId="22409" xr:uid="{1A2CB15C-1362-41D2-B2F9-E4ACCF2AEB55}"/>
    <cellStyle name="Normal 3 25 18 3 3" xfId="22410" xr:uid="{FC94A0BE-7819-4847-9882-0C6E0B158460}"/>
    <cellStyle name="Normal 3 25 18 4" xfId="22411" xr:uid="{6851A397-EA73-409A-98E7-2BF93CAAD7B2}"/>
    <cellStyle name="Normal 3 25 18 5" xfId="22412" xr:uid="{E682C904-97FA-49BD-8CEF-6DF5BE65BAFB}"/>
    <cellStyle name="Normal 3 25 19" xfId="22413" xr:uid="{3C8D51D9-49C7-4CE7-B911-CA543B6A4906}"/>
    <cellStyle name="Normal 3 25 19 2" xfId="22414" xr:uid="{8B7A6B83-8E4A-415B-A847-E68869D715D3}"/>
    <cellStyle name="Normal 3 25 19 2 2" xfId="22415" xr:uid="{BE0F6265-9D37-4B1C-9BE7-CB5576B55B8F}"/>
    <cellStyle name="Normal 3 25 19 2 3" xfId="22416" xr:uid="{C7AC0A45-4638-4BF0-9A44-D80F43B3723F}"/>
    <cellStyle name="Normal 3 25 19 3" xfId="22417" xr:uid="{EB5CFCC3-5D84-4FEC-83BD-3208DCDD13CC}"/>
    <cellStyle name="Normal 3 25 19 3 2" xfId="22418" xr:uid="{EF34E12F-328D-45B1-9585-78FDD07ED7A4}"/>
    <cellStyle name="Normal 3 25 19 3 3" xfId="22419" xr:uid="{4680B27D-BD04-42C4-BD41-EBB066446388}"/>
    <cellStyle name="Normal 3 25 19 4" xfId="22420" xr:uid="{F43D234C-FD98-47D0-A7C3-5FE2AD69F045}"/>
    <cellStyle name="Normal 3 25 19 5" xfId="22421" xr:uid="{80115F94-0473-4F28-8CA7-B4260F9E5C85}"/>
    <cellStyle name="Normal 3 25 2" xfId="22422" xr:uid="{8237A3EC-483B-4A45-BB8B-737FABD21599}"/>
    <cellStyle name="Normal 3 25 2 2" xfId="22423" xr:uid="{3A6B0330-9110-4427-B2CE-38157F7490B1}"/>
    <cellStyle name="Normal 3 25 2 2 2" xfId="22424" xr:uid="{81826A7E-BB48-485B-B240-05108765106F}"/>
    <cellStyle name="Normal 3 25 2 2 3" xfId="22425" xr:uid="{7FDF51F6-4AA2-45E5-B665-ED68795F13BC}"/>
    <cellStyle name="Normal 3 25 2 3" xfId="22426" xr:uid="{6E253852-76BE-40B9-8EAA-7F8D7BDB0338}"/>
    <cellStyle name="Normal 3 25 2 3 2" xfId="22427" xr:uid="{C65FB7BB-65A4-4C30-89B1-30921C8E7055}"/>
    <cellStyle name="Normal 3 25 2 3 3" xfId="22428" xr:uid="{475C050F-EA48-412D-B484-887F34DDC79F}"/>
    <cellStyle name="Normal 3 25 2 4" xfId="22429" xr:uid="{E1506740-CB32-4509-9C98-6BE0D1951949}"/>
    <cellStyle name="Normal 3 25 2 5" xfId="22430" xr:uid="{9D65FEBC-8BBA-46FD-896E-D07432B26166}"/>
    <cellStyle name="Normal 3 25 20" xfId="22431" xr:uid="{9D19312B-21BB-4EE4-9451-9D7DCF52BBF1}"/>
    <cellStyle name="Normal 3 25 20 2" xfId="22432" xr:uid="{00BF6F6B-7B42-46B0-925A-F71633239E68}"/>
    <cellStyle name="Normal 3 25 20 2 2" xfId="22433" xr:uid="{F83E62C2-6569-4A18-9B98-6DA3AA4B9D90}"/>
    <cellStyle name="Normal 3 25 20 2 3" xfId="22434" xr:uid="{3102D1FA-297B-47CA-A32A-4CB35D5F0D86}"/>
    <cellStyle name="Normal 3 25 20 3" xfId="22435" xr:uid="{A01E204A-F335-4C92-969A-4963A30A5559}"/>
    <cellStyle name="Normal 3 25 20 3 2" xfId="22436" xr:uid="{86C2A26F-6855-4B04-A811-21088BC370FE}"/>
    <cellStyle name="Normal 3 25 20 3 3" xfId="22437" xr:uid="{972B1E1A-E812-41F2-BE6F-ACD96899FEAF}"/>
    <cellStyle name="Normal 3 25 20 4" xfId="22438" xr:uid="{B82900E5-F07B-466D-A6CC-04BEBEA1284F}"/>
    <cellStyle name="Normal 3 25 20 5" xfId="22439" xr:uid="{BE4E61FE-ACD5-4353-BA00-752E5F8FF8C6}"/>
    <cellStyle name="Normal 3 25 21" xfId="22440" xr:uid="{DC6E271E-425E-4F23-961A-2EC023EE2679}"/>
    <cellStyle name="Normal 3 25 21 2" xfId="22441" xr:uid="{B27F2347-A49C-4149-BA80-124EDA6F3865}"/>
    <cellStyle name="Normal 3 25 21 2 2" xfId="22442" xr:uid="{235DC9C5-A4AB-4BEF-AFF7-EB4ECD1F100C}"/>
    <cellStyle name="Normal 3 25 21 2 3" xfId="22443" xr:uid="{89EED96F-7A73-4FE8-B50A-FC6F0FB39388}"/>
    <cellStyle name="Normal 3 25 21 3" xfId="22444" xr:uid="{0276C2BF-29B0-4406-9D84-86E32F485993}"/>
    <cellStyle name="Normal 3 25 21 3 2" xfId="22445" xr:uid="{C9E7B008-9EC2-4B1E-BAC9-C6ACB3F7F4B8}"/>
    <cellStyle name="Normal 3 25 21 3 3" xfId="22446" xr:uid="{5197721D-BCD8-4111-9180-E49CC1E868E8}"/>
    <cellStyle name="Normal 3 25 21 4" xfId="22447" xr:uid="{60AD3B48-3FF0-47BF-85C2-F937CD12C02F}"/>
    <cellStyle name="Normal 3 25 21 5" xfId="22448" xr:uid="{62AEA608-A727-49E8-A93C-681826B4A51D}"/>
    <cellStyle name="Normal 3 25 22" xfId="22449" xr:uid="{9D06BE57-E611-4AD1-A6B4-D40DC5F8C4AC}"/>
    <cellStyle name="Normal 3 25 22 2" xfId="22450" xr:uid="{017604FA-6F80-4199-A2C3-5F87ADE3100B}"/>
    <cellStyle name="Normal 3 25 22 2 2" xfId="22451" xr:uid="{B17877E8-7025-47A0-95B9-53FCAF01B2A0}"/>
    <cellStyle name="Normal 3 25 22 2 3" xfId="22452" xr:uid="{294721DE-5A75-427B-ACC0-B26736D5C944}"/>
    <cellStyle name="Normal 3 25 22 3" xfId="22453" xr:uid="{F46AB324-F8A0-4E71-9815-B32EBAB7426C}"/>
    <cellStyle name="Normal 3 25 22 3 2" xfId="22454" xr:uid="{DCCDC876-E046-4644-8C14-7B2465C7CFFB}"/>
    <cellStyle name="Normal 3 25 22 3 3" xfId="22455" xr:uid="{EF0AF1EA-88BC-436E-906D-0175C0E2F9D5}"/>
    <cellStyle name="Normal 3 25 22 4" xfId="22456" xr:uid="{7F2DD4A6-60D1-412E-A3E5-BF0527920DC4}"/>
    <cellStyle name="Normal 3 25 22 5" xfId="22457" xr:uid="{714B9A46-5DD7-4B93-8963-B7CD95982329}"/>
    <cellStyle name="Normal 3 25 23" xfId="22458" xr:uid="{E57B5710-52B4-4501-B908-3C19BECAABAA}"/>
    <cellStyle name="Normal 3 25 23 2" xfId="22459" xr:uid="{83B23148-0CE2-4B63-B847-8440DAD2FCD1}"/>
    <cellStyle name="Normal 3 25 23 2 2" xfId="22460" xr:uid="{BEA9B2FF-F674-4C85-99DC-0F8452D24A2A}"/>
    <cellStyle name="Normal 3 25 23 2 3" xfId="22461" xr:uid="{551FD38D-2BC8-4A22-AB92-0951DC5E4332}"/>
    <cellStyle name="Normal 3 25 23 3" xfId="22462" xr:uid="{7C8727DC-797C-4788-BE76-07ECF786264D}"/>
    <cellStyle name="Normal 3 25 23 3 2" xfId="22463" xr:uid="{AC2E5870-771E-42F2-A3A1-387AC9E3391B}"/>
    <cellStyle name="Normal 3 25 23 3 3" xfId="22464" xr:uid="{8BF09BAC-E270-42F5-97F0-9E7989FC1DFB}"/>
    <cellStyle name="Normal 3 25 23 4" xfId="22465" xr:uid="{2B9D6D8B-84BD-4AD2-B1D4-26BE250D4FAB}"/>
    <cellStyle name="Normal 3 25 23 5" xfId="22466" xr:uid="{63679AE9-7B44-44FD-BC99-88CA1F40F67C}"/>
    <cellStyle name="Normal 3 25 24" xfId="22467" xr:uid="{90B25658-1619-43A2-BEDC-292179621B45}"/>
    <cellStyle name="Normal 3 25 24 2" xfId="22468" xr:uid="{40AC84D6-A09C-4D78-B800-F8C6DFBEC112}"/>
    <cellStyle name="Normal 3 25 24 3" xfId="22469" xr:uid="{6EC2C33C-A604-496D-A34B-D2B35B9C4AFD}"/>
    <cellStyle name="Normal 3 25 25" xfId="22470" xr:uid="{03A2C940-6222-45F9-B63E-80DCE5D410B7}"/>
    <cellStyle name="Normal 3 25 25 2" xfId="22471" xr:uid="{1CBC41CA-F5A0-440E-8FCF-1F9DB39D7DC2}"/>
    <cellStyle name="Normal 3 25 25 3" xfId="22472" xr:uid="{74BB31BF-E56B-4DB8-A5B8-6E089280FC3A}"/>
    <cellStyle name="Normal 3 25 26" xfId="22473" xr:uid="{12FC3A40-A3E0-46EA-B02E-ABD09CD223B3}"/>
    <cellStyle name="Normal 3 25 27" xfId="22474" xr:uid="{623210F4-774A-42F4-A460-7B2490ABA901}"/>
    <cellStyle name="Normal 3 25 3" xfId="22475" xr:uid="{2E1F903E-F8F7-475D-A3ED-CE6163982615}"/>
    <cellStyle name="Normal 3 25 3 2" xfId="22476" xr:uid="{19559EA0-1009-45BF-8FB1-93CA08D7CC07}"/>
    <cellStyle name="Normal 3 25 3 2 2" xfId="22477" xr:uid="{0B8AE86C-AE75-49F9-B45D-78ACCACF3198}"/>
    <cellStyle name="Normal 3 25 3 2 3" xfId="22478" xr:uid="{AE4BE0CA-3A68-4AF5-BBCF-689851232AE9}"/>
    <cellStyle name="Normal 3 25 3 3" xfId="22479" xr:uid="{BC6EDEF5-0AB1-4DB6-88A1-BFD9568FF7E1}"/>
    <cellStyle name="Normal 3 25 3 3 2" xfId="22480" xr:uid="{B5C8E796-EA54-4EA5-8F57-EAEF97046E37}"/>
    <cellStyle name="Normal 3 25 3 3 3" xfId="22481" xr:uid="{D3FC6F5E-95C4-4596-B854-1AAB70DBAD78}"/>
    <cellStyle name="Normal 3 25 3 4" xfId="22482" xr:uid="{01469A1D-2654-4BEA-987D-EFA583BF4FD4}"/>
    <cellStyle name="Normal 3 25 3 5" xfId="22483" xr:uid="{367DD5E2-0959-40D2-B845-4BF01DA9F174}"/>
    <cellStyle name="Normal 3 25 4" xfId="22484" xr:uid="{9846ADB8-0937-47EE-88EA-D3F62F4E8D7C}"/>
    <cellStyle name="Normal 3 25 4 2" xfId="22485" xr:uid="{96D4E01C-5953-4541-99A6-91CF2457B43E}"/>
    <cellStyle name="Normal 3 25 4 2 2" xfId="22486" xr:uid="{53978167-0FD0-4154-A8BB-91724D51C80C}"/>
    <cellStyle name="Normal 3 25 4 2 3" xfId="22487" xr:uid="{6DF66D87-F88C-40B9-94A0-59699088AD6E}"/>
    <cellStyle name="Normal 3 25 4 3" xfId="22488" xr:uid="{27C3D5CC-EEAE-473B-B23C-A6423B558729}"/>
    <cellStyle name="Normal 3 25 4 3 2" xfId="22489" xr:uid="{298AA47B-F511-46A4-B12D-110AE9679782}"/>
    <cellStyle name="Normal 3 25 4 3 3" xfId="22490" xr:uid="{4E570415-4484-4C75-AF5A-7867F12F2B34}"/>
    <cellStyle name="Normal 3 25 4 4" xfId="22491" xr:uid="{9680DBB0-9AEE-428A-9231-DF7777BC791E}"/>
    <cellStyle name="Normal 3 25 4 5" xfId="22492" xr:uid="{61FFD841-E709-4D47-AF05-AD417DD87E83}"/>
    <cellStyle name="Normal 3 25 5" xfId="22493" xr:uid="{2E093CC0-BF44-40B9-BA39-0CACB263E84D}"/>
    <cellStyle name="Normal 3 25 5 2" xfId="22494" xr:uid="{8B43CAAA-523C-403B-A007-B06BBA93297A}"/>
    <cellStyle name="Normal 3 25 5 2 2" xfId="22495" xr:uid="{2C87BF26-DE11-47D5-A0CA-2EBA550DDC19}"/>
    <cellStyle name="Normal 3 25 5 2 3" xfId="22496" xr:uid="{486805D1-D3DD-4434-A837-F7BA4ADCA630}"/>
    <cellStyle name="Normal 3 25 5 3" xfId="22497" xr:uid="{D6B6AB4B-B397-4AC0-99BB-CC3A9D805202}"/>
    <cellStyle name="Normal 3 25 5 3 2" xfId="22498" xr:uid="{8E461BE2-6DE6-4B92-9D6E-70D2AFB9FC61}"/>
    <cellStyle name="Normal 3 25 5 3 3" xfId="22499" xr:uid="{56806940-EB8D-4DBC-96BA-C362AB02C196}"/>
    <cellStyle name="Normal 3 25 5 4" xfId="22500" xr:uid="{2EFFCFB9-4BA6-4390-A15D-7F28D2B16AE1}"/>
    <cellStyle name="Normal 3 25 5 5" xfId="22501" xr:uid="{E584ED95-5967-40E1-9217-D19AF7D8AC44}"/>
    <cellStyle name="Normal 3 25 6" xfId="22502" xr:uid="{ED76816F-8D0B-4E46-829A-6C2D1EFBDFE9}"/>
    <cellStyle name="Normal 3 25 6 2" xfId="22503" xr:uid="{70048FE2-87DF-4FA9-AE99-9C9D8E0EC31A}"/>
    <cellStyle name="Normal 3 25 6 2 2" xfId="22504" xr:uid="{46AA0759-FA49-4E78-8F23-EC940B8E065E}"/>
    <cellStyle name="Normal 3 25 6 2 3" xfId="22505" xr:uid="{37563E93-8495-4AAA-886E-3A6FA1E5B0B5}"/>
    <cellStyle name="Normal 3 25 6 3" xfId="22506" xr:uid="{F53E10FE-ECCF-4913-876F-4C9D4F8AA39A}"/>
    <cellStyle name="Normal 3 25 6 3 2" xfId="22507" xr:uid="{76E8621C-E73E-4FED-B2C4-DD9F79D8FB1E}"/>
    <cellStyle name="Normal 3 25 6 3 3" xfId="22508" xr:uid="{FBE6581C-ADB9-452C-B095-90DDF460DB36}"/>
    <cellStyle name="Normal 3 25 6 4" xfId="22509" xr:uid="{2BF63861-78A8-40E5-879F-5EE3A902A84D}"/>
    <cellStyle name="Normal 3 25 6 5" xfId="22510" xr:uid="{FBF35561-75DE-402D-BCA6-C80E9AE68507}"/>
    <cellStyle name="Normal 3 25 7" xfId="22511" xr:uid="{4ADBBC44-C899-4667-9018-5D4202F2B99A}"/>
    <cellStyle name="Normal 3 25 7 2" xfId="22512" xr:uid="{17FB2EA8-8FF9-4A4D-94A1-9E1255124328}"/>
    <cellStyle name="Normal 3 25 7 2 2" xfId="22513" xr:uid="{8557AD66-4083-4773-81D7-AFBA1770B5D7}"/>
    <cellStyle name="Normal 3 25 7 2 3" xfId="22514" xr:uid="{F57FF187-5857-43DD-BD3B-B67E56EF6286}"/>
    <cellStyle name="Normal 3 25 7 3" xfId="22515" xr:uid="{B798AEBA-C4AB-40EB-8F3C-55F21431B377}"/>
    <cellStyle name="Normal 3 25 7 3 2" xfId="22516" xr:uid="{D551F259-9C7A-47E3-84C3-DFB017EACC7A}"/>
    <cellStyle name="Normal 3 25 7 3 3" xfId="22517" xr:uid="{8BB9C407-E0FA-4454-B0F8-721E2B04D4F8}"/>
    <cellStyle name="Normal 3 25 7 4" xfId="22518" xr:uid="{D8CC910C-B2EA-4A70-83A3-58C842C9D514}"/>
    <cellStyle name="Normal 3 25 7 5" xfId="22519" xr:uid="{9E4A9BFF-D3F2-49C2-8409-84E13F8676D3}"/>
    <cellStyle name="Normal 3 25 8" xfId="22520" xr:uid="{046BEBBD-F291-4139-9BC5-571A53423F4F}"/>
    <cellStyle name="Normal 3 25 8 2" xfId="22521" xr:uid="{A5AFB102-0C05-44F4-94C9-37909CCF7D21}"/>
    <cellStyle name="Normal 3 25 8 2 2" xfId="22522" xr:uid="{70E2C095-62C6-47A8-AC06-8645C807301A}"/>
    <cellStyle name="Normal 3 25 8 2 3" xfId="22523" xr:uid="{FD5D26ED-2A3F-45C6-8E94-894425603DA0}"/>
    <cellStyle name="Normal 3 25 8 3" xfId="22524" xr:uid="{6EF91C0D-7195-4C80-9EDC-A90C88B042C5}"/>
    <cellStyle name="Normal 3 25 8 3 2" xfId="22525" xr:uid="{30CD278C-9DDB-4037-9C62-C380DBD2DB51}"/>
    <cellStyle name="Normal 3 25 8 3 3" xfId="22526" xr:uid="{E5004E58-DD00-423C-9F16-474255CCB3E6}"/>
    <cellStyle name="Normal 3 25 8 4" xfId="22527" xr:uid="{09CC628B-DE0C-441E-B671-FB74667CB287}"/>
    <cellStyle name="Normal 3 25 8 5" xfId="22528" xr:uid="{94D2F981-1605-4E44-BFA3-104694465EB5}"/>
    <cellStyle name="Normal 3 25 9" xfId="22529" xr:uid="{BE93EB02-4003-4BBE-BE1A-127A4B2418E3}"/>
    <cellStyle name="Normal 3 25 9 2" xfId="22530" xr:uid="{3C61143A-AAFC-4C04-8EB0-F649F6CF42BE}"/>
    <cellStyle name="Normal 3 25 9 2 2" xfId="22531" xr:uid="{644F7E55-3FD7-4603-8FCD-21BC7A19C6CD}"/>
    <cellStyle name="Normal 3 25 9 2 3" xfId="22532" xr:uid="{9AD8C432-8ADC-4A6A-8A7B-7A2F8F7F0985}"/>
    <cellStyle name="Normal 3 25 9 3" xfId="22533" xr:uid="{1DE857F3-8BB5-481C-B977-64491DC241DC}"/>
    <cellStyle name="Normal 3 25 9 3 2" xfId="22534" xr:uid="{2BEF2916-8167-4705-A3D2-5043B53BFDBC}"/>
    <cellStyle name="Normal 3 25 9 3 3" xfId="22535" xr:uid="{0B14ED9F-3865-4676-B123-C12F8BA2E61E}"/>
    <cellStyle name="Normal 3 25 9 4" xfId="22536" xr:uid="{A61F6560-EFCC-48F5-A0BD-BD91E9CBDCA3}"/>
    <cellStyle name="Normal 3 25 9 5" xfId="22537" xr:uid="{18025546-0FA6-4652-8FC4-64C859FBE057}"/>
    <cellStyle name="Normal 3 26" xfId="22538" xr:uid="{DDB0A461-6960-4985-97D9-FDA392D5073D}"/>
    <cellStyle name="Normal 3 26 10" xfId="22539" xr:uid="{B09F57D3-A8A7-41D2-AF05-D521A0BCD207}"/>
    <cellStyle name="Normal 3 26 10 2" xfId="22540" xr:uid="{2A056839-D5E7-4E8F-8AA6-A081D30A0F7E}"/>
    <cellStyle name="Normal 3 26 10 2 2" xfId="22541" xr:uid="{714D3D5E-BC4E-4848-92E5-A5A577C61EC9}"/>
    <cellStyle name="Normal 3 26 10 2 3" xfId="22542" xr:uid="{79605F4E-942D-4AF8-B66A-166FDB109832}"/>
    <cellStyle name="Normal 3 26 10 3" xfId="22543" xr:uid="{F44E3A3D-E0FD-4CFC-A605-8D4078A02417}"/>
    <cellStyle name="Normal 3 26 10 3 2" xfId="22544" xr:uid="{58C57F2A-2657-45E8-8B90-E399EA690FBD}"/>
    <cellStyle name="Normal 3 26 10 3 3" xfId="22545" xr:uid="{091376FC-3D8E-4A35-8A40-B87148489C54}"/>
    <cellStyle name="Normal 3 26 10 4" xfId="22546" xr:uid="{0658EACE-BA3B-40FD-96C3-EEC9C86490DC}"/>
    <cellStyle name="Normal 3 26 10 5" xfId="22547" xr:uid="{38A8B4CE-0B84-4EDF-ACD4-6888A8139C67}"/>
    <cellStyle name="Normal 3 26 11" xfId="22548" xr:uid="{414E7D48-9C9C-4269-BB35-45B8B5AA00CB}"/>
    <cellStyle name="Normal 3 26 11 2" xfId="22549" xr:uid="{E5DDD07C-5542-44EC-AAAE-ACC4715C4970}"/>
    <cellStyle name="Normal 3 26 11 2 2" xfId="22550" xr:uid="{409185B3-5444-4B3F-99B7-064BCC4B0E4F}"/>
    <cellStyle name="Normal 3 26 11 2 3" xfId="22551" xr:uid="{17DB5F65-6D73-466E-BD7A-D94E7B364C31}"/>
    <cellStyle name="Normal 3 26 11 3" xfId="22552" xr:uid="{4FB1B27A-33BC-44AA-9D48-B133E59707A7}"/>
    <cellStyle name="Normal 3 26 11 3 2" xfId="22553" xr:uid="{FBA1BAC1-EFB5-48BE-B47D-0EB738F25402}"/>
    <cellStyle name="Normal 3 26 11 3 3" xfId="22554" xr:uid="{A734D053-3D70-43C9-9A2A-FEB49F5EA226}"/>
    <cellStyle name="Normal 3 26 11 4" xfId="22555" xr:uid="{2D1170D2-E04C-4743-8421-8C0A49C4D941}"/>
    <cellStyle name="Normal 3 26 11 5" xfId="22556" xr:uid="{0F67E79D-8C8E-4D02-8E47-D9A528C642DA}"/>
    <cellStyle name="Normal 3 26 12" xfId="22557" xr:uid="{DEB435CE-C701-4AEF-8798-3780900C8B02}"/>
    <cellStyle name="Normal 3 26 12 2" xfId="22558" xr:uid="{048457CB-D991-455C-A20C-D00AFD1BA936}"/>
    <cellStyle name="Normal 3 26 12 2 2" xfId="22559" xr:uid="{CC27D155-9622-4F8B-A33F-C126814FC8F0}"/>
    <cellStyle name="Normal 3 26 12 2 3" xfId="22560" xr:uid="{F987FB79-2495-4E77-81D0-FD23571B5E07}"/>
    <cellStyle name="Normal 3 26 12 3" xfId="22561" xr:uid="{14D17333-E809-4070-89A0-3D2E31F7F9E8}"/>
    <cellStyle name="Normal 3 26 12 3 2" xfId="22562" xr:uid="{F0175B82-B7C9-43FA-9B90-54AB96C8C014}"/>
    <cellStyle name="Normal 3 26 12 3 3" xfId="22563" xr:uid="{A9F94E92-7BBB-4282-95EA-579CA6C6B885}"/>
    <cellStyle name="Normal 3 26 12 4" xfId="22564" xr:uid="{8E1147A7-39B5-47DD-9851-DEB430C3AF02}"/>
    <cellStyle name="Normal 3 26 12 5" xfId="22565" xr:uid="{1C1CC73F-00DC-401D-92D3-98722E53B931}"/>
    <cellStyle name="Normal 3 26 13" xfId="22566" xr:uid="{4E31129A-4607-4207-81D9-E856BC0B37CB}"/>
    <cellStyle name="Normal 3 26 13 2" xfId="22567" xr:uid="{39528D5D-B9CD-4313-9218-62249FEBA833}"/>
    <cellStyle name="Normal 3 26 13 2 2" xfId="22568" xr:uid="{34EBFEA0-0A18-438A-9688-3C536B370109}"/>
    <cellStyle name="Normal 3 26 13 2 3" xfId="22569" xr:uid="{764B4889-BFE2-45DA-889F-3B3D8A6758E5}"/>
    <cellStyle name="Normal 3 26 13 3" xfId="22570" xr:uid="{AAC7E418-66D8-408E-AE4E-0831ED5895CC}"/>
    <cellStyle name="Normal 3 26 13 3 2" xfId="22571" xr:uid="{B17C468F-6917-465F-8366-9F3D12D61D28}"/>
    <cellStyle name="Normal 3 26 13 3 3" xfId="22572" xr:uid="{36FEC242-5AB6-4FA8-83D5-8044CEA3CA18}"/>
    <cellStyle name="Normal 3 26 13 4" xfId="22573" xr:uid="{0AA74093-A05A-4504-BB3D-FBD5FB778AE0}"/>
    <cellStyle name="Normal 3 26 13 5" xfId="22574" xr:uid="{A3ABE350-59E6-4A44-8356-2076BBE18A94}"/>
    <cellStyle name="Normal 3 26 14" xfId="22575" xr:uid="{0679127E-7B14-4808-8773-F66ED5CB4BB5}"/>
    <cellStyle name="Normal 3 26 14 2" xfId="22576" xr:uid="{3B403C1B-70C6-439E-A671-B4BF5BF0163B}"/>
    <cellStyle name="Normal 3 26 14 2 2" xfId="22577" xr:uid="{D0C70849-D088-4641-BB89-37DCF5227076}"/>
    <cellStyle name="Normal 3 26 14 2 3" xfId="22578" xr:uid="{1B555E53-DEE3-4CC5-AAE0-72827B7921F0}"/>
    <cellStyle name="Normal 3 26 14 3" xfId="22579" xr:uid="{BCA2644D-97D8-4B3D-B322-40A49AE4E816}"/>
    <cellStyle name="Normal 3 26 14 3 2" xfId="22580" xr:uid="{C514A052-59DB-489A-A02F-5A9DEC38D1AA}"/>
    <cellStyle name="Normal 3 26 14 3 3" xfId="22581" xr:uid="{01E09BE8-7DE2-4371-AE72-5B841DCC9E07}"/>
    <cellStyle name="Normal 3 26 14 4" xfId="22582" xr:uid="{4106DD1B-DE20-4F0C-BE96-999F6C06B895}"/>
    <cellStyle name="Normal 3 26 14 5" xfId="22583" xr:uid="{A9CEE6C7-D311-4A21-955C-300A4F580A9C}"/>
    <cellStyle name="Normal 3 26 15" xfId="22584" xr:uid="{1E062145-B77B-421A-8BCF-FCC33AB5F74D}"/>
    <cellStyle name="Normal 3 26 15 2" xfId="22585" xr:uid="{308E22D0-5CB7-4D9F-B05C-86062F076CF3}"/>
    <cellStyle name="Normal 3 26 15 2 2" xfId="22586" xr:uid="{137EF89E-3416-4978-9353-AE8102D76867}"/>
    <cellStyle name="Normal 3 26 15 2 3" xfId="22587" xr:uid="{0A36BDED-D318-45FE-8C0C-35CFF88E1A8F}"/>
    <cellStyle name="Normal 3 26 15 3" xfId="22588" xr:uid="{B179642B-4FE1-450A-9360-625ADF075E92}"/>
    <cellStyle name="Normal 3 26 15 3 2" xfId="22589" xr:uid="{F0C6FF01-003B-496C-B4C0-917755E729E3}"/>
    <cellStyle name="Normal 3 26 15 3 3" xfId="22590" xr:uid="{4EC6B996-C611-40DA-8632-B5E7006CA412}"/>
    <cellStyle name="Normal 3 26 15 4" xfId="22591" xr:uid="{FE64BCE8-1366-40DC-B7C5-686BB7C343DB}"/>
    <cellStyle name="Normal 3 26 15 5" xfId="22592" xr:uid="{7B2FF3B9-2841-4CE9-B8A5-9327AB9D05CF}"/>
    <cellStyle name="Normal 3 26 16" xfId="22593" xr:uid="{5FD9DB5F-561A-4E38-9A79-652BE4125FBF}"/>
    <cellStyle name="Normal 3 26 16 2" xfId="22594" xr:uid="{C428DD73-70D8-45F3-8BFC-19349BD0ADEE}"/>
    <cellStyle name="Normal 3 26 16 2 2" xfId="22595" xr:uid="{7E24235C-484D-4BDC-AC0A-30A104D8FF16}"/>
    <cellStyle name="Normal 3 26 16 2 3" xfId="22596" xr:uid="{2B52041C-24E8-483B-84C0-8DFFE335D11B}"/>
    <cellStyle name="Normal 3 26 16 3" xfId="22597" xr:uid="{98956801-BB8B-4081-8711-835BE55A3342}"/>
    <cellStyle name="Normal 3 26 16 3 2" xfId="22598" xr:uid="{C6F671C9-58F1-4B36-98DF-1AE5958142EA}"/>
    <cellStyle name="Normal 3 26 16 3 3" xfId="22599" xr:uid="{E13B19E0-33FD-4CCD-97F9-D37B36D645BB}"/>
    <cellStyle name="Normal 3 26 16 4" xfId="22600" xr:uid="{311B022B-8562-42FA-A21E-533491B952BE}"/>
    <cellStyle name="Normal 3 26 16 5" xfId="22601" xr:uid="{3FDDBD35-1A70-4BCC-B526-CE0DAAD5F41C}"/>
    <cellStyle name="Normal 3 26 17" xfId="22602" xr:uid="{64122291-3D69-4418-AC15-8D433EC33C6F}"/>
    <cellStyle name="Normal 3 26 17 2" xfId="22603" xr:uid="{41A7A820-B7D4-49CA-A8BA-556A05A85F19}"/>
    <cellStyle name="Normal 3 26 17 2 2" xfId="22604" xr:uid="{6BFD036C-88D9-4188-8148-94CF1A8DA3C7}"/>
    <cellStyle name="Normal 3 26 17 2 3" xfId="22605" xr:uid="{BEFA0DD0-77B4-4CE1-8114-33FF6093D778}"/>
    <cellStyle name="Normal 3 26 17 3" xfId="22606" xr:uid="{49C13F37-55C4-4E03-AF27-4AFBB526949D}"/>
    <cellStyle name="Normal 3 26 17 3 2" xfId="22607" xr:uid="{EA331F82-C951-41FD-AC01-40AF03F95FBB}"/>
    <cellStyle name="Normal 3 26 17 3 3" xfId="22608" xr:uid="{1095DC28-D8F2-425E-A116-0FF8BC1FFABB}"/>
    <cellStyle name="Normal 3 26 17 4" xfId="22609" xr:uid="{C8A57822-4FC6-44DC-A80E-1B4EE8631250}"/>
    <cellStyle name="Normal 3 26 17 5" xfId="22610" xr:uid="{FA41BD0E-9CD2-4BEE-B4DF-C32E51685B65}"/>
    <cellStyle name="Normal 3 26 18" xfId="22611" xr:uid="{3747CD13-9858-42E6-9ECF-06284A9528B4}"/>
    <cellStyle name="Normal 3 26 18 2" xfId="22612" xr:uid="{60335C01-7704-4450-8409-699E289A5BBC}"/>
    <cellStyle name="Normal 3 26 18 2 2" xfId="22613" xr:uid="{7B2346A5-7169-48DE-9F8E-00C928CC5385}"/>
    <cellStyle name="Normal 3 26 18 2 3" xfId="22614" xr:uid="{C47A9B7F-9829-4BC5-96A6-6A74A1AE88CD}"/>
    <cellStyle name="Normal 3 26 18 3" xfId="22615" xr:uid="{BC53B5F4-FC81-49F9-AD87-ADE5BE282701}"/>
    <cellStyle name="Normal 3 26 18 3 2" xfId="22616" xr:uid="{15E563E9-B4A7-4A44-AB79-5DCCCDE0F4D7}"/>
    <cellStyle name="Normal 3 26 18 3 3" xfId="22617" xr:uid="{D2C364E7-5F60-4865-8828-161796913769}"/>
    <cellStyle name="Normal 3 26 18 4" xfId="22618" xr:uid="{D0D96B4D-A8C6-4086-8AB3-B5B13FEFD52D}"/>
    <cellStyle name="Normal 3 26 18 5" xfId="22619" xr:uid="{5BB1F321-3B67-42EE-9227-12215C598693}"/>
    <cellStyle name="Normal 3 26 19" xfId="22620" xr:uid="{9D081886-89FB-4916-9CF8-546DFADAECD2}"/>
    <cellStyle name="Normal 3 26 19 2" xfId="22621" xr:uid="{B01E023A-70F6-4BC4-A689-94FDB365B17F}"/>
    <cellStyle name="Normal 3 26 19 2 2" xfId="22622" xr:uid="{9DB56E5D-7730-4B6B-8254-9CF988456F5D}"/>
    <cellStyle name="Normal 3 26 19 2 3" xfId="22623" xr:uid="{0D81485F-07BE-425B-A08E-ECA92B108F04}"/>
    <cellStyle name="Normal 3 26 19 3" xfId="22624" xr:uid="{71059D2F-2B9F-468A-8648-5E81AA0C9FF6}"/>
    <cellStyle name="Normal 3 26 19 3 2" xfId="22625" xr:uid="{872F445D-85A4-45C8-B2FF-549A85C1FBA4}"/>
    <cellStyle name="Normal 3 26 19 3 3" xfId="22626" xr:uid="{4C516019-2C91-4723-9DB5-19F8C7609C66}"/>
    <cellStyle name="Normal 3 26 19 4" xfId="22627" xr:uid="{5A0D91AC-0EAD-47FD-A187-EEE7A8144C16}"/>
    <cellStyle name="Normal 3 26 19 5" xfId="22628" xr:uid="{70684A93-19ED-4EE7-9212-827A9DC41113}"/>
    <cellStyle name="Normal 3 26 2" xfId="22629" xr:uid="{495ED776-8DA5-4D87-84B1-E6D0EEBAD186}"/>
    <cellStyle name="Normal 3 26 2 2" xfId="22630" xr:uid="{FB9F7499-09B7-4011-AEF1-60FAA51EAD10}"/>
    <cellStyle name="Normal 3 26 2 2 2" xfId="22631" xr:uid="{EE4EEDA7-D91C-4B9F-8D25-69DE253DFAD0}"/>
    <cellStyle name="Normal 3 26 2 2 3" xfId="22632" xr:uid="{BAAD8B4F-BC42-4C3F-B146-5DE92F3D14F7}"/>
    <cellStyle name="Normal 3 26 2 3" xfId="22633" xr:uid="{F4E3021C-87C1-4D2E-876E-48E2CCC55FBE}"/>
    <cellStyle name="Normal 3 26 2 3 2" xfId="22634" xr:uid="{BEC2B138-4A73-4D46-95A6-2E269E28C8B9}"/>
    <cellStyle name="Normal 3 26 2 3 3" xfId="22635" xr:uid="{26CF393F-6F2B-45EC-A294-2F1E3DD0CCC1}"/>
    <cellStyle name="Normal 3 26 2 4" xfId="22636" xr:uid="{ED06C848-6537-451C-A55F-640D2DD9C832}"/>
    <cellStyle name="Normal 3 26 2 5" xfId="22637" xr:uid="{C6BEE4F3-FEDD-44B0-9464-3BE02773E4EB}"/>
    <cellStyle name="Normal 3 26 20" xfId="22638" xr:uid="{89B5FD54-AE9C-49B7-9F7C-72AAAFAEF65B}"/>
    <cellStyle name="Normal 3 26 20 2" xfId="22639" xr:uid="{4314E9A0-985C-4278-BC13-82A8D922EEBF}"/>
    <cellStyle name="Normal 3 26 20 2 2" xfId="22640" xr:uid="{0A451CFA-17FF-43AC-BA57-CFD8A5B15AEA}"/>
    <cellStyle name="Normal 3 26 20 2 3" xfId="22641" xr:uid="{C91C4FAA-54E9-4DB6-BF23-6E8084D97E4F}"/>
    <cellStyle name="Normal 3 26 20 3" xfId="22642" xr:uid="{56051E1D-D0D3-423A-8DEE-CEF4FA8CC0E5}"/>
    <cellStyle name="Normal 3 26 20 3 2" xfId="22643" xr:uid="{8B4FAB56-8C09-48DD-9883-E8FAFB2B5813}"/>
    <cellStyle name="Normal 3 26 20 3 3" xfId="22644" xr:uid="{8AEB9DD3-E9E5-45C7-9202-7B9FE12DE760}"/>
    <cellStyle name="Normal 3 26 20 4" xfId="22645" xr:uid="{A55D9A5E-8E8F-4B60-84F6-82E62FB9C425}"/>
    <cellStyle name="Normal 3 26 20 5" xfId="22646" xr:uid="{2DDE8A05-D1B0-44D8-A546-A79C1C2709F3}"/>
    <cellStyle name="Normal 3 26 21" xfId="22647" xr:uid="{9988931B-A202-44D7-8FA7-D7E63FE8EBFF}"/>
    <cellStyle name="Normal 3 26 21 2" xfId="22648" xr:uid="{E8BBDE6C-F521-4F43-9F84-F81586BC3140}"/>
    <cellStyle name="Normal 3 26 21 2 2" xfId="22649" xr:uid="{0A6BF55C-D9F5-43C4-BCFC-B3C6F1ACF02B}"/>
    <cellStyle name="Normal 3 26 21 2 3" xfId="22650" xr:uid="{AD2E352F-FD69-4517-9956-8331957D8AF9}"/>
    <cellStyle name="Normal 3 26 21 3" xfId="22651" xr:uid="{EBDD1197-885E-4A0E-BCC9-5773E3C7D72A}"/>
    <cellStyle name="Normal 3 26 21 3 2" xfId="22652" xr:uid="{926FD30A-03A1-4859-B4FC-6AC7AD0757DF}"/>
    <cellStyle name="Normal 3 26 21 3 3" xfId="22653" xr:uid="{1AB6786A-E5D0-4E00-B7A2-CA2D1E0F7581}"/>
    <cellStyle name="Normal 3 26 21 4" xfId="22654" xr:uid="{52ED3DD1-BFB1-44E0-90B1-1F3B2AB2226A}"/>
    <cellStyle name="Normal 3 26 21 5" xfId="22655" xr:uid="{248275ED-A24B-4F72-8DE5-3E3F7852D98A}"/>
    <cellStyle name="Normal 3 26 22" xfId="22656" xr:uid="{5EE5AC5A-54CF-42AE-975E-97A5F54F1677}"/>
    <cellStyle name="Normal 3 26 22 2" xfId="22657" xr:uid="{3247EEAA-2C21-4ECA-94B6-0F2447761377}"/>
    <cellStyle name="Normal 3 26 22 2 2" xfId="22658" xr:uid="{4D175ECD-1012-4BB3-B124-42D75FCAF641}"/>
    <cellStyle name="Normal 3 26 22 2 3" xfId="22659" xr:uid="{0CD00CDA-5D42-4E6B-8521-FB30F849164F}"/>
    <cellStyle name="Normal 3 26 22 3" xfId="22660" xr:uid="{A36F4E31-084E-46E8-B898-645124C3B335}"/>
    <cellStyle name="Normal 3 26 22 3 2" xfId="22661" xr:uid="{9D4A0B30-A2F0-47A8-A7A2-C1BB26912F21}"/>
    <cellStyle name="Normal 3 26 22 3 3" xfId="22662" xr:uid="{5B41309C-1763-401F-800D-037D484E69A3}"/>
    <cellStyle name="Normal 3 26 22 4" xfId="22663" xr:uid="{47A92B04-CBA0-4527-9264-994D03133754}"/>
    <cellStyle name="Normal 3 26 22 5" xfId="22664" xr:uid="{872884F8-8B49-4391-B0DE-A8C5066E90E0}"/>
    <cellStyle name="Normal 3 26 23" xfId="22665" xr:uid="{21EBC21D-26D2-4977-86BE-F113285A8561}"/>
    <cellStyle name="Normal 3 26 23 2" xfId="22666" xr:uid="{5E94F7D7-8ED4-465B-9EF5-158763E0C052}"/>
    <cellStyle name="Normal 3 26 23 2 2" xfId="22667" xr:uid="{8347E9D4-740E-44E1-9F1D-23140256057C}"/>
    <cellStyle name="Normal 3 26 23 2 3" xfId="22668" xr:uid="{7E58C4BB-8F61-4834-B5F8-355D14EB2BB6}"/>
    <cellStyle name="Normal 3 26 23 3" xfId="22669" xr:uid="{F443371E-32D2-4864-B86A-64A6D9794967}"/>
    <cellStyle name="Normal 3 26 23 3 2" xfId="22670" xr:uid="{44584770-3094-4E18-A206-5FEE169ED286}"/>
    <cellStyle name="Normal 3 26 23 3 3" xfId="22671" xr:uid="{D71A2B03-4400-4D61-9E15-B161D32FC738}"/>
    <cellStyle name="Normal 3 26 23 4" xfId="22672" xr:uid="{5B85C39E-0C96-49EE-BB32-591D4E32FE49}"/>
    <cellStyle name="Normal 3 26 23 5" xfId="22673" xr:uid="{226AFA54-9295-4AA6-B16F-7914A9A6B29E}"/>
    <cellStyle name="Normal 3 26 24" xfId="22674" xr:uid="{463A3D27-30E4-4329-881A-169FC89B9FE1}"/>
    <cellStyle name="Normal 3 26 24 2" xfId="22675" xr:uid="{C5EAD900-6AD1-4D93-AE3A-1EC38C5E8ECC}"/>
    <cellStyle name="Normal 3 26 24 3" xfId="22676" xr:uid="{FBE010A7-4844-4C3B-99BC-2694A93F659F}"/>
    <cellStyle name="Normal 3 26 25" xfId="22677" xr:uid="{6BF4043B-1613-48FE-95E3-96D94BEEE4A3}"/>
    <cellStyle name="Normal 3 26 25 2" xfId="22678" xr:uid="{DB3B5C1E-3394-498E-8E39-EA952825FFAD}"/>
    <cellStyle name="Normal 3 26 25 3" xfId="22679" xr:uid="{D596FFB5-7E1C-40D7-97EC-96E3DD4A2F1C}"/>
    <cellStyle name="Normal 3 26 26" xfId="22680" xr:uid="{8CB9AF56-50E3-48EC-A8ED-7C3347A466F4}"/>
    <cellStyle name="Normal 3 26 27" xfId="22681" xr:uid="{CC937826-7F0E-43C9-B0F8-A732B1AF5449}"/>
    <cellStyle name="Normal 3 26 3" xfId="22682" xr:uid="{1F4438AA-B017-45F4-8199-E38EF440BFB3}"/>
    <cellStyle name="Normal 3 26 3 2" xfId="22683" xr:uid="{08D366CF-6DB3-4712-AECD-B7043FF78BD3}"/>
    <cellStyle name="Normal 3 26 3 2 2" xfId="22684" xr:uid="{228EB38B-F9C2-48DD-93BB-9EB2F89CF40B}"/>
    <cellStyle name="Normal 3 26 3 2 3" xfId="22685" xr:uid="{F84AB1B3-52B5-463C-8607-8FC1DD356DBA}"/>
    <cellStyle name="Normal 3 26 3 3" xfId="22686" xr:uid="{76387DE7-ABAD-4CA8-ADDD-664FA49D6A48}"/>
    <cellStyle name="Normal 3 26 3 3 2" xfId="22687" xr:uid="{DD82310E-3E57-4AE6-966E-227B9B772C7A}"/>
    <cellStyle name="Normal 3 26 3 3 3" xfId="22688" xr:uid="{BD8F301F-4225-4192-B7B6-863592E204C1}"/>
    <cellStyle name="Normal 3 26 3 4" xfId="22689" xr:uid="{404C41A0-D3A8-4643-9CAE-9ACA77B65324}"/>
    <cellStyle name="Normal 3 26 3 5" xfId="22690" xr:uid="{8C8E4DFD-219C-4345-8C1D-1DF0C943F5AC}"/>
    <cellStyle name="Normal 3 26 4" xfId="22691" xr:uid="{3DD0D606-A226-42F8-BA60-B593B1F72A8D}"/>
    <cellStyle name="Normal 3 26 4 2" xfId="22692" xr:uid="{17C2495E-A024-49C2-8433-2C5AE126D8AE}"/>
    <cellStyle name="Normal 3 26 4 2 2" xfId="22693" xr:uid="{7374329E-5FE6-409C-BAF5-EE5450F064B0}"/>
    <cellStyle name="Normal 3 26 4 2 3" xfId="22694" xr:uid="{6260ACB6-3CE0-4171-B1A7-1BCA58939F89}"/>
    <cellStyle name="Normal 3 26 4 3" xfId="22695" xr:uid="{B05D08BE-2086-4E0C-ACE0-553B819C8F24}"/>
    <cellStyle name="Normal 3 26 4 3 2" xfId="22696" xr:uid="{AAC65D12-2EE6-44E7-A96F-068D56654DB5}"/>
    <cellStyle name="Normal 3 26 4 3 3" xfId="22697" xr:uid="{15C12F45-E7AF-4265-B272-5C14232C1B88}"/>
    <cellStyle name="Normal 3 26 4 4" xfId="22698" xr:uid="{20EAD826-F313-47A3-BD25-E41EB32679E9}"/>
    <cellStyle name="Normal 3 26 4 5" xfId="22699" xr:uid="{F70DAFA2-728B-45A1-A713-AD7107B39639}"/>
    <cellStyle name="Normal 3 26 5" xfId="22700" xr:uid="{69B29E29-1091-4417-B9BC-00687EC7363D}"/>
    <cellStyle name="Normal 3 26 5 2" xfId="22701" xr:uid="{B3C28EF0-A021-4D7A-84C2-8B79E6EF3222}"/>
    <cellStyle name="Normal 3 26 5 2 2" xfId="22702" xr:uid="{D7C301F1-329A-4787-A7C2-C83A4C544999}"/>
    <cellStyle name="Normal 3 26 5 2 3" xfId="22703" xr:uid="{16EB623E-CCA0-4629-8927-6203BF9FDA18}"/>
    <cellStyle name="Normal 3 26 5 3" xfId="22704" xr:uid="{74D6DC3F-70CC-4DED-B164-ADADBECE96CA}"/>
    <cellStyle name="Normal 3 26 5 3 2" xfId="22705" xr:uid="{FCE4C1C1-7702-44AE-A2E5-0026C1315BF9}"/>
    <cellStyle name="Normal 3 26 5 3 3" xfId="22706" xr:uid="{93C4510F-805B-4A13-B58C-1BC9BB52BC93}"/>
    <cellStyle name="Normal 3 26 5 4" xfId="22707" xr:uid="{D002CFF2-89A5-41D3-8A11-812262FCB96F}"/>
    <cellStyle name="Normal 3 26 5 5" xfId="22708" xr:uid="{9AC53BBE-4F4D-4AFC-8FF1-03981A15E7B8}"/>
    <cellStyle name="Normal 3 26 6" xfId="22709" xr:uid="{3A334C8F-383F-4776-8B8F-D32BA586CEE0}"/>
    <cellStyle name="Normal 3 26 6 2" xfId="22710" xr:uid="{A00F3ACC-64A9-4E63-8A69-EE3E9828B207}"/>
    <cellStyle name="Normal 3 26 6 2 2" xfId="22711" xr:uid="{98DFCA7F-2460-4AF9-830F-13F22A03E788}"/>
    <cellStyle name="Normal 3 26 6 2 3" xfId="22712" xr:uid="{BC72BF3D-8629-4B1D-AE9F-5D955D6BC21E}"/>
    <cellStyle name="Normal 3 26 6 3" xfId="22713" xr:uid="{36B01D53-5775-493D-9DE3-9F36000336ED}"/>
    <cellStyle name="Normal 3 26 6 3 2" xfId="22714" xr:uid="{E2CEE6E2-11B4-41CE-8E66-8E9F1043ED1A}"/>
    <cellStyle name="Normal 3 26 6 3 3" xfId="22715" xr:uid="{302F9F7C-8D82-4A62-B635-AD04A73CBB4D}"/>
    <cellStyle name="Normal 3 26 6 4" xfId="22716" xr:uid="{FFD64B87-72AC-499A-A854-6497637E34BE}"/>
    <cellStyle name="Normal 3 26 6 5" xfId="22717" xr:uid="{C2FB1674-8AA2-47ED-899B-1E0B851F947B}"/>
    <cellStyle name="Normal 3 26 7" xfId="22718" xr:uid="{58DD7961-C2D5-4E62-8737-4A11E4C37597}"/>
    <cellStyle name="Normal 3 26 7 2" xfId="22719" xr:uid="{9ED9B2A4-5207-4A36-9914-2A82B90EFECE}"/>
    <cellStyle name="Normal 3 26 7 2 2" xfId="22720" xr:uid="{5195A809-B290-4D9C-8616-75FB205A9502}"/>
    <cellStyle name="Normal 3 26 7 2 3" xfId="22721" xr:uid="{4BDC330F-FDD8-416B-AAA1-CC7D7E23CA6E}"/>
    <cellStyle name="Normal 3 26 7 3" xfId="22722" xr:uid="{6AA3AFC3-CA06-4D1C-9A01-9E5AC5F3F2BD}"/>
    <cellStyle name="Normal 3 26 7 3 2" xfId="22723" xr:uid="{950A2A7F-DAC7-42D3-8033-064632D51062}"/>
    <cellStyle name="Normal 3 26 7 3 3" xfId="22724" xr:uid="{8F275419-3477-4665-8FC7-B3FD1F018A60}"/>
    <cellStyle name="Normal 3 26 7 4" xfId="22725" xr:uid="{825656A8-1274-412A-82D2-44125676E640}"/>
    <cellStyle name="Normal 3 26 7 5" xfId="22726" xr:uid="{ED88F441-7340-4C66-8807-22B6AF410311}"/>
    <cellStyle name="Normal 3 26 8" xfId="22727" xr:uid="{C4925919-DF84-4BCD-8342-AD1C958ACAA8}"/>
    <cellStyle name="Normal 3 26 8 2" xfId="22728" xr:uid="{418053D2-A20E-4C91-B8AD-3B85F2070051}"/>
    <cellStyle name="Normal 3 26 8 2 2" xfId="22729" xr:uid="{99D8E039-CF1C-40F6-921E-F04AF4099FCF}"/>
    <cellStyle name="Normal 3 26 8 2 3" xfId="22730" xr:uid="{B4DF3A28-BC8B-46CC-B1C5-99CBECA8699B}"/>
    <cellStyle name="Normal 3 26 8 3" xfId="22731" xr:uid="{B3BEA73D-CCD1-4CD2-95C6-E52A66F03A30}"/>
    <cellStyle name="Normal 3 26 8 3 2" xfId="22732" xr:uid="{D47416F3-4C07-4803-A26C-CF79EB0FEE5E}"/>
    <cellStyle name="Normal 3 26 8 3 3" xfId="22733" xr:uid="{133D4038-824B-4572-B88E-71795AE97211}"/>
    <cellStyle name="Normal 3 26 8 4" xfId="22734" xr:uid="{254A04C8-F2CE-41B2-A43C-3712A8DB6459}"/>
    <cellStyle name="Normal 3 26 8 5" xfId="22735" xr:uid="{63856827-8B45-4FFE-BD1E-6C3A9B5DB39F}"/>
    <cellStyle name="Normal 3 26 9" xfId="22736" xr:uid="{BCC76670-23A8-4897-8318-B6ACE00412C0}"/>
    <cellStyle name="Normal 3 26 9 2" xfId="22737" xr:uid="{91A3389E-4492-4C89-B8AF-757486678B2E}"/>
    <cellStyle name="Normal 3 26 9 2 2" xfId="22738" xr:uid="{6619712C-BC00-4841-9973-D89BEF78E6AA}"/>
    <cellStyle name="Normal 3 26 9 2 3" xfId="22739" xr:uid="{B269A10E-C1AA-4A00-AF39-BC6EB6AED8AA}"/>
    <cellStyle name="Normal 3 26 9 3" xfId="22740" xr:uid="{7683059B-B12E-4F62-A463-16A1EC9411EA}"/>
    <cellStyle name="Normal 3 26 9 3 2" xfId="22741" xr:uid="{69B704C1-FD4F-464D-9554-5FC9B2E5C8C0}"/>
    <cellStyle name="Normal 3 26 9 3 3" xfId="22742" xr:uid="{BD7DC097-D770-476D-A940-72C5E9B50FD5}"/>
    <cellStyle name="Normal 3 26 9 4" xfId="22743" xr:uid="{B5F43214-81A9-45E0-BB69-601F36A49988}"/>
    <cellStyle name="Normal 3 26 9 5" xfId="22744" xr:uid="{83D96EE3-ECC8-47CF-BE4A-080B9CB3027C}"/>
    <cellStyle name="Normal 3 27" xfId="22745" xr:uid="{32C1612B-061E-474D-BB72-CCA361FF1867}"/>
    <cellStyle name="Normal 3 27 10" xfId="22746" xr:uid="{7733DA79-802F-4FA4-8420-0C7709AC73B9}"/>
    <cellStyle name="Normal 3 27 10 2" xfId="22747" xr:uid="{913E0770-6462-4FBD-860B-C68C673B1BAE}"/>
    <cellStyle name="Normal 3 27 10 2 2" xfId="22748" xr:uid="{DA578D15-3970-4CE5-8208-2FE318771B76}"/>
    <cellStyle name="Normal 3 27 10 2 3" xfId="22749" xr:uid="{676E6FDF-DFF3-48D3-A239-DEC72C391DEF}"/>
    <cellStyle name="Normal 3 27 10 3" xfId="22750" xr:uid="{75873C82-5E26-44B7-90BE-E49E2B3E1757}"/>
    <cellStyle name="Normal 3 27 10 3 2" xfId="22751" xr:uid="{8D2B620B-958A-447C-8C1C-A1BB43B55664}"/>
    <cellStyle name="Normal 3 27 10 3 3" xfId="22752" xr:uid="{FE26D652-CCF3-4613-9353-29604292CC38}"/>
    <cellStyle name="Normal 3 27 10 4" xfId="22753" xr:uid="{6FFFFB26-DB92-4C7A-A29D-D4E4E82C0215}"/>
    <cellStyle name="Normal 3 27 10 5" xfId="22754" xr:uid="{6B2D7D7B-0578-4DA5-AE74-E368CEBFA3F8}"/>
    <cellStyle name="Normal 3 27 11" xfId="22755" xr:uid="{FB1A5174-5016-4CFC-B7C8-DF518A8B22BB}"/>
    <cellStyle name="Normal 3 27 11 2" xfId="22756" xr:uid="{99B5BBF1-B782-41FD-9C57-6F65D5761B31}"/>
    <cellStyle name="Normal 3 27 11 2 2" xfId="22757" xr:uid="{BA4B803E-1BCE-4FC5-B815-06BBEC04F454}"/>
    <cellStyle name="Normal 3 27 11 2 3" xfId="22758" xr:uid="{56DF1642-8A04-4E4C-B69D-1DC59D6C995A}"/>
    <cellStyle name="Normal 3 27 11 3" xfId="22759" xr:uid="{41C5A8D5-F2D3-4A0C-84D4-E46AA081896D}"/>
    <cellStyle name="Normal 3 27 11 3 2" xfId="22760" xr:uid="{E67F6002-6D1E-4487-A00F-3DFCE2BBAD88}"/>
    <cellStyle name="Normal 3 27 11 3 3" xfId="22761" xr:uid="{922D138F-F66B-4B5C-A50C-C1213268F703}"/>
    <cellStyle name="Normal 3 27 11 4" xfId="22762" xr:uid="{BE9DFAB5-60B3-4263-8A5F-DE1A601C98A8}"/>
    <cellStyle name="Normal 3 27 11 5" xfId="22763" xr:uid="{92CF920F-85E1-4A8C-A15D-1D9E0010E80A}"/>
    <cellStyle name="Normal 3 27 12" xfId="22764" xr:uid="{630DCC4B-346D-409B-923A-0B34781E945F}"/>
    <cellStyle name="Normal 3 27 12 2" xfId="22765" xr:uid="{43DAA009-B65E-436E-B9C6-13FB80D37EEF}"/>
    <cellStyle name="Normal 3 27 12 2 2" xfId="22766" xr:uid="{927AAFF5-621A-49A6-8628-7DA8347E17A2}"/>
    <cellStyle name="Normal 3 27 12 2 3" xfId="22767" xr:uid="{0E76D6D4-8B65-4F80-B0A6-2A1483132D6F}"/>
    <cellStyle name="Normal 3 27 12 3" xfId="22768" xr:uid="{5C16E7F4-5483-4012-9EEA-3DEB8E815C06}"/>
    <cellStyle name="Normal 3 27 12 3 2" xfId="22769" xr:uid="{20819EBA-BC1A-497F-8B8B-39C6A55FCFE6}"/>
    <cellStyle name="Normal 3 27 12 3 3" xfId="22770" xr:uid="{C8A52C74-DE17-416B-8543-C3895834B446}"/>
    <cellStyle name="Normal 3 27 12 4" xfId="22771" xr:uid="{F91ACD9E-C483-4D52-85D5-19DD4A25FA5A}"/>
    <cellStyle name="Normal 3 27 12 5" xfId="22772" xr:uid="{7C73D65E-F721-41CC-A58E-E915F33FEE03}"/>
    <cellStyle name="Normal 3 27 13" xfId="22773" xr:uid="{D7DBC1B8-8EA5-41D4-B959-BA501CC42160}"/>
    <cellStyle name="Normal 3 27 13 2" xfId="22774" xr:uid="{BF5701DD-5014-4143-8453-B76063696AAE}"/>
    <cellStyle name="Normal 3 27 13 2 2" xfId="22775" xr:uid="{D1A132C1-E5C1-41B6-B50D-6B7C659AC894}"/>
    <cellStyle name="Normal 3 27 13 2 3" xfId="22776" xr:uid="{9EEC732B-E1E8-40A8-B32B-B4350858D999}"/>
    <cellStyle name="Normal 3 27 13 3" xfId="22777" xr:uid="{D0633F24-7A90-4D60-8735-21D7F8D7CE11}"/>
    <cellStyle name="Normal 3 27 13 3 2" xfId="22778" xr:uid="{24C6F92F-12E4-473E-82B6-B64685F2BBC8}"/>
    <cellStyle name="Normal 3 27 13 3 3" xfId="22779" xr:uid="{755ED591-9D1E-4BD9-8669-2845CB01EFD1}"/>
    <cellStyle name="Normal 3 27 13 4" xfId="22780" xr:uid="{73EE296F-34C0-42C7-ACCE-D2DAAC2C0F60}"/>
    <cellStyle name="Normal 3 27 13 5" xfId="22781" xr:uid="{3793B7D9-8809-4CB6-B8BD-6C54F56B3F59}"/>
    <cellStyle name="Normal 3 27 14" xfId="22782" xr:uid="{3398F7D9-AA07-460A-ACAC-860C0F7E726F}"/>
    <cellStyle name="Normal 3 27 14 2" xfId="22783" xr:uid="{C33CC271-0A75-405B-8919-4BEAF1B39F29}"/>
    <cellStyle name="Normal 3 27 14 2 2" xfId="22784" xr:uid="{B358C926-7107-48B5-9EE0-01649CD273E3}"/>
    <cellStyle name="Normal 3 27 14 2 3" xfId="22785" xr:uid="{AD668144-F7E5-4C77-839A-A5F00C184934}"/>
    <cellStyle name="Normal 3 27 14 3" xfId="22786" xr:uid="{F42A3162-B9C7-46DB-9584-904C8A5AC2E8}"/>
    <cellStyle name="Normal 3 27 14 3 2" xfId="22787" xr:uid="{B36B724D-D852-4918-8B75-ACB54A453D59}"/>
    <cellStyle name="Normal 3 27 14 3 3" xfId="22788" xr:uid="{5EA1E46D-044B-4CEF-B98D-E941576D7C6A}"/>
    <cellStyle name="Normal 3 27 14 4" xfId="22789" xr:uid="{D3802D35-4D10-4694-834D-EB38C95F2F3B}"/>
    <cellStyle name="Normal 3 27 14 5" xfId="22790" xr:uid="{C27AD57F-C0F9-45D3-B541-50391C814319}"/>
    <cellStyle name="Normal 3 27 15" xfId="22791" xr:uid="{857D8F08-13ED-44C8-B6A7-012C80ACEDF9}"/>
    <cellStyle name="Normal 3 27 15 2" xfId="22792" xr:uid="{575D4698-C6D0-43C4-A2E1-5CDF5A2763F4}"/>
    <cellStyle name="Normal 3 27 15 2 2" xfId="22793" xr:uid="{A391BF6E-F40F-4D55-9ABD-DD92746D10C2}"/>
    <cellStyle name="Normal 3 27 15 2 3" xfId="22794" xr:uid="{6E60B129-FEE3-443A-ABBA-201DB1888908}"/>
    <cellStyle name="Normal 3 27 15 3" xfId="22795" xr:uid="{1F41310E-1D0F-4519-A172-6560CF362D9E}"/>
    <cellStyle name="Normal 3 27 15 3 2" xfId="22796" xr:uid="{48FD21A4-36FA-4D40-8718-C6FADEBC27CF}"/>
    <cellStyle name="Normal 3 27 15 3 3" xfId="22797" xr:uid="{8D981969-BE51-47A4-8F65-42A68BBD4F58}"/>
    <cellStyle name="Normal 3 27 15 4" xfId="22798" xr:uid="{C4D2FA48-54BC-483D-A182-21893CCAE074}"/>
    <cellStyle name="Normal 3 27 15 5" xfId="22799" xr:uid="{D2284428-0219-4810-94E1-5982EE362DA3}"/>
    <cellStyle name="Normal 3 27 16" xfId="22800" xr:uid="{BB61AEC2-60C6-450D-9BAD-42673A4B17FA}"/>
    <cellStyle name="Normal 3 27 16 2" xfId="22801" xr:uid="{0CED8AAF-51F1-4CEF-8C28-B59E260A2955}"/>
    <cellStyle name="Normal 3 27 16 2 2" xfId="22802" xr:uid="{FFA85885-53D3-4673-B33A-74050EC68D5A}"/>
    <cellStyle name="Normal 3 27 16 2 3" xfId="22803" xr:uid="{FCE7156B-29F2-41F4-8570-D28EC80975DC}"/>
    <cellStyle name="Normal 3 27 16 3" xfId="22804" xr:uid="{70E23D33-DDB9-4F1B-AA17-168CBB422D34}"/>
    <cellStyle name="Normal 3 27 16 3 2" xfId="22805" xr:uid="{CD1E3EBE-47FE-4B9A-94A0-AAF27923C7B2}"/>
    <cellStyle name="Normal 3 27 16 3 3" xfId="22806" xr:uid="{33DA44D5-5855-464A-BE48-A5372D235F59}"/>
    <cellStyle name="Normal 3 27 16 4" xfId="22807" xr:uid="{9940E876-6AC8-4775-B13B-4FAFC7933290}"/>
    <cellStyle name="Normal 3 27 16 5" xfId="22808" xr:uid="{66C06413-DFA1-4AF6-9251-08217A543338}"/>
    <cellStyle name="Normal 3 27 17" xfId="22809" xr:uid="{192BD593-A079-49F5-ABEF-B3E03C983CFD}"/>
    <cellStyle name="Normal 3 27 17 2" xfId="22810" xr:uid="{C66B26C8-8483-490A-9818-92429A024F60}"/>
    <cellStyle name="Normal 3 27 17 2 2" xfId="22811" xr:uid="{94121B8C-FC0F-4BE0-8432-4599B84FD0A9}"/>
    <cellStyle name="Normal 3 27 17 2 3" xfId="22812" xr:uid="{42A8F938-1495-4699-8D85-B9346853B5E3}"/>
    <cellStyle name="Normal 3 27 17 3" xfId="22813" xr:uid="{1C537D52-C363-4EF2-83E0-422ED580A41F}"/>
    <cellStyle name="Normal 3 27 17 3 2" xfId="22814" xr:uid="{B7AD7E98-8043-47A8-A3EC-280B99658211}"/>
    <cellStyle name="Normal 3 27 17 3 3" xfId="22815" xr:uid="{735EF701-EAD9-4983-BF2F-66DA6075090C}"/>
    <cellStyle name="Normal 3 27 17 4" xfId="22816" xr:uid="{A67C3652-5A00-40C2-8DC3-7E46317097F2}"/>
    <cellStyle name="Normal 3 27 17 5" xfId="22817" xr:uid="{73CC5DFA-BF6D-40CF-A06B-2462F2600A8E}"/>
    <cellStyle name="Normal 3 27 18" xfId="22818" xr:uid="{916452AF-8F29-45E6-86FD-E27387A35155}"/>
    <cellStyle name="Normal 3 27 18 2" xfId="22819" xr:uid="{6E812AFB-F74F-44AF-955D-33D79D26EE3D}"/>
    <cellStyle name="Normal 3 27 18 2 2" xfId="22820" xr:uid="{6365B9A9-F3CA-4923-9595-F902BFB78BCC}"/>
    <cellStyle name="Normal 3 27 18 2 3" xfId="22821" xr:uid="{D0206804-9A61-45EA-AE64-AD3824796C14}"/>
    <cellStyle name="Normal 3 27 18 3" xfId="22822" xr:uid="{DCC799D7-8B4C-40CD-BFCA-B505B6B8F7A1}"/>
    <cellStyle name="Normal 3 27 18 3 2" xfId="22823" xr:uid="{7C364749-675C-4C42-BEF7-CB0C13A0FC2E}"/>
    <cellStyle name="Normal 3 27 18 3 3" xfId="22824" xr:uid="{8A866C2F-38EA-41D6-8C0F-2E5C2CEA6D96}"/>
    <cellStyle name="Normal 3 27 18 4" xfId="22825" xr:uid="{6968A5DB-28A0-4E07-B91B-399BEEDC53E5}"/>
    <cellStyle name="Normal 3 27 18 5" xfId="22826" xr:uid="{D63170C3-A9A4-4890-8C73-49DB8DB849E1}"/>
    <cellStyle name="Normal 3 27 19" xfId="22827" xr:uid="{E5A0F4EB-D9A7-4BB8-B127-BEDF4EE6B33E}"/>
    <cellStyle name="Normal 3 27 19 2" xfId="22828" xr:uid="{12C1D951-E7DF-4A8A-B5FB-BC79334F1394}"/>
    <cellStyle name="Normal 3 27 19 2 2" xfId="22829" xr:uid="{02415EF9-7153-44E5-8B45-CD5365EFBE4F}"/>
    <cellStyle name="Normal 3 27 19 2 3" xfId="22830" xr:uid="{D7FBA584-9722-4662-948E-E2621D9BA2A6}"/>
    <cellStyle name="Normal 3 27 19 3" xfId="22831" xr:uid="{F927B7CB-3365-4E1B-A729-6AC3A7EDD900}"/>
    <cellStyle name="Normal 3 27 19 3 2" xfId="22832" xr:uid="{E51F7528-2687-4D2A-B23D-AC09FF3497DD}"/>
    <cellStyle name="Normal 3 27 19 3 3" xfId="22833" xr:uid="{96A207FD-11C0-4197-BBB9-5688AE93998D}"/>
    <cellStyle name="Normal 3 27 19 4" xfId="22834" xr:uid="{C4B65438-E8AA-4884-B795-D31167F8D9CC}"/>
    <cellStyle name="Normal 3 27 19 5" xfId="22835" xr:uid="{3DE067F2-9A0F-4EA8-8754-816697A61127}"/>
    <cellStyle name="Normal 3 27 2" xfId="22836" xr:uid="{8F6051DE-74E9-4C02-9402-8197D7FC0062}"/>
    <cellStyle name="Normal 3 27 2 2" xfId="22837" xr:uid="{C7076D63-5D7C-4E64-9F97-B8CB50A78562}"/>
    <cellStyle name="Normal 3 27 2 2 2" xfId="22838" xr:uid="{AF4758DA-1B37-40C2-AD75-4C997893EF71}"/>
    <cellStyle name="Normal 3 27 2 2 3" xfId="22839" xr:uid="{F86D2C70-5081-4DC9-87E0-809D88C8FA0E}"/>
    <cellStyle name="Normal 3 27 2 3" xfId="22840" xr:uid="{01663FBB-975D-4176-A2BF-3651A4CCAB47}"/>
    <cellStyle name="Normal 3 27 2 3 2" xfId="22841" xr:uid="{4A606BED-E2DF-4D8A-9211-BB73857C2D15}"/>
    <cellStyle name="Normal 3 27 2 3 3" xfId="22842" xr:uid="{1C0129E6-F96B-4032-AE25-51ABDFF22F66}"/>
    <cellStyle name="Normal 3 27 2 4" xfId="22843" xr:uid="{3B168032-B09F-4F29-9CEB-E58532FECCB1}"/>
    <cellStyle name="Normal 3 27 2 5" xfId="22844" xr:uid="{76762A51-6499-4F94-A79C-1942D9E9EC73}"/>
    <cellStyle name="Normal 3 27 20" xfId="22845" xr:uid="{43858914-8024-4DFD-AE8E-9C70F821ED62}"/>
    <cellStyle name="Normal 3 27 20 2" xfId="22846" xr:uid="{9AE14032-BF03-42BD-AA95-509E758C515C}"/>
    <cellStyle name="Normal 3 27 20 2 2" xfId="22847" xr:uid="{9DCCA0DD-8BBA-4FF2-9548-0F20725C1723}"/>
    <cellStyle name="Normal 3 27 20 2 3" xfId="22848" xr:uid="{3768A45B-7181-4231-8DF6-976E0EEAF5B9}"/>
    <cellStyle name="Normal 3 27 20 3" xfId="22849" xr:uid="{0031980F-A6D7-46B5-B65C-9BFDE2A1951A}"/>
    <cellStyle name="Normal 3 27 20 3 2" xfId="22850" xr:uid="{B6B9E833-258A-402B-9C12-8BF3918848FE}"/>
    <cellStyle name="Normal 3 27 20 3 3" xfId="22851" xr:uid="{9A2048F8-6F3F-42CB-9E4D-2092D4A4364E}"/>
    <cellStyle name="Normal 3 27 20 4" xfId="22852" xr:uid="{239821A5-DB77-4582-8979-2DE3179F3EB5}"/>
    <cellStyle name="Normal 3 27 20 5" xfId="22853" xr:uid="{B0C45EF2-ED28-4B7C-83CD-A9B7460F767D}"/>
    <cellStyle name="Normal 3 27 21" xfId="22854" xr:uid="{8611A217-C3CC-4095-9045-72421E0D7EF9}"/>
    <cellStyle name="Normal 3 27 21 2" xfId="22855" xr:uid="{286DD53E-2CB7-4FDE-8CEE-AEA1FB93FE17}"/>
    <cellStyle name="Normal 3 27 21 2 2" xfId="22856" xr:uid="{97F8B9F2-9BCA-49BC-9A6A-C8D90BE6D7E1}"/>
    <cellStyle name="Normal 3 27 21 2 3" xfId="22857" xr:uid="{1B826D30-1370-4253-AF58-BB382D5B4464}"/>
    <cellStyle name="Normal 3 27 21 3" xfId="22858" xr:uid="{1EA14459-11EC-4640-8431-CB640DE1245A}"/>
    <cellStyle name="Normal 3 27 21 3 2" xfId="22859" xr:uid="{A997B6A1-830B-4DCA-8497-7AD165BEC0B2}"/>
    <cellStyle name="Normal 3 27 21 3 3" xfId="22860" xr:uid="{49646E22-1352-4858-B87E-2022234AA45C}"/>
    <cellStyle name="Normal 3 27 21 4" xfId="22861" xr:uid="{B8CC1B0D-DFF5-4EB9-B82B-4763E3E464A1}"/>
    <cellStyle name="Normal 3 27 21 5" xfId="22862" xr:uid="{A08D720D-1FFE-45CF-897C-A609A5486A04}"/>
    <cellStyle name="Normal 3 27 22" xfId="22863" xr:uid="{0887B2ED-34A9-4B9A-9E0C-F980622FBCCB}"/>
    <cellStyle name="Normal 3 27 22 2" xfId="22864" xr:uid="{876E6893-12B9-4973-93A2-7D53FD6460BD}"/>
    <cellStyle name="Normal 3 27 22 2 2" xfId="22865" xr:uid="{6D280A38-518D-4452-9066-ED81A4335528}"/>
    <cellStyle name="Normal 3 27 22 2 3" xfId="22866" xr:uid="{136C9840-26AD-49A9-AA9E-181F29613ACF}"/>
    <cellStyle name="Normal 3 27 22 3" xfId="22867" xr:uid="{DFCC3C93-1D89-467C-B475-456D086F4427}"/>
    <cellStyle name="Normal 3 27 22 3 2" xfId="22868" xr:uid="{7D6FB34A-DAB7-4FF6-A127-1897CB6EB602}"/>
    <cellStyle name="Normal 3 27 22 3 3" xfId="22869" xr:uid="{587C9591-91C0-4225-BEAC-1C4E5DFF7D9C}"/>
    <cellStyle name="Normal 3 27 22 4" xfId="22870" xr:uid="{7B907DB5-5E35-49C6-A091-8F8B157A6FC1}"/>
    <cellStyle name="Normal 3 27 22 5" xfId="22871" xr:uid="{CC4501B4-CCDD-40FF-A36A-2F9BDFCDBA6A}"/>
    <cellStyle name="Normal 3 27 23" xfId="22872" xr:uid="{FAA28761-BD27-4169-8E88-3D854A52A404}"/>
    <cellStyle name="Normal 3 27 23 2" xfId="22873" xr:uid="{A83112AA-53B4-42A8-9040-55A654ED1CC0}"/>
    <cellStyle name="Normal 3 27 23 2 2" xfId="22874" xr:uid="{61CDFB56-41E4-42D2-89F2-16DF7C407A51}"/>
    <cellStyle name="Normal 3 27 23 2 3" xfId="22875" xr:uid="{B0093F67-FB5F-4C84-A684-320C9581019C}"/>
    <cellStyle name="Normal 3 27 23 3" xfId="22876" xr:uid="{77DE6E07-EF26-49A2-B4B5-F50C93707A49}"/>
    <cellStyle name="Normal 3 27 23 3 2" xfId="22877" xr:uid="{72A18E04-563B-43C3-9DB2-5596D0B88B87}"/>
    <cellStyle name="Normal 3 27 23 3 3" xfId="22878" xr:uid="{6A46448D-980F-4E41-AF90-F4474489E300}"/>
    <cellStyle name="Normal 3 27 23 4" xfId="22879" xr:uid="{F5B025BD-07F6-4830-9FF5-0D2F62190A9C}"/>
    <cellStyle name="Normal 3 27 23 5" xfId="22880" xr:uid="{6D55D7D2-842E-4E21-896A-BA16AA5B52F2}"/>
    <cellStyle name="Normal 3 27 24" xfId="22881" xr:uid="{44D48150-BE5C-431E-AB35-6C1AA649FE7A}"/>
    <cellStyle name="Normal 3 27 24 2" xfId="22882" xr:uid="{2E69152B-F774-4861-83C4-CCE5E3665CBF}"/>
    <cellStyle name="Normal 3 27 24 3" xfId="22883" xr:uid="{FB2016D5-3E55-4C07-B089-293B485C2E2A}"/>
    <cellStyle name="Normal 3 27 25" xfId="22884" xr:uid="{A23281F7-0303-46F8-AD61-3204FAC4E5A2}"/>
    <cellStyle name="Normal 3 27 25 2" xfId="22885" xr:uid="{84FD684D-2E0B-4527-8BD9-E9BC785905B8}"/>
    <cellStyle name="Normal 3 27 25 3" xfId="22886" xr:uid="{9347652C-AF02-4103-8F89-5DF4290EC1D1}"/>
    <cellStyle name="Normal 3 27 26" xfId="22887" xr:uid="{BE8AF47E-5CE9-4288-8A20-343F80B81A1D}"/>
    <cellStyle name="Normal 3 27 27" xfId="22888" xr:uid="{4B171614-F187-4EF1-8D13-405C295E1CBA}"/>
    <cellStyle name="Normal 3 27 3" xfId="22889" xr:uid="{D155F04B-9CF6-4A4C-A5A0-1E47C1CEDA84}"/>
    <cellStyle name="Normal 3 27 3 2" xfId="22890" xr:uid="{DBF81ECC-79D4-48F5-B132-EEA3E9ACBB2B}"/>
    <cellStyle name="Normal 3 27 3 2 2" xfId="22891" xr:uid="{429A1867-9E63-4D20-8828-C43D9D1BC586}"/>
    <cellStyle name="Normal 3 27 3 2 3" xfId="22892" xr:uid="{8553D357-C717-43DE-9F5B-1E6F0D98F98B}"/>
    <cellStyle name="Normal 3 27 3 3" xfId="22893" xr:uid="{5BEEA06F-4C8F-4D32-ACEE-5952EF979C67}"/>
    <cellStyle name="Normal 3 27 3 3 2" xfId="22894" xr:uid="{5350DD0F-D796-40D8-9D4A-664B177882DC}"/>
    <cellStyle name="Normal 3 27 3 3 3" xfId="22895" xr:uid="{F14654B8-434A-4DB2-8C8A-17B85BD6AA57}"/>
    <cellStyle name="Normal 3 27 3 4" xfId="22896" xr:uid="{44BC6573-2A8C-4024-8F8F-AFD98C1821E4}"/>
    <cellStyle name="Normal 3 27 3 5" xfId="22897" xr:uid="{B22485E8-939A-4B56-90D2-100C6A778DEA}"/>
    <cellStyle name="Normal 3 27 4" xfId="22898" xr:uid="{3B86501E-C3C9-4F1B-B34E-EE776F0F910D}"/>
    <cellStyle name="Normal 3 27 4 2" xfId="22899" xr:uid="{5564A731-378C-4673-82A1-24CE2428A82D}"/>
    <cellStyle name="Normal 3 27 4 2 2" xfId="22900" xr:uid="{E1F96E87-ADA2-46F2-AD03-85B39716B71A}"/>
    <cellStyle name="Normal 3 27 4 2 3" xfId="22901" xr:uid="{FABE3781-A571-4921-BD07-55CA4FCC6B35}"/>
    <cellStyle name="Normal 3 27 4 3" xfId="22902" xr:uid="{60A99A2B-D7B6-41F5-ABF4-BBE12A710596}"/>
    <cellStyle name="Normal 3 27 4 3 2" xfId="22903" xr:uid="{15B849FD-C9D0-46C4-B497-BDB80D9B0EDB}"/>
    <cellStyle name="Normal 3 27 4 3 3" xfId="22904" xr:uid="{5696F7E9-7CF0-4A55-89FC-9BCE4DD7EBB4}"/>
    <cellStyle name="Normal 3 27 4 4" xfId="22905" xr:uid="{BC7D9AB6-CC83-418C-8672-47AF61F6198A}"/>
    <cellStyle name="Normal 3 27 4 5" xfId="22906" xr:uid="{E4108E99-B7D3-4E9F-830D-46BBF3322511}"/>
    <cellStyle name="Normal 3 27 5" xfId="22907" xr:uid="{239CED79-C341-45DC-95BE-6E2579E4E15B}"/>
    <cellStyle name="Normal 3 27 5 2" xfId="22908" xr:uid="{E82346FD-9548-43EA-A39A-B1C3AA972C68}"/>
    <cellStyle name="Normal 3 27 5 2 2" xfId="22909" xr:uid="{8863498E-3321-4081-B6D2-0FDB9CC8E92B}"/>
    <cellStyle name="Normal 3 27 5 2 3" xfId="22910" xr:uid="{F21BD761-6E79-4555-977A-51712632DDE7}"/>
    <cellStyle name="Normal 3 27 5 3" xfId="22911" xr:uid="{01B0983C-292D-44D0-BE2F-93FBAFFD5FAE}"/>
    <cellStyle name="Normal 3 27 5 3 2" xfId="22912" xr:uid="{882993B3-8FA3-4E13-A61E-3B184C4A7057}"/>
    <cellStyle name="Normal 3 27 5 3 3" xfId="22913" xr:uid="{30990954-6DF0-43D4-BB92-FCC0440B5283}"/>
    <cellStyle name="Normal 3 27 5 4" xfId="22914" xr:uid="{EEC56C88-FE1C-4C55-9C11-E35279B9CB51}"/>
    <cellStyle name="Normal 3 27 5 5" xfId="22915" xr:uid="{412DD225-5A06-4AB4-A085-27EC814F517E}"/>
    <cellStyle name="Normal 3 27 6" xfId="22916" xr:uid="{240AB2C6-28EE-4198-B3F2-8C70426C3F61}"/>
    <cellStyle name="Normal 3 27 6 2" xfId="22917" xr:uid="{F20C0825-F1D9-48AE-9681-A1BAA8ABE326}"/>
    <cellStyle name="Normal 3 27 6 2 2" xfId="22918" xr:uid="{F0F36D4C-3595-4B28-AA89-1C1235B5D4FA}"/>
    <cellStyle name="Normal 3 27 6 2 3" xfId="22919" xr:uid="{DD13DAC1-88F3-4DE1-A477-CFAC03D822DA}"/>
    <cellStyle name="Normal 3 27 6 3" xfId="22920" xr:uid="{E98BA64C-4682-4BC2-841C-462A0A3DCAE8}"/>
    <cellStyle name="Normal 3 27 6 3 2" xfId="22921" xr:uid="{09C71C33-0DD8-435A-B2A9-A74CAEEBBBFA}"/>
    <cellStyle name="Normal 3 27 6 3 3" xfId="22922" xr:uid="{AD352013-7EE2-4213-95DC-283E5D0ED54B}"/>
    <cellStyle name="Normal 3 27 6 4" xfId="22923" xr:uid="{04586A2A-5F23-47A5-8E77-9B9802BB2B69}"/>
    <cellStyle name="Normal 3 27 6 5" xfId="22924" xr:uid="{EACB081D-8E0F-481F-B623-2DA6EC59F5E8}"/>
    <cellStyle name="Normal 3 27 7" xfId="22925" xr:uid="{BED929E2-83F6-4431-91AC-2C2977FDF0CE}"/>
    <cellStyle name="Normal 3 27 7 2" xfId="22926" xr:uid="{9D6C82F4-B573-40A9-8A50-45007774A80E}"/>
    <cellStyle name="Normal 3 27 7 2 2" xfId="22927" xr:uid="{A2A40447-47FA-4660-AC0B-783EFE642B18}"/>
    <cellStyle name="Normal 3 27 7 2 3" xfId="22928" xr:uid="{5385045C-3E0C-4ACB-8B58-62DEA2029330}"/>
    <cellStyle name="Normal 3 27 7 3" xfId="22929" xr:uid="{F5B1F452-CB31-4F0E-80A5-EB73020500FA}"/>
    <cellStyle name="Normal 3 27 7 3 2" xfId="22930" xr:uid="{6CDCB068-9A62-4678-9F7E-CA6807FCCC81}"/>
    <cellStyle name="Normal 3 27 7 3 3" xfId="22931" xr:uid="{23474279-3F06-421C-997B-6C9C8B2C835F}"/>
    <cellStyle name="Normal 3 27 7 4" xfId="22932" xr:uid="{1E9EE7C5-A847-4F57-9D1C-562D2FB164D9}"/>
    <cellStyle name="Normal 3 27 7 5" xfId="22933" xr:uid="{771110C9-CE91-498D-9517-2AA9362EF352}"/>
    <cellStyle name="Normal 3 27 8" xfId="22934" xr:uid="{7EA601B3-4571-4C2B-8D49-5CC1303A0C0A}"/>
    <cellStyle name="Normal 3 27 8 2" xfId="22935" xr:uid="{8FC6A6A9-E72D-4785-AC9D-BD3D8AC1AE50}"/>
    <cellStyle name="Normal 3 27 8 2 2" xfId="22936" xr:uid="{D1DACD96-2906-428F-83E8-DD9989ABE5A9}"/>
    <cellStyle name="Normal 3 27 8 2 3" xfId="22937" xr:uid="{17A82AD5-2AC5-46ED-AC2D-B1F9D3F241CA}"/>
    <cellStyle name="Normal 3 27 8 3" xfId="22938" xr:uid="{79E379B0-BF06-4C1D-8CC8-F05ED6B5B525}"/>
    <cellStyle name="Normal 3 27 8 3 2" xfId="22939" xr:uid="{193F500F-F7CF-4A98-9BD2-35523E2D58F6}"/>
    <cellStyle name="Normal 3 27 8 3 3" xfId="22940" xr:uid="{45D1156E-31B8-4419-9871-D3693703389C}"/>
    <cellStyle name="Normal 3 27 8 4" xfId="22941" xr:uid="{F2D7814E-1D25-4A03-882F-267972AD4C40}"/>
    <cellStyle name="Normal 3 27 8 5" xfId="22942" xr:uid="{43634CF4-2D3A-4FB8-8653-625D5B63E6DD}"/>
    <cellStyle name="Normal 3 27 9" xfId="22943" xr:uid="{697BD755-0A57-4E5E-9080-95C14F1462C6}"/>
    <cellStyle name="Normal 3 27 9 2" xfId="22944" xr:uid="{846E8285-2B79-4136-8AD1-B20899C67591}"/>
    <cellStyle name="Normal 3 27 9 2 2" xfId="22945" xr:uid="{188FB79D-F389-4315-A323-A79593A39478}"/>
    <cellStyle name="Normal 3 27 9 2 3" xfId="22946" xr:uid="{84FEFDBE-7E5A-4AFE-AC90-D0ACB46E977B}"/>
    <cellStyle name="Normal 3 27 9 3" xfId="22947" xr:uid="{F3B7A05F-43BC-4E1F-9C2E-682CE603FC20}"/>
    <cellStyle name="Normal 3 27 9 3 2" xfId="22948" xr:uid="{F62754B7-1E2B-4652-B0BF-2C74EF342A71}"/>
    <cellStyle name="Normal 3 27 9 3 3" xfId="22949" xr:uid="{3699D29A-FE2C-466F-8BBC-317C33E10476}"/>
    <cellStyle name="Normal 3 27 9 4" xfId="22950" xr:uid="{1D615A76-E216-495E-82DB-76733F5689F9}"/>
    <cellStyle name="Normal 3 27 9 5" xfId="22951" xr:uid="{D85D14D7-5449-4504-8298-9529E32649E1}"/>
    <cellStyle name="Normal 3 28" xfId="22952" xr:uid="{E7BBA217-670E-4B90-9148-174DA574C795}"/>
    <cellStyle name="Normal 3 28 10" xfId="22953" xr:uid="{83210B95-776A-46E4-837B-877497535EF6}"/>
    <cellStyle name="Normal 3 28 10 2" xfId="22954" xr:uid="{9911C16B-7EB2-4542-B4BA-43A952E434DF}"/>
    <cellStyle name="Normal 3 28 10 2 2" xfId="22955" xr:uid="{C9CEB77F-4CF1-40F4-8347-41A1574DE2DC}"/>
    <cellStyle name="Normal 3 28 10 2 3" xfId="22956" xr:uid="{8D95642C-EDDB-4DD4-B3F7-4511843DAED8}"/>
    <cellStyle name="Normal 3 28 10 3" xfId="22957" xr:uid="{3670DE48-1E5D-4F80-A677-3632F9EAD235}"/>
    <cellStyle name="Normal 3 28 10 3 2" xfId="22958" xr:uid="{59673750-97C6-4A15-8DDB-C32389D76487}"/>
    <cellStyle name="Normal 3 28 10 3 3" xfId="22959" xr:uid="{766A19F5-4779-4177-A441-57182DE3492A}"/>
    <cellStyle name="Normal 3 28 10 4" xfId="22960" xr:uid="{4C76E00C-D62F-49C7-8ABC-7ADF5C6607DA}"/>
    <cellStyle name="Normal 3 28 10 5" xfId="22961" xr:uid="{003370EF-8ACC-4429-A300-CBEB0F3B1D3D}"/>
    <cellStyle name="Normal 3 28 11" xfId="22962" xr:uid="{9D9D5F60-51C1-4869-9C6C-4013C54B8557}"/>
    <cellStyle name="Normal 3 28 11 2" xfId="22963" xr:uid="{673E94E8-51EB-4957-B37A-E60EC343FBC5}"/>
    <cellStyle name="Normal 3 28 11 2 2" xfId="22964" xr:uid="{E49F15CA-F9C2-4A38-B896-52E9AE88EEA4}"/>
    <cellStyle name="Normal 3 28 11 2 3" xfId="22965" xr:uid="{AEA61756-3DC6-4A9A-BADC-FD4EE8DD42E2}"/>
    <cellStyle name="Normal 3 28 11 3" xfId="22966" xr:uid="{A5378843-CDDD-4FA7-A9EA-B5F1FD7E289D}"/>
    <cellStyle name="Normal 3 28 11 3 2" xfId="22967" xr:uid="{F302CAC9-B333-44AB-AAD1-2B7FD9FBFF7F}"/>
    <cellStyle name="Normal 3 28 11 3 3" xfId="22968" xr:uid="{25FD8849-909C-4274-9455-A4C2E348C2CC}"/>
    <cellStyle name="Normal 3 28 11 4" xfId="22969" xr:uid="{FCF74A03-5007-4D74-B61B-33D2969E5F50}"/>
    <cellStyle name="Normal 3 28 11 5" xfId="22970" xr:uid="{C37A66DD-F54D-4A15-AED6-3E43B04EE822}"/>
    <cellStyle name="Normal 3 28 12" xfId="22971" xr:uid="{D71D310B-859F-4F39-BCE2-1586F1F31C26}"/>
    <cellStyle name="Normal 3 28 12 2" xfId="22972" xr:uid="{8401E088-0754-433A-BBA0-5D432BEC1B47}"/>
    <cellStyle name="Normal 3 28 12 2 2" xfId="22973" xr:uid="{C5322131-DA0F-45A0-9C58-AD7BFB9C2F40}"/>
    <cellStyle name="Normal 3 28 12 2 3" xfId="22974" xr:uid="{3B0BCF06-3ECE-44D6-BBA6-3F4C7B0CCCC9}"/>
    <cellStyle name="Normal 3 28 12 3" xfId="22975" xr:uid="{A5EE30B1-662F-4C9C-95C8-2D656D2C856E}"/>
    <cellStyle name="Normal 3 28 12 3 2" xfId="22976" xr:uid="{AB3A3400-9B74-431A-B61F-83A5CB0A12D1}"/>
    <cellStyle name="Normal 3 28 12 3 3" xfId="22977" xr:uid="{9A7AD26F-8E05-4E75-AF81-DB8AA20C6929}"/>
    <cellStyle name="Normal 3 28 12 4" xfId="22978" xr:uid="{8921FEF5-4328-41E1-B219-CD00C795893E}"/>
    <cellStyle name="Normal 3 28 12 5" xfId="22979" xr:uid="{0524DF42-EEFC-45D1-9DA9-A58D5BE50695}"/>
    <cellStyle name="Normal 3 28 13" xfId="22980" xr:uid="{81883BAC-047F-486B-82D3-53B3ECD888A0}"/>
    <cellStyle name="Normal 3 28 13 2" xfId="22981" xr:uid="{8A4BC574-3ED6-42D5-8888-11D0895A6FE4}"/>
    <cellStyle name="Normal 3 28 13 2 2" xfId="22982" xr:uid="{669CB9C2-F887-4618-9A55-87289D135379}"/>
    <cellStyle name="Normal 3 28 13 2 3" xfId="22983" xr:uid="{DD1A8EDD-74F1-47B4-A3B9-9AD0346DBB89}"/>
    <cellStyle name="Normal 3 28 13 3" xfId="22984" xr:uid="{74F99678-D2E7-4FBF-82AE-645362D6A5D8}"/>
    <cellStyle name="Normal 3 28 13 3 2" xfId="22985" xr:uid="{F5C1CAD4-141E-45C4-9670-47566674594F}"/>
    <cellStyle name="Normal 3 28 13 3 3" xfId="22986" xr:uid="{38D306FA-3C87-408B-90BA-BCAB26623334}"/>
    <cellStyle name="Normal 3 28 13 4" xfId="22987" xr:uid="{79C93F4E-81DD-4112-81FF-0D4BC78B7CBE}"/>
    <cellStyle name="Normal 3 28 13 5" xfId="22988" xr:uid="{838F2532-CF00-4389-92B7-2047B68439C5}"/>
    <cellStyle name="Normal 3 28 14" xfId="22989" xr:uid="{F35830F5-253C-4557-8B57-DF4BE14700D0}"/>
    <cellStyle name="Normal 3 28 14 2" xfId="22990" xr:uid="{D713BB56-EA20-4025-A54D-0794CF9FA24D}"/>
    <cellStyle name="Normal 3 28 14 2 2" xfId="22991" xr:uid="{D21E0F82-6547-438D-B575-F00D359FD8B1}"/>
    <cellStyle name="Normal 3 28 14 2 3" xfId="22992" xr:uid="{1EA2AF21-D8E1-48DE-A830-1233516CF92E}"/>
    <cellStyle name="Normal 3 28 14 3" xfId="22993" xr:uid="{B56793BA-775A-4D29-A533-1C06CC7BF512}"/>
    <cellStyle name="Normal 3 28 14 3 2" xfId="22994" xr:uid="{F57A29DD-1AB3-47EC-A70C-CC0CF2E55D9C}"/>
    <cellStyle name="Normal 3 28 14 3 3" xfId="22995" xr:uid="{86806008-9B75-42D5-8017-BB99BF8C7C32}"/>
    <cellStyle name="Normal 3 28 14 4" xfId="22996" xr:uid="{FC1D930A-A516-459F-9846-37DAA4C4FC3B}"/>
    <cellStyle name="Normal 3 28 14 5" xfId="22997" xr:uid="{B268BA96-9839-48D6-BC74-7EC672953BCE}"/>
    <cellStyle name="Normal 3 28 15" xfId="22998" xr:uid="{C681B80B-ECFF-491D-B8CB-AAF7E35B0BE4}"/>
    <cellStyle name="Normal 3 28 15 2" xfId="22999" xr:uid="{8B48E3A6-9DAA-41F0-B8D4-A9467F0F5E18}"/>
    <cellStyle name="Normal 3 28 15 2 2" xfId="23000" xr:uid="{83B7BC42-307C-4FBF-B293-D87683FA539A}"/>
    <cellStyle name="Normal 3 28 15 2 3" xfId="23001" xr:uid="{38FC98DD-827E-4CCE-A32F-A08FBF0CDC39}"/>
    <cellStyle name="Normal 3 28 15 3" xfId="23002" xr:uid="{E3C99967-C288-4034-8EF1-F32085EB24FB}"/>
    <cellStyle name="Normal 3 28 15 3 2" xfId="23003" xr:uid="{D7186D08-A2C5-44A7-AB64-8B46846D473E}"/>
    <cellStyle name="Normal 3 28 15 3 3" xfId="23004" xr:uid="{A18D8502-E7BB-4474-A305-F9ABDBD6AD9D}"/>
    <cellStyle name="Normal 3 28 15 4" xfId="23005" xr:uid="{06289F02-A6E7-4C60-962F-352EBFE93788}"/>
    <cellStyle name="Normal 3 28 15 5" xfId="23006" xr:uid="{D17EB546-5A4D-4010-B715-3CE8C031AB07}"/>
    <cellStyle name="Normal 3 28 16" xfId="23007" xr:uid="{6E1AA8C5-E753-43AE-A6C9-DD8746DF87EA}"/>
    <cellStyle name="Normal 3 28 16 2" xfId="23008" xr:uid="{0E9392D4-5E4C-4B97-B6AD-8FB484C18C74}"/>
    <cellStyle name="Normal 3 28 16 2 2" xfId="23009" xr:uid="{C648D5B9-FBF6-4793-8BDF-A05433950398}"/>
    <cellStyle name="Normal 3 28 16 2 3" xfId="23010" xr:uid="{D43F87D4-E4A4-4514-95B5-2D85A1EF5BC5}"/>
    <cellStyle name="Normal 3 28 16 3" xfId="23011" xr:uid="{503EE7F5-2736-4E37-AA97-89E4A9CDF698}"/>
    <cellStyle name="Normal 3 28 16 3 2" xfId="23012" xr:uid="{A2596AB3-D697-49A9-BEF8-50A2DD36DC1E}"/>
    <cellStyle name="Normal 3 28 16 3 3" xfId="23013" xr:uid="{4E3AA826-1415-45BA-A7CD-35D406D49D65}"/>
    <cellStyle name="Normal 3 28 16 4" xfId="23014" xr:uid="{6BD28FE3-D460-4823-8D0E-A039FB51B8F1}"/>
    <cellStyle name="Normal 3 28 16 5" xfId="23015" xr:uid="{0FF8320D-31DD-41E9-9D26-ABB0E4E1CE23}"/>
    <cellStyle name="Normal 3 28 17" xfId="23016" xr:uid="{F2E872AE-DF69-473A-9EFA-F0E0D5B3DC4A}"/>
    <cellStyle name="Normal 3 28 17 2" xfId="23017" xr:uid="{578CE581-B646-4E5B-80FB-0320A5908F2A}"/>
    <cellStyle name="Normal 3 28 17 2 2" xfId="23018" xr:uid="{137C500E-F867-4D62-90E1-D0825930B610}"/>
    <cellStyle name="Normal 3 28 17 2 3" xfId="23019" xr:uid="{B241E6F7-9939-4A2A-B392-763FA3327041}"/>
    <cellStyle name="Normal 3 28 17 3" xfId="23020" xr:uid="{4458DD7B-6B1B-44D0-A694-33F0FD92B96C}"/>
    <cellStyle name="Normal 3 28 17 3 2" xfId="23021" xr:uid="{86474188-C505-467C-8A73-70010106712D}"/>
    <cellStyle name="Normal 3 28 17 3 3" xfId="23022" xr:uid="{F63E852A-1BAA-48D3-814F-CFB1EF930A9C}"/>
    <cellStyle name="Normal 3 28 17 4" xfId="23023" xr:uid="{D6079A34-A38D-4F0E-8517-D2F5F6EBE61E}"/>
    <cellStyle name="Normal 3 28 17 5" xfId="23024" xr:uid="{FD5E0F94-5FA1-446B-AC7B-9351ED7C70D9}"/>
    <cellStyle name="Normal 3 28 18" xfId="23025" xr:uid="{D89A55B8-A938-4E1D-8E6F-4463355F4217}"/>
    <cellStyle name="Normal 3 28 18 2" xfId="23026" xr:uid="{2DD490B4-132A-453D-B7EC-074E6E0F9AFA}"/>
    <cellStyle name="Normal 3 28 18 2 2" xfId="23027" xr:uid="{A5DB6852-24E4-4126-A90E-62D2F982F82E}"/>
    <cellStyle name="Normal 3 28 18 2 3" xfId="23028" xr:uid="{6B77C332-206A-437B-891B-B6DE98A02181}"/>
    <cellStyle name="Normal 3 28 18 3" xfId="23029" xr:uid="{AEE47159-CDFC-464E-B438-E643DE9AC131}"/>
    <cellStyle name="Normal 3 28 18 3 2" xfId="23030" xr:uid="{0EBB4F41-5817-4B8D-B368-6A575252A869}"/>
    <cellStyle name="Normal 3 28 18 3 3" xfId="23031" xr:uid="{8466A9E4-12A5-430C-BEB8-3F5083490BEF}"/>
    <cellStyle name="Normal 3 28 18 4" xfId="23032" xr:uid="{6D13C0C7-9928-420A-BE6B-C2213FF49477}"/>
    <cellStyle name="Normal 3 28 18 5" xfId="23033" xr:uid="{4F21CAC6-65C0-4D39-82E3-2076B62DC733}"/>
    <cellStyle name="Normal 3 28 19" xfId="23034" xr:uid="{20627752-4B3B-482C-8D78-6D771E5D6985}"/>
    <cellStyle name="Normal 3 28 19 2" xfId="23035" xr:uid="{C3395A6F-BE45-47A6-81E7-DDCB0E9004F1}"/>
    <cellStyle name="Normal 3 28 19 2 2" xfId="23036" xr:uid="{C3523E9B-6E95-4B90-AC09-6944BFB4065F}"/>
    <cellStyle name="Normal 3 28 19 2 3" xfId="23037" xr:uid="{FF17A7A9-05D9-4EF4-B326-EBA780D28F35}"/>
    <cellStyle name="Normal 3 28 19 3" xfId="23038" xr:uid="{B34419EE-6032-4E06-BF93-4F4FA97EAEFB}"/>
    <cellStyle name="Normal 3 28 19 3 2" xfId="23039" xr:uid="{495BE13A-4A78-4A8F-8826-B1C94396EC98}"/>
    <cellStyle name="Normal 3 28 19 3 3" xfId="23040" xr:uid="{7A2C04FB-1739-46E1-816C-AEF6988456EF}"/>
    <cellStyle name="Normal 3 28 19 4" xfId="23041" xr:uid="{B5A9E2BA-B255-491D-B159-268AD0BFE613}"/>
    <cellStyle name="Normal 3 28 19 5" xfId="23042" xr:uid="{1A25C70C-E415-4F47-A1BA-9D3BB911DB19}"/>
    <cellStyle name="Normal 3 28 2" xfId="23043" xr:uid="{15A94646-DA74-43E0-9D88-DB787E86631D}"/>
    <cellStyle name="Normal 3 28 2 2" xfId="23044" xr:uid="{C4FE0980-38CE-4015-9541-3F8F599725DA}"/>
    <cellStyle name="Normal 3 28 2 2 2" xfId="23045" xr:uid="{1791E32F-7654-4C96-AA14-0F3E099826B9}"/>
    <cellStyle name="Normal 3 28 2 2 3" xfId="23046" xr:uid="{9DB664EF-CA06-4EAA-A053-5E8541243637}"/>
    <cellStyle name="Normal 3 28 2 3" xfId="23047" xr:uid="{08BF736E-3869-40E3-880C-615736F64B04}"/>
    <cellStyle name="Normal 3 28 2 3 2" xfId="23048" xr:uid="{B1364630-E1B1-4167-AF76-B9C85AB0B02E}"/>
    <cellStyle name="Normal 3 28 2 3 3" xfId="23049" xr:uid="{8B4185B9-46D2-4E84-8A15-3C6D1F783C2B}"/>
    <cellStyle name="Normal 3 28 2 4" xfId="23050" xr:uid="{5B6BA177-5A70-4070-9E06-07BAEA92FD32}"/>
    <cellStyle name="Normal 3 28 2 5" xfId="23051" xr:uid="{EE1F64C7-70C0-49F7-BABE-86020AB4D173}"/>
    <cellStyle name="Normal 3 28 20" xfId="23052" xr:uid="{66AE2F3F-354F-4312-B2C9-E3F1552ECDB6}"/>
    <cellStyle name="Normal 3 28 20 2" xfId="23053" xr:uid="{88154F2E-D80E-4CDF-8EEC-F7EF74C78F12}"/>
    <cellStyle name="Normal 3 28 20 2 2" xfId="23054" xr:uid="{23679ECF-85FB-4E0A-9292-2869D535FA2D}"/>
    <cellStyle name="Normal 3 28 20 2 3" xfId="23055" xr:uid="{02B60E30-476A-4E81-92E0-0959B62EF697}"/>
    <cellStyle name="Normal 3 28 20 3" xfId="23056" xr:uid="{2C635020-83BB-421F-9120-2E1B7B0B11E8}"/>
    <cellStyle name="Normal 3 28 20 3 2" xfId="23057" xr:uid="{272F98D8-D9A8-4DFC-838C-281B4A193EF6}"/>
    <cellStyle name="Normal 3 28 20 3 3" xfId="23058" xr:uid="{A477DA2F-6555-4CBF-AEAC-EBAD943C4D1E}"/>
    <cellStyle name="Normal 3 28 20 4" xfId="23059" xr:uid="{2BCAFFB0-F956-4104-BAAA-5B6E481F71AC}"/>
    <cellStyle name="Normal 3 28 20 5" xfId="23060" xr:uid="{4180ECFC-3C6A-445B-BF19-37494A3D87BC}"/>
    <cellStyle name="Normal 3 28 21" xfId="23061" xr:uid="{A450E58F-5F90-4C98-BFE1-F42C154FFBBF}"/>
    <cellStyle name="Normal 3 28 21 2" xfId="23062" xr:uid="{D368D7AF-CA4B-41A9-92BB-F657A8925A28}"/>
    <cellStyle name="Normal 3 28 21 2 2" xfId="23063" xr:uid="{338D3C21-25F3-4BCF-8555-1494E5B3B8DE}"/>
    <cellStyle name="Normal 3 28 21 2 3" xfId="23064" xr:uid="{93E3C161-E5EA-42BD-AC20-7D026110AD29}"/>
    <cellStyle name="Normal 3 28 21 3" xfId="23065" xr:uid="{BDC7DB64-1F67-41B7-9C44-074D63507041}"/>
    <cellStyle name="Normal 3 28 21 3 2" xfId="23066" xr:uid="{845387B5-A360-47C5-AF0F-61450104C3C0}"/>
    <cellStyle name="Normal 3 28 21 3 3" xfId="23067" xr:uid="{DE38E65F-09C3-4BE4-A243-72E42149B098}"/>
    <cellStyle name="Normal 3 28 21 4" xfId="23068" xr:uid="{241A131D-C384-4780-B936-ACAE7A729A7F}"/>
    <cellStyle name="Normal 3 28 21 5" xfId="23069" xr:uid="{66A46299-94B9-4559-913D-5314D5F86149}"/>
    <cellStyle name="Normal 3 28 22" xfId="23070" xr:uid="{2DAA0BFB-8C97-4EC5-98FD-2B4E87949F6F}"/>
    <cellStyle name="Normal 3 28 22 2" xfId="23071" xr:uid="{1B3C782F-FFB6-4AEE-BDC6-248504271F74}"/>
    <cellStyle name="Normal 3 28 22 2 2" xfId="23072" xr:uid="{6DABF3DE-65C8-4659-9800-957994B97453}"/>
    <cellStyle name="Normal 3 28 22 2 3" xfId="23073" xr:uid="{37A5C401-0A51-44C0-B970-3AF70065C55F}"/>
    <cellStyle name="Normal 3 28 22 3" xfId="23074" xr:uid="{2747BA79-78FC-4122-8215-EA56D4150F24}"/>
    <cellStyle name="Normal 3 28 22 3 2" xfId="23075" xr:uid="{5A52A549-E041-4455-97C0-64D9BCEAF171}"/>
    <cellStyle name="Normal 3 28 22 3 3" xfId="23076" xr:uid="{EFCBF480-ADE4-491D-81DD-5383C259ED4D}"/>
    <cellStyle name="Normal 3 28 22 4" xfId="23077" xr:uid="{66ECEDBE-C2F9-4EF9-AF54-5CCEA59A6CCE}"/>
    <cellStyle name="Normal 3 28 22 5" xfId="23078" xr:uid="{DA7DED3B-5384-498C-9AF0-D6F2D7F412DF}"/>
    <cellStyle name="Normal 3 28 23" xfId="23079" xr:uid="{393D1EFE-7CC4-408F-9561-B4C73305AD16}"/>
    <cellStyle name="Normal 3 28 23 2" xfId="23080" xr:uid="{2A6E1000-3120-4026-80A1-37CE0D0F1A1A}"/>
    <cellStyle name="Normal 3 28 23 2 2" xfId="23081" xr:uid="{4221EE1B-8C39-4F74-A2F6-A5063B3BFCB5}"/>
    <cellStyle name="Normal 3 28 23 2 3" xfId="23082" xr:uid="{6E4FFA81-5509-42FF-A0AE-F1F3AA455875}"/>
    <cellStyle name="Normal 3 28 23 3" xfId="23083" xr:uid="{BCDB9F5F-038D-4AF9-BE64-802E5D28A43B}"/>
    <cellStyle name="Normal 3 28 23 3 2" xfId="23084" xr:uid="{023C0C04-5207-425F-B986-2B67F49241A2}"/>
    <cellStyle name="Normal 3 28 23 3 3" xfId="23085" xr:uid="{40E41C32-323E-497F-A9B4-FE479178DE58}"/>
    <cellStyle name="Normal 3 28 23 4" xfId="23086" xr:uid="{90C5CD03-F554-48B5-8A97-6125E80A9EB7}"/>
    <cellStyle name="Normal 3 28 23 5" xfId="23087" xr:uid="{F263BDEB-3E93-4B9F-B1DB-626E4268E6D8}"/>
    <cellStyle name="Normal 3 28 24" xfId="23088" xr:uid="{46C3251A-758E-4984-8319-28F9CF9B18AC}"/>
    <cellStyle name="Normal 3 28 24 2" xfId="23089" xr:uid="{197820BC-88C9-48B9-80B0-454F00E0C1F8}"/>
    <cellStyle name="Normal 3 28 24 3" xfId="23090" xr:uid="{C9034950-B535-42B6-8832-761D9E35346F}"/>
    <cellStyle name="Normal 3 28 25" xfId="23091" xr:uid="{D7B8473B-08AC-41F9-B937-DD0B2508ACA5}"/>
    <cellStyle name="Normal 3 28 25 2" xfId="23092" xr:uid="{171E6670-6B6B-4DDC-8FA8-85C758E2ED67}"/>
    <cellStyle name="Normal 3 28 25 3" xfId="23093" xr:uid="{B158F2AC-10DB-4154-BF21-5DFCD5FD5ACC}"/>
    <cellStyle name="Normal 3 28 26" xfId="23094" xr:uid="{B70F94E5-9E45-425A-B3F4-68825FF8E68C}"/>
    <cellStyle name="Normal 3 28 27" xfId="23095" xr:uid="{4F47CEB5-A6E9-42DE-82D1-A3C0BE94E200}"/>
    <cellStyle name="Normal 3 28 3" xfId="23096" xr:uid="{745E598D-856F-43A4-B844-A019D1F55096}"/>
    <cellStyle name="Normal 3 28 3 2" xfId="23097" xr:uid="{A8E305EC-07FE-4165-85CF-406AC2DBE405}"/>
    <cellStyle name="Normal 3 28 3 2 2" xfId="23098" xr:uid="{77D79E2B-5B42-4D6F-B3C2-1C08E25D2031}"/>
    <cellStyle name="Normal 3 28 3 2 3" xfId="23099" xr:uid="{72F5615F-2BAA-4A06-8ADB-69572EA9E6AD}"/>
    <cellStyle name="Normal 3 28 3 3" xfId="23100" xr:uid="{563978E4-1381-4336-9251-71658A55DE52}"/>
    <cellStyle name="Normal 3 28 3 3 2" xfId="23101" xr:uid="{84B0FBA9-99E9-4DD9-8F0A-AC7E956FD03E}"/>
    <cellStyle name="Normal 3 28 3 3 3" xfId="23102" xr:uid="{415EC211-CDE4-4F74-8359-5AC9C0291067}"/>
    <cellStyle name="Normal 3 28 3 4" xfId="23103" xr:uid="{F6179574-EBED-44BB-AA28-77D42EBAA5D4}"/>
    <cellStyle name="Normal 3 28 3 5" xfId="23104" xr:uid="{843262CC-2A6F-4C65-B158-9454E59FE4CF}"/>
    <cellStyle name="Normal 3 28 4" xfId="23105" xr:uid="{3D190F72-BFDC-4E75-925F-A9B381C87A0A}"/>
    <cellStyle name="Normal 3 28 4 2" xfId="23106" xr:uid="{347B75C0-9098-4BF9-A5CD-F51DFC08DBD5}"/>
    <cellStyle name="Normal 3 28 4 2 2" xfId="23107" xr:uid="{55528D8D-CAD0-40F4-AF28-291DD0453CB2}"/>
    <cellStyle name="Normal 3 28 4 2 3" xfId="23108" xr:uid="{DC2DA4BF-F09F-4243-9629-5DF5D99FCA5F}"/>
    <cellStyle name="Normal 3 28 4 3" xfId="23109" xr:uid="{8E417E2A-937F-4C27-BE46-E4BE36B38044}"/>
    <cellStyle name="Normal 3 28 4 3 2" xfId="23110" xr:uid="{B68253AD-ED52-42C9-B60B-F48776D3B919}"/>
    <cellStyle name="Normal 3 28 4 3 3" xfId="23111" xr:uid="{C04A4177-CFBF-49EA-A52C-C2800292C1C1}"/>
    <cellStyle name="Normal 3 28 4 4" xfId="23112" xr:uid="{2AEA0E6C-AAD7-4251-8751-A7933FF7ACF4}"/>
    <cellStyle name="Normal 3 28 4 5" xfId="23113" xr:uid="{DCB261DB-A08E-4E2C-B403-EFEB665E7716}"/>
    <cellStyle name="Normal 3 28 5" xfId="23114" xr:uid="{55A5F978-29E1-48F0-8C02-AB1C96876D28}"/>
    <cellStyle name="Normal 3 28 5 2" xfId="23115" xr:uid="{BFEB15F7-D40B-444A-AF4C-A890A1A885EB}"/>
    <cellStyle name="Normal 3 28 5 2 2" xfId="23116" xr:uid="{F195F528-ABC4-4FB7-9819-D2A7D0F13D5F}"/>
    <cellStyle name="Normal 3 28 5 2 3" xfId="23117" xr:uid="{10DBDC76-EC9A-42B4-A6B6-480CB93AD10D}"/>
    <cellStyle name="Normal 3 28 5 3" xfId="23118" xr:uid="{009BD955-AC42-418A-BD4E-EF97C7FAFE8C}"/>
    <cellStyle name="Normal 3 28 5 3 2" xfId="23119" xr:uid="{3AE519BB-4BAC-4F64-8083-164C24CDF16F}"/>
    <cellStyle name="Normal 3 28 5 3 3" xfId="23120" xr:uid="{269D0DFB-01C0-4A25-A2EF-19DE0953F7B9}"/>
    <cellStyle name="Normal 3 28 5 4" xfId="23121" xr:uid="{73D70CEB-CBEF-4B64-B8F8-164444AE43C5}"/>
    <cellStyle name="Normal 3 28 5 5" xfId="23122" xr:uid="{71B2A58A-E325-461F-A766-030F7AA84A1F}"/>
    <cellStyle name="Normal 3 28 6" xfId="23123" xr:uid="{CA6748F5-FA58-4BD3-9DC9-E26678E53E39}"/>
    <cellStyle name="Normal 3 28 6 2" xfId="23124" xr:uid="{5F85B949-D596-42E7-8502-884B58AC5383}"/>
    <cellStyle name="Normal 3 28 6 2 2" xfId="23125" xr:uid="{4A242FB1-B2DF-4AA3-9D4F-A5A0AFD8DA49}"/>
    <cellStyle name="Normal 3 28 6 2 3" xfId="23126" xr:uid="{0207AD85-8977-4AD7-A388-D38B2FD9238C}"/>
    <cellStyle name="Normal 3 28 6 3" xfId="23127" xr:uid="{9A53829F-D6CA-41A9-9A52-46D26130FE63}"/>
    <cellStyle name="Normal 3 28 6 3 2" xfId="23128" xr:uid="{09DE6875-0820-47AA-A5D5-045F7454E998}"/>
    <cellStyle name="Normal 3 28 6 3 3" xfId="23129" xr:uid="{E461A536-F65D-4439-BB53-F9CBA7298EB9}"/>
    <cellStyle name="Normal 3 28 6 4" xfId="23130" xr:uid="{32336CC1-3C50-49C5-B3CF-DC176E23669F}"/>
    <cellStyle name="Normal 3 28 6 5" xfId="23131" xr:uid="{64144DB7-1125-4356-97EE-86D39B37D31D}"/>
    <cellStyle name="Normal 3 28 7" xfId="23132" xr:uid="{6EF351FD-F4FA-449A-94FF-FFF900088B0B}"/>
    <cellStyle name="Normal 3 28 7 2" xfId="23133" xr:uid="{8415533C-0720-47AE-92BA-C8E010AD6C82}"/>
    <cellStyle name="Normal 3 28 7 2 2" xfId="23134" xr:uid="{A62F0A31-8157-44D4-8E4D-6B4CCEB72F6E}"/>
    <cellStyle name="Normal 3 28 7 2 3" xfId="23135" xr:uid="{311ED738-04F8-4D5B-9E7B-CE07AF6F879F}"/>
    <cellStyle name="Normal 3 28 7 3" xfId="23136" xr:uid="{C7A6B940-BD63-4340-B5AA-A892159CE963}"/>
    <cellStyle name="Normal 3 28 7 3 2" xfId="23137" xr:uid="{34D60D8C-CBC3-4E14-9E2C-32BEB960A6BA}"/>
    <cellStyle name="Normal 3 28 7 3 3" xfId="23138" xr:uid="{C4DE0503-D84F-4AA9-93AA-E97EE8B82CBA}"/>
    <cellStyle name="Normal 3 28 7 4" xfId="23139" xr:uid="{8AA29F45-C1C1-4412-BA73-A6FECB0A60D3}"/>
    <cellStyle name="Normal 3 28 7 5" xfId="23140" xr:uid="{DA08DF3E-C0E9-46B1-958A-D0E579FA3CE9}"/>
    <cellStyle name="Normal 3 28 8" xfId="23141" xr:uid="{7403111D-1DA1-47E5-A41A-E835CF288B38}"/>
    <cellStyle name="Normal 3 28 8 2" xfId="23142" xr:uid="{2750D7C1-CFEA-4950-A218-63A8A3DC8D4A}"/>
    <cellStyle name="Normal 3 28 8 2 2" xfId="23143" xr:uid="{4FA8D1E6-0C0D-4811-B183-0B0B8E38B1DD}"/>
    <cellStyle name="Normal 3 28 8 2 3" xfId="23144" xr:uid="{113CDA4C-D79A-4322-98DE-C6347552E49A}"/>
    <cellStyle name="Normal 3 28 8 3" xfId="23145" xr:uid="{108F375C-C5B6-43F3-8772-BB9CE7F91D7D}"/>
    <cellStyle name="Normal 3 28 8 3 2" xfId="23146" xr:uid="{D654994A-F4CE-42E1-AC29-3CB760C6F047}"/>
    <cellStyle name="Normal 3 28 8 3 3" xfId="23147" xr:uid="{F996E044-49E4-4548-BC36-1DEF434025C8}"/>
    <cellStyle name="Normal 3 28 8 4" xfId="23148" xr:uid="{696EF698-31B5-4F18-9C1E-8E25C5414DAD}"/>
    <cellStyle name="Normal 3 28 8 5" xfId="23149" xr:uid="{42CB2706-0267-4EF2-829A-BC3E64A2E720}"/>
    <cellStyle name="Normal 3 28 9" xfId="23150" xr:uid="{016FE360-40D3-446C-846D-B14C3F0BFCC1}"/>
    <cellStyle name="Normal 3 28 9 2" xfId="23151" xr:uid="{3A4BC698-E5CB-4DE5-8DA5-D611CAF054A6}"/>
    <cellStyle name="Normal 3 28 9 2 2" xfId="23152" xr:uid="{6339DBD2-6484-41C5-870E-2511A9464826}"/>
    <cellStyle name="Normal 3 28 9 2 3" xfId="23153" xr:uid="{CCB1D643-8714-4192-AB41-61796E9080D9}"/>
    <cellStyle name="Normal 3 28 9 3" xfId="23154" xr:uid="{9C113B1C-C3D1-44AB-A511-48A28144E678}"/>
    <cellStyle name="Normal 3 28 9 3 2" xfId="23155" xr:uid="{CACE733D-E234-4E6B-AD09-72E4830672BE}"/>
    <cellStyle name="Normal 3 28 9 3 3" xfId="23156" xr:uid="{076F622E-4DFA-4370-A1B8-974C8F9204D6}"/>
    <cellStyle name="Normal 3 28 9 4" xfId="23157" xr:uid="{322C52A7-D0FF-440D-9514-42C431213F20}"/>
    <cellStyle name="Normal 3 28 9 5" xfId="23158" xr:uid="{09EF43F5-5BE7-487F-8C19-5958CF6ACD63}"/>
    <cellStyle name="Normal 3 29" xfId="23159" xr:uid="{1E4309ED-C92D-4F29-8320-1539BC755D35}"/>
    <cellStyle name="Normal 3 29 10" xfId="23160" xr:uid="{459AF604-E957-4C13-8DE1-453287D57416}"/>
    <cellStyle name="Normal 3 29 10 2" xfId="23161" xr:uid="{5ACF9E04-9EEC-4DB5-9CEC-2D2DB532442C}"/>
    <cellStyle name="Normal 3 29 10 2 2" xfId="23162" xr:uid="{BEF5445E-9ABB-4595-A608-27CE34814BB3}"/>
    <cellStyle name="Normal 3 29 10 2 3" xfId="23163" xr:uid="{3B3AE1E0-2E5D-4F92-B412-88D08C08CA9B}"/>
    <cellStyle name="Normal 3 29 10 3" xfId="23164" xr:uid="{317FFABA-B335-4AAA-8042-2FB86BCE9AA3}"/>
    <cellStyle name="Normal 3 29 10 3 2" xfId="23165" xr:uid="{3AAE0B92-DF4B-496C-803C-AC6C771AA68C}"/>
    <cellStyle name="Normal 3 29 10 3 3" xfId="23166" xr:uid="{F099E2AB-E340-4C0C-829A-340976DB95F5}"/>
    <cellStyle name="Normal 3 29 10 4" xfId="23167" xr:uid="{2B9FB4F6-31F5-4A99-A716-EDFB0B541D81}"/>
    <cellStyle name="Normal 3 29 10 5" xfId="23168" xr:uid="{D6DFB4E7-526D-4894-8DC8-BFCC779341E9}"/>
    <cellStyle name="Normal 3 29 11" xfId="23169" xr:uid="{7DD31387-F0B2-4122-9123-90F07F7A13F3}"/>
    <cellStyle name="Normal 3 29 11 2" xfId="23170" xr:uid="{3013E753-5B2C-4B69-A190-4BE712EC9E60}"/>
    <cellStyle name="Normal 3 29 11 2 2" xfId="23171" xr:uid="{DFB93CE9-DA3D-4E3B-AF57-789761813A29}"/>
    <cellStyle name="Normal 3 29 11 2 3" xfId="23172" xr:uid="{B238891A-3331-47F8-9870-7C02D175DAFB}"/>
    <cellStyle name="Normal 3 29 11 3" xfId="23173" xr:uid="{49543B0D-0D91-434A-927E-247B42A54E66}"/>
    <cellStyle name="Normal 3 29 11 3 2" xfId="23174" xr:uid="{0B43DAD7-832D-46A1-BC12-48DA781911A3}"/>
    <cellStyle name="Normal 3 29 11 3 3" xfId="23175" xr:uid="{3A562AF0-10B4-4D6A-B611-1F500C1DC081}"/>
    <cellStyle name="Normal 3 29 11 4" xfId="23176" xr:uid="{5F4695B8-9B71-4C2C-8CEA-4D3DEFF6A985}"/>
    <cellStyle name="Normal 3 29 11 5" xfId="23177" xr:uid="{739CB2DC-6650-4EDC-A2D1-614DFDE661FC}"/>
    <cellStyle name="Normal 3 29 12" xfId="23178" xr:uid="{B1BA2C82-EA7E-4A0C-ABDD-E6A25895402C}"/>
    <cellStyle name="Normal 3 29 12 2" xfId="23179" xr:uid="{274FA787-31A1-4D6D-A930-F51BCB6836DD}"/>
    <cellStyle name="Normal 3 29 12 2 2" xfId="23180" xr:uid="{D911CDD8-621B-422F-A5A1-C5D897FDC2FC}"/>
    <cellStyle name="Normal 3 29 12 2 3" xfId="23181" xr:uid="{83E8BB4D-A0D8-4833-AD2E-17022B8E155F}"/>
    <cellStyle name="Normal 3 29 12 3" xfId="23182" xr:uid="{901A02E9-F6C6-437C-B355-2C9AC99972F9}"/>
    <cellStyle name="Normal 3 29 12 3 2" xfId="23183" xr:uid="{82BCC577-C757-4318-849A-49AB2CF15EC0}"/>
    <cellStyle name="Normal 3 29 12 3 3" xfId="23184" xr:uid="{3BAD0ADA-FC6C-4A6D-8615-4CFD1442F6C8}"/>
    <cellStyle name="Normal 3 29 12 4" xfId="23185" xr:uid="{C568A3EF-AEF9-4DEF-BE6B-2BD5E1CDA78E}"/>
    <cellStyle name="Normal 3 29 12 5" xfId="23186" xr:uid="{5ABD86B3-3D5E-4836-B274-C7B09FB95F38}"/>
    <cellStyle name="Normal 3 29 13" xfId="23187" xr:uid="{8978F81B-68A2-4B75-B9C6-2AF163D5EA9B}"/>
    <cellStyle name="Normal 3 29 13 2" xfId="23188" xr:uid="{E91153FC-8FCE-4DFD-966C-D484FDDB70E8}"/>
    <cellStyle name="Normal 3 29 13 2 2" xfId="23189" xr:uid="{B6F3AD6D-513D-492D-A585-40F2A70CE2FA}"/>
    <cellStyle name="Normal 3 29 13 2 3" xfId="23190" xr:uid="{C99DF199-B79E-44A6-8560-75B218B4C3B8}"/>
    <cellStyle name="Normal 3 29 13 3" xfId="23191" xr:uid="{D5BA8182-C737-42D5-AFAE-8B1F862CCF7F}"/>
    <cellStyle name="Normal 3 29 13 3 2" xfId="23192" xr:uid="{CD92AA89-AEF5-499B-8176-291863CC6620}"/>
    <cellStyle name="Normal 3 29 13 3 3" xfId="23193" xr:uid="{4028094A-A010-407F-91B7-9670F47D712C}"/>
    <cellStyle name="Normal 3 29 13 4" xfId="23194" xr:uid="{4CB17331-267E-4A0C-97AA-6DB82CAAB92D}"/>
    <cellStyle name="Normal 3 29 13 5" xfId="23195" xr:uid="{B823BD57-E7E7-406E-BD61-2EEFEB1EDC05}"/>
    <cellStyle name="Normal 3 29 14" xfId="23196" xr:uid="{E560401A-52DB-474D-9EDA-63928A471C28}"/>
    <cellStyle name="Normal 3 29 14 2" xfId="23197" xr:uid="{1A57C2CC-A2CA-4C99-909C-7C3D10ACA43C}"/>
    <cellStyle name="Normal 3 29 14 2 2" xfId="23198" xr:uid="{1D7C88E2-12CA-4306-B488-3772F1F6557B}"/>
    <cellStyle name="Normal 3 29 14 2 3" xfId="23199" xr:uid="{BC422ABA-CF2C-46FB-8545-9A19C356D815}"/>
    <cellStyle name="Normal 3 29 14 3" xfId="23200" xr:uid="{84D3826C-3FEF-43AB-A447-7CC75CF1679F}"/>
    <cellStyle name="Normal 3 29 14 3 2" xfId="23201" xr:uid="{51660419-7A2F-4AE7-8414-54E254E8D1E0}"/>
    <cellStyle name="Normal 3 29 14 3 3" xfId="23202" xr:uid="{F26F39B9-5FFB-496F-A4EC-2E17446EDEEB}"/>
    <cellStyle name="Normal 3 29 14 4" xfId="23203" xr:uid="{B69D92AF-BCA1-4A12-843F-FD96DEEA3D33}"/>
    <cellStyle name="Normal 3 29 14 5" xfId="23204" xr:uid="{8AACEAC8-9A97-49D4-B671-C7BDC096EAFD}"/>
    <cellStyle name="Normal 3 29 15" xfId="23205" xr:uid="{A7C9831C-87E0-4EDF-8BA3-433CF898C8CE}"/>
    <cellStyle name="Normal 3 29 15 2" xfId="23206" xr:uid="{E8BC9761-CD81-4D14-92D4-AA3915576C94}"/>
    <cellStyle name="Normal 3 29 15 2 2" xfId="23207" xr:uid="{5C384D17-1707-4E8F-9C81-B855EAD61E51}"/>
    <cellStyle name="Normal 3 29 15 2 3" xfId="23208" xr:uid="{ECD85661-710F-4C8C-8035-A21E405E7283}"/>
    <cellStyle name="Normal 3 29 15 3" xfId="23209" xr:uid="{8DDB717B-ED6F-43E9-94AF-A1C1B5AA588E}"/>
    <cellStyle name="Normal 3 29 15 3 2" xfId="23210" xr:uid="{EDE22692-26AC-428A-A00B-DADDCA04255B}"/>
    <cellStyle name="Normal 3 29 15 3 3" xfId="23211" xr:uid="{0E09C7A0-7E36-4D65-ABAC-59F7B5723940}"/>
    <cellStyle name="Normal 3 29 15 4" xfId="23212" xr:uid="{AFCBF1D8-6501-413D-B758-82BD57DD6F96}"/>
    <cellStyle name="Normal 3 29 15 5" xfId="23213" xr:uid="{0AAAB0F9-55A7-429C-9FA6-3DE0927CBCDA}"/>
    <cellStyle name="Normal 3 29 16" xfId="23214" xr:uid="{53C763AB-ABDF-4A95-89EE-768F48D1B46B}"/>
    <cellStyle name="Normal 3 29 16 2" xfId="23215" xr:uid="{1805ACFD-23F5-4660-8AE9-B99C65D8D4E9}"/>
    <cellStyle name="Normal 3 29 16 2 2" xfId="23216" xr:uid="{E425981F-CF1D-47CA-9FE0-CF2BADFDA9C2}"/>
    <cellStyle name="Normal 3 29 16 2 3" xfId="23217" xr:uid="{290283D0-175C-4663-B5FE-C1ADFF354008}"/>
    <cellStyle name="Normal 3 29 16 3" xfId="23218" xr:uid="{F6358D5F-9636-452D-B703-46EDCB82E8AC}"/>
    <cellStyle name="Normal 3 29 16 3 2" xfId="23219" xr:uid="{E1250F3B-A0F6-43D3-80A7-EAE4487E121D}"/>
    <cellStyle name="Normal 3 29 16 3 3" xfId="23220" xr:uid="{7EFFEC30-1992-4DAA-8D53-2E227453A7D8}"/>
    <cellStyle name="Normal 3 29 16 4" xfId="23221" xr:uid="{2DC9168D-706C-4CE7-B643-AC559CD7D106}"/>
    <cellStyle name="Normal 3 29 16 5" xfId="23222" xr:uid="{027F5049-731A-4435-AA2D-FAE112C0D6B7}"/>
    <cellStyle name="Normal 3 29 17" xfId="23223" xr:uid="{96F4DB6F-E59C-4AAD-AAD4-5574D9634771}"/>
    <cellStyle name="Normal 3 29 17 2" xfId="23224" xr:uid="{C24D4AA6-B62A-43FA-AE45-D39733B5FFE5}"/>
    <cellStyle name="Normal 3 29 17 2 2" xfId="23225" xr:uid="{3F3886B0-76B2-400F-8F8C-E3164D14C6C7}"/>
    <cellStyle name="Normal 3 29 17 2 3" xfId="23226" xr:uid="{8973EDAE-9979-4EED-A8B1-4DB6A03C6388}"/>
    <cellStyle name="Normal 3 29 17 3" xfId="23227" xr:uid="{E59C9C22-9E56-452B-B7D5-DC568B10F7BF}"/>
    <cellStyle name="Normal 3 29 17 3 2" xfId="23228" xr:uid="{B5B8911C-DD37-42A3-996E-8C8DC6B1A683}"/>
    <cellStyle name="Normal 3 29 17 3 3" xfId="23229" xr:uid="{8EDA2DE8-ED21-4EBD-BC97-AADAA3428E38}"/>
    <cellStyle name="Normal 3 29 17 4" xfId="23230" xr:uid="{EC598FD3-C0E7-48CA-9A10-FD2AA3EC2495}"/>
    <cellStyle name="Normal 3 29 17 5" xfId="23231" xr:uid="{BEF9243D-94A7-4D66-87B7-26B580DD2261}"/>
    <cellStyle name="Normal 3 29 18" xfId="23232" xr:uid="{929B9644-D19F-4FF1-AB80-16CAD74D4B6C}"/>
    <cellStyle name="Normal 3 29 18 2" xfId="23233" xr:uid="{07A21229-3B33-498C-9B9E-65591265F887}"/>
    <cellStyle name="Normal 3 29 18 2 2" xfId="23234" xr:uid="{CAC2A926-CF9E-4793-B9C3-AC46C6F81C3C}"/>
    <cellStyle name="Normal 3 29 18 2 3" xfId="23235" xr:uid="{08266135-2023-4731-A425-6F6D78F92A11}"/>
    <cellStyle name="Normal 3 29 18 3" xfId="23236" xr:uid="{C73A5BA4-3EAF-40EA-9CF5-1EB57D27B245}"/>
    <cellStyle name="Normal 3 29 18 3 2" xfId="23237" xr:uid="{33020921-AE28-466F-9508-EA97E8D709F3}"/>
    <cellStyle name="Normal 3 29 18 3 3" xfId="23238" xr:uid="{4171BDAA-B0E2-4BCD-AA0D-1909145CAAF9}"/>
    <cellStyle name="Normal 3 29 18 4" xfId="23239" xr:uid="{06BCAE54-A230-467C-8128-B936E6E5079A}"/>
    <cellStyle name="Normal 3 29 18 5" xfId="23240" xr:uid="{4749CB7D-4CA0-47EF-BC32-408CCAD05FB3}"/>
    <cellStyle name="Normal 3 29 19" xfId="23241" xr:uid="{FCF0194E-2088-487B-A317-E293DA7A2565}"/>
    <cellStyle name="Normal 3 29 19 2" xfId="23242" xr:uid="{62A051D4-E79B-489B-8634-3E062636A972}"/>
    <cellStyle name="Normal 3 29 19 2 2" xfId="23243" xr:uid="{453B10EF-916D-405B-ADEF-110BFACAFF7C}"/>
    <cellStyle name="Normal 3 29 19 2 3" xfId="23244" xr:uid="{38163B37-6033-42C3-907D-26E343EA9557}"/>
    <cellStyle name="Normal 3 29 19 3" xfId="23245" xr:uid="{CC960BDE-3246-40CE-8C84-36D5F5EF1177}"/>
    <cellStyle name="Normal 3 29 19 3 2" xfId="23246" xr:uid="{BFAE722B-1BEB-489C-B81C-04C9EE168290}"/>
    <cellStyle name="Normal 3 29 19 3 3" xfId="23247" xr:uid="{4EEF1ABD-A50A-4646-BAD4-F3C8A7FFBCFF}"/>
    <cellStyle name="Normal 3 29 19 4" xfId="23248" xr:uid="{5EA1357E-B64F-4518-BB9D-55D3BA693174}"/>
    <cellStyle name="Normal 3 29 19 5" xfId="23249" xr:uid="{8A55A60E-47F3-45CE-91F3-954752F86CCA}"/>
    <cellStyle name="Normal 3 29 2" xfId="23250" xr:uid="{83F0D0E7-C32B-41CC-887C-A752B3AB1C54}"/>
    <cellStyle name="Normal 3 29 2 2" xfId="23251" xr:uid="{E8332046-3349-4644-9AFF-726D0F0D7AD9}"/>
    <cellStyle name="Normal 3 29 2 2 2" xfId="23252" xr:uid="{2DB74D49-CB62-4263-9594-34F797E7B37E}"/>
    <cellStyle name="Normal 3 29 2 2 3" xfId="23253" xr:uid="{C48D47FB-3226-4A62-8F3F-3D261D419311}"/>
    <cellStyle name="Normal 3 29 2 3" xfId="23254" xr:uid="{D3B3BAF4-B072-450E-99FE-6456B739ABC3}"/>
    <cellStyle name="Normal 3 29 2 3 2" xfId="23255" xr:uid="{7C5651D2-2E73-4447-B3F3-22BEACF3DA65}"/>
    <cellStyle name="Normal 3 29 2 3 3" xfId="23256" xr:uid="{F97BC6DE-7E60-447D-9150-B39DE78154EE}"/>
    <cellStyle name="Normal 3 29 2 4" xfId="23257" xr:uid="{C39E3292-C2E1-4894-8A69-5F1868C4757A}"/>
    <cellStyle name="Normal 3 29 2 5" xfId="23258" xr:uid="{C1EF60C9-4B50-426D-9AB0-C6AC2B6141B0}"/>
    <cellStyle name="Normal 3 29 20" xfId="23259" xr:uid="{8DD07E48-E8DD-4E00-B12A-172EDA84F1CA}"/>
    <cellStyle name="Normal 3 29 20 2" xfId="23260" xr:uid="{E39A2B3B-323B-47F5-8354-FC91099B5EFE}"/>
    <cellStyle name="Normal 3 29 20 2 2" xfId="23261" xr:uid="{5492915F-2434-412B-8554-1C91AAFBB24F}"/>
    <cellStyle name="Normal 3 29 20 2 3" xfId="23262" xr:uid="{F9723361-BD8D-493C-BD4F-18CF17794E7D}"/>
    <cellStyle name="Normal 3 29 20 3" xfId="23263" xr:uid="{3C9A5BC1-6844-4BE7-BF20-2025CAF7A6DF}"/>
    <cellStyle name="Normal 3 29 20 3 2" xfId="23264" xr:uid="{80BB4012-29C2-4FD9-8A7F-BC1C76267459}"/>
    <cellStyle name="Normal 3 29 20 3 3" xfId="23265" xr:uid="{7A1FEC8C-9434-45DC-BE16-05B22B59D347}"/>
    <cellStyle name="Normal 3 29 20 4" xfId="23266" xr:uid="{79FEE687-686F-4432-BB8E-E653304966C1}"/>
    <cellStyle name="Normal 3 29 20 5" xfId="23267" xr:uid="{7D6C843A-58F8-4535-8205-122588C41A73}"/>
    <cellStyle name="Normal 3 29 21" xfId="23268" xr:uid="{CA99BACE-2D12-4A7D-B50B-35C8B2604205}"/>
    <cellStyle name="Normal 3 29 21 2" xfId="23269" xr:uid="{A8CDA1F3-18C7-44CA-B89E-B0E68AEAD925}"/>
    <cellStyle name="Normal 3 29 21 2 2" xfId="23270" xr:uid="{2EBE67AD-71E7-41E9-9BF1-EF945BFC27F9}"/>
    <cellStyle name="Normal 3 29 21 2 3" xfId="23271" xr:uid="{25033065-71CF-4D2C-8812-535512F79CC4}"/>
    <cellStyle name="Normal 3 29 21 3" xfId="23272" xr:uid="{DDBBAA88-0A82-415C-B8DD-60477326CC26}"/>
    <cellStyle name="Normal 3 29 21 3 2" xfId="23273" xr:uid="{E45E8457-10C3-4574-939F-57B478B544A3}"/>
    <cellStyle name="Normal 3 29 21 3 3" xfId="23274" xr:uid="{DDA93973-5646-40C1-9C3F-CA8C169A94C8}"/>
    <cellStyle name="Normal 3 29 21 4" xfId="23275" xr:uid="{AA4F62AF-5527-48B2-A98B-956F58A0BD38}"/>
    <cellStyle name="Normal 3 29 21 5" xfId="23276" xr:uid="{484E9A37-13C8-4B90-B298-22E6B19D7B2B}"/>
    <cellStyle name="Normal 3 29 22" xfId="23277" xr:uid="{1BC1E1CB-E7B1-425E-998C-039E445763FB}"/>
    <cellStyle name="Normal 3 29 22 2" xfId="23278" xr:uid="{FEB5BAA8-49D1-470C-BE23-E21E1718ABA9}"/>
    <cellStyle name="Normal 3 29 22 2 2" xfId="23279" xr:uid="{65188ECD-9795-440E-9CAE-C593E78DA85E}"/>
    <cellStyle name="Normal 3 29 22 2 3" xfId="23280" xr:uid="{B1217064-098A-4E8E-B24A-2B19DF96A81E}"/>
    <cellStyle name="Normal 3 29 22 3" xfId="23281" xr:uid="{CD25E156-1751-42BC-B005-59291B13DD7A}"/>
    <cellStyle name="Normal 3 29 22 3 2" xfId="23282" xr:uid="{53C114F6-8BCE-4AAF-BF11-1B067ECBA0B2}"/>
    <cellStyle name="Normal 3 29 22 3 3" xfId="23283" xr:uid="{E7007B12-C1AE-40F3-9A85-B22CB58DB90A}"/>
    <cellStyle name="Normal 3 29 22 4" xfId="23284" xr:uid="{E755EB54-D0A8-47C8-A5E2-93CB6D17F1E7}"/>
    <cellStyle name="Normal 3 29 22 5" xfId="23285" xr:uid="{EE757EEC-9981-43FA-BBCA-F0E2EDAC849D}"/>
    <cellStyle name="Normal 3 29 23" xfId="23286" xr:uid="{25354182-5D04-41F2-9AED-C70968737C5C}"/>
    <cellStyle name="Normal 3 29 23 2" xfId="23287" xr:uid="{D34BCDB1-7F5B-4832-B1DE-417C6870003B}"/>
    <cellStyle name="Normal 3 29 23 2 2" xfId="23288" xr:uid="{0D66FBC6-E561-4D54-9B0B-D19DFF5EFB19}"/>
    <cellStyle name="Normal 3 29 23 2 3" xfId="23289" xr:uid="{265CAC97-6DE0-4211-AEB9-BBD5F3E2535F}"/>
    <cellStyle name="Normal 3 29 23 3" xfId="23290" xr:uid="{314B67A7-0556-47FE-A297-CB75DC7489D6}"/>
    <cellStyle name="Normal 3 29 23 3 2" xfId="23291" xr:uid="{7D84DB43-1BD1-4AA2-BF49-A1CCE1F10735}"/>
    <cellStyle name="Normal 3 29 23 3 3" xfId="23292" xr:uid="{8D7CB436-22B8-46BA-8621-25410E5D5CB5}"/>
    <cellStyle name="Normal 3 29 23 4" xfId="23293" xr:uid="{025A7AB4-9C52-483C-8B78-1F0774B765B4}"/>
    <cellStyle name="Normal 3 29 23 5" xfId="23294" xr:uid="{24A0C7C0-1FF6-4C90-A2ED-3C9F5042A87F}"/>
    <cellStyle name="Normal 3 29 24" xfId="23295" xr:uid="{811FB5B6-8791-44A9-8C4E-EF3FB80DE116}"/>
    <cellStyle name="Normal 3 29 24 2" xfId="23296" xr:uid="{238D4639-BE7E-47E2-9CA8-7DFC9EB4A647}"/>
    <cellStyle name="Normal 3 29 24 3" xfId="23297" xr:uid="{8A69B029-2D64-46CC-924C-225148E9A59A}"/>
    <cellStyle name="Normal 3 29 25" xfId="23298" xr:uid="{F39723B3-BADB-49E1-B542-BF41CA1B7020}"/>
    <cellStyle name="Normal 3 29 25 2" xfId="23299" xr:uid="{66CA8B6C-4366-49F5-B22F-757EC77FCF74}"/>
    <cellStyle name="Normal 3 29 25 3" xfId="23300" xr:uid="{C5568FE3-E2F5-48EC-BD00-D0F23FF105D7}"/>
    <cellStyle name="Normal 3 29 26" xfId="23301" xr:uid="{9A3F8E0B-8FB6-447C-8805-D3911D156110}"/>
    <cellStyle name="Normal 3 29 27" xfId="23302" xr:uid="{F9117B0F-4145-4291-9036-673FACC19891}"/>
    <cellStyle name="Normal 3 29 3" xfId="23303" xr:uid="{8B664DDC-A908-4B74-BF79-C7E55673DAFC}"/>
    <cellStyle name="Normal 3 29 3 2" xfId="23304" xr:uid="{2AB01847-7AB4-4900-AC8A-64784C06D389}"/>
    <cellStyle name="Normal 3 29 3 2 2" xfId="23305" xr:uid="{45BD4EF9-E19E-4B04-B363-2E394855A30C}"/>
    <cellStyle name="Normal 3 29 3 2 3" xfId="23306" xr:uid="{76280BDC-4780-4517-A39D-6015AB5A9A46}"/>
    <cellStyle name="Normal 3 29 3 3" xfId="23307" xr:uid="{9CB3CD40-ADF0-4A0D-89CD-F83154968FBA}"/>
    <cellStyle name="Normal 3 29 3 3 2" xfId="23308" xr:uid="{E37B215D-FC36-4219-80CD-1153BDCF0478}"/>
    <cellStyle name="Normal 3 29 3 3 3" xfId="23309" xr:uid="{FB8D6AAC-20F7-4FEB-BEC2-A6B17E4A49E0}"/>
    <cellStyle name="Normal 3 29 3 4" xfId="23310" xr:uid="{879330E8-2502-4AA3-8ACA-3259B3647949}"/>
    <cellStyle name="Normal 3 29 3 5" xfId="23311" xr:uid="{AFE80A08-B564-490B-93A5-03815AE7003D}"/>
    <cellStyle name="Normal 3 29 4" xfId="23312" xr:uid="{8A033C87-4F76-467D-BFD0-FF4FAF52F0EA}"/>
    <cellStyle name="Normal 3 29 4 2" xfId="23313" xr:uid="{ABBBD963-0E34-44E8-817E-F8182961346C}"/>
    <cellStyle name="Normal 3 29 4 2 2" xfId="23314" xr:uid="{17DA16E1-2F59-4044-A25C-F962B8B4C3DD}"/>
    <cellStyle name="Normal 3 29 4 2 3" xfId="23315" xr:uid="{1B12AC46-F2E2-4D1C-8997-E4FACC98D538}"/>
    <cellStyle name="Normal 3 29 4 3" xfId="23316" xr:uid="{FA9447B1-4AEA-4363-BB36-9EEE29EF40F3}"/>
    <cellStyle name="Normal 3 29 4 3 2" xfId="23317" xr:uid="{5DF5C5E3-314E-48B6-8555-C2CE7E447FCE}"/>
    <cellStyle name="Normal 3 29 4 3 3" xfId="23318" xr:uid="{7C22C55D-EE10-45C7-B126-053562F9DE0F}"/>
    <cellStyle name="Normal 3 29 4 4" xfId="23319" xr:uid="{C8ABCDD3-BEB1-4275-91B3-A5157F156451}"/>
    <cellStyle name="Normal 3 29 4 5" xfId="23320" xr:uid="{051D210D-4F8B-4D37-BFC9-C79947D04F02}"/>
    <cellStyle name="Normal 3 29 5" xfId="23321" xr:uid="{EDBF57C0-A667-4382-B29D-014C766F337A}"/>
    <cellStyle name="Normal 3 29 5 2" xfId="23322" xr:uid="{65BF6539-C814-4B60-9B3B-8DA5B0975D4B}"/>
    <cellStyle name="Normal 3 29 5 2 2" xfId="23323" xr:uid="{E010F0CD-8E9F-4975-BDC0-3D5105116DB3}"/>
    <cellStyle name="Normal 3 29 5 2 3" xfId="23324" xr:uid="{D03E8D23-4DC6-490B-88EC-652379567EDA}"/>
    <cellStyle name="Normal 3 29 5 3" xfId="23325" xr:uid="{58338B37-783A-4206-88BB-85CE1461A09C}"/>
    <cellStyle name="Normal 3 29 5 3 2" xfId="23326" xr:uid="{8A69EAC8-67A9-4C43-A934-E615D6C6DD2A}"/>
    <cellStyle name="Normal 3 29 5 3 3" xfId="23327" xr:uid="{5E10B274-E073-4959-A0C9-43E34B36CF37}"/>
    <cellStyle name="Normal 3 29 5 4" xfId="23328" xr:uid="{9C760557-52EB-4380-93BC-D4FA9DFBCF11}"/>
    <cellStyle name="Normal 3 29 5 5" xfId="23329" xr:uid="{081167A3-69F2-45AF-A03A-0D4B69C539B0}"/>
    <cellStyle name="Normal 3 29 6" xfId="23330" xr:uid="{0CF5ED57-B14C-4BAD-ABEC-7D97FD41197A}"/>
    <cellStyle name="Normal 3 29 6 2" xfId="23331" xr:uid="{7A1FA7E9-B267-477D-B508-3A618D0C9197}"/>
    <cellStyle name="Normal 3 29 6 2 2" xfId="23332" xr:uid="{1EF03EB0-AED5-46C7-A6E9-4E39AACA320B}"/>
    <cellStyle name="Normal 3 29 6 2 3" xfId="23333" xr:uid="{451D8DE8-60A1-47A3-96CD-87AACD5C3B10}"/>
    <cellStyle name="Normal 3 29 6 3" xfId="23334" xr:uid="{CEFCDADF-7DD6-4423-B684-1CEE75C21FAC}"/>
    <cellStyle name="Normal 3 29 6 3 2" xfId="23335" xr:uid="{78667185-C5E7-4D60-9AF0-454A215C07AF}"/>
    <cellStyle name="Normal 3 29 6 3 3" xfId="23336" xr:uid="{8BEBA945-92D1-415B-8C66-D130C59BDC4C}"/>
    <cellStyle name="Normal 3 29 6 4" xfId="23337" xr:uid="{58D573DE-3F43-4875-A7C8-6B71702A071D}"/>
    <cellStyle name="Normal 3 29 6 5" xfId="23338" xr:uid="{6C8C988D-03BF-401A-91E5-F901D4F52384}"/>
    <cellStyle name="Normal 3 29 7" xfId="23339" xr:uid="{0C7069E0-F495-4313-B485-062ADB9CF65E}"/>
    <cellStyle name="Normal 3 29 7 2" xfId="23340" xr:uid="{E638487D-AB7D-448A-8FA2-D5FE9BA3F3B8}"/>
    <cellStyle name="Normal 3 29 7 2 2" xfId="23341" xr:uid="{AD868127-F57D-47D9-9D83-E5EB072BFDCA}"/>
    <cellStyle name="Normal 3 29 7 2 3" xfId="23342" xr:uid="{6CBAF489-2ABA-487A-85D6-3C29E7DB9EE1}"/>
    <cellStyle name="Normal 3 29 7 3" xfId="23343" xr:uid="{B527C382-88BA-4CB7-82ED-E89201E2EAF3}"/>
    <cellStyle name="Normal 3 29 7 3 2" xfId="23344" xr:uid="{C13AD887-0562-47C1-B072-2D4398323CA8}"/>
    <cellStyle name="Normal 3 29 7 3 3" xfId="23345" xr:uid="{1AEB0A55-4420-4E0B-98B1-A8567CDCBE5C}"/>
    <cellStyle name="Normal 3 29 7 4" xfId="23346" xr:uid="{F57AA8CE-68CC-4241-9ABE-E219DCABAE25}"/>
    <cellStyle name="Normal 3 29 7 5" xfId="23347" xr:uid="{23BE3A27-F99F-4A59-B9E0-7CEF2E5AE9C4}"/>
    <cellStyle name="Normal 3 29 8" xfId="23348" xr:uid="{49511E4A-A8A9-4A27-A832-8DCC42B27A2C}"/>
    <cellStyle name="Normal 3 29 8 2" xfId="23349" xr:uid="{38E892E9-512E-4CCA-A7D6-754942ABEF2F}"/>
    <cellStyle name="Normal 3 29 8 2 2" xfId="23350" xr:uid="{F9A610C8-7C0B-4C4F-8FE9-B4F65AD6DC1B}"/>
    <cellStyle name="Normal 3 29 8 2 3" xfId="23351" xr:uid="{A6582092-0F82-43F7-B572-C74F627FAEB4}"/>
    <cellStyle name="Normal 3 29 8 3" xfId="23352" xr:uid="{36B84360-BA8A-45A4-A4FE-5297E9E5C64E}"/>
    <cellStyle name="Normal 3 29 8 3 2" xfId="23353" xr:uid="{CD9A6509-9680-481B-883C-EF2EB6406D82}"/>
    <cellStyle name="Normal 3 29 8 3 3" xfId="23354" xr:uid="{C122A5D5-2A09-4832-9BEA-AE4F61DC303A}"/>
    <cellStyle name="Normal 3 29 8 4" xfId="23355" xr:uid="{B898AF25-2345-430C-AF1A-15C4D52F8A78}"/>
    <cellStyle name="Normal 3 29 8 5" xfId="23356" xr:uid="{6CD44089-DB85-456A-AEE2-C61633EE08E2}"/>
    <cellStyle name="Normal 3 29 9" xfId="23357" xr:uid="{D5989703-F878-40F8-89ED-675BEE8AF975}"/>
    <cellStyle name="Normal 3 29 9 2" xfId="23358" xr:uid="{0EC5A9D6-2E21-4A46-B580-05A8A51D8E85}"/>
    <cellStyle name="Normal 3 29 9 2 2" xfId="23359" xr:uid="{EEA20981-697E-4951-A011-82F66A3BE03A}"/>
    <cellStyle name="Normal 3 29 9 2 3" xfId="23360" xr:uid="{585ACB5F-8A56-464A-8BA1-C26E67E2D652}"/>
    <cellStyle name="Normal 3 29 9 3" xfId="23361" xr:uid="{A03CE531-B426-49EB-8CC3-DC7B442D7E1D}"/>
    <cellStyle name="Normal 3 29 9 3 2" xfId="23362" xr:uid="{E8AEDDB9-5523-42DA-95EE-F32107C8319C}"/>
    <cellStyle name="Normal 3 29 9 3 3" xfId="23363" xr:uid="{5659C02D-042C-49ED-8CA7-9F78EE6B385A}"/>
    <cellStyle name="Normal 3 29 9 4" xfId="23364" xr:uid="{4AE61609-47E8-4D07-A895-70184771D277}"/>
    <cellStyle name="Normal 3 29 9 5" xfId="23365" xr:uid="{EE9B56E9-F98A-45F1-8EA8-E5DE377A6D91}"/>
    <cellStyle name="Normal 3 3" xfId="23366" xr:uid="{8A97E2C8-A1FF-4AD7-A676-90F71FB569E8}"/>
    <cellStyle name="Normal 3 3 10" xfId="23367" xr:uid="{6951F59A-AF73-4CE3-B99D-D1D600F4DCB2}"/>
    <cellStyle name="Normal 3 3 10 2" xfId="23368" xr:uid="{AA0A16BB-7526-41F9-ABB9-21E5E809D035}"/>
    <cellStyle name="Normal 3 3 10 2 2" xfId="23369" xr:uid="{610FB4AB-BC80-4F03-B13E-290E1EC21BE1}"/>
    <cellStyle name="Normal 3 3 10 2 3" xfId="23370" xr:uid="{31133E3F-8226-4452-94D9-396AB0270902}"/>
    <cellStyle name="Normal 3 3 10 3" xfId="23371" xr:uid="{62A69304-EF46-4D89-998B-D1B05416AA75}"/>
    <cellStyle name="Normal 3 3 10 3 2" xfId="23372" xr:uid="{899FA0FF-80D5-460D-B88D-36282C9E0A44}"/>
    <cellStyle name="Normal 3 3 10 3 3" xfId="23373" xr:uid="{ED7794EC-4BDC-4E06-AF99-6A637D190D44}"/>
    <cellStyle name="Normal 3 3 10 4" xfId="23374" xr:uid="{A3380C18-D21E-4688-950C-4607160C5F16}"/>
    <cellStyle name="Normal 3 3 10 5" xfId="23375" xr:uid="{3EE8725A-4C0B-493D-BA87-0EC7378AF6D2}"/>
    <cellStyle name="Normal 3 3 11" xfId="23376" xr:uid="{1A30973D-B32B-4B97-A4E5-3017E6182FDF}"/>
    <cellStyle name="Normal 3 3 11 2" xfId="23377" xr:uid="{EA51D324-81A0-4B6A-A6AD-C04BF2A688F0}"/>
    <cellStyle name="Normal 3 3 11 2 2" xfId="23378" xr:uid="{5E32E0A6-2830-4D13-977D-1F6514B9E75E}"/>
    <cellStyle name="Normal 3 3 11 2 3" xfId="23379" xr:uid="{FFDBC121-F3FC-4CAC-8B9B-7E7AF378D975}"/>
    <cellStyle name="Normal 3 3 11 3" xfId="23380" xr:uid="{CE57F879-26E0-46DF-9C63-8E4F8BD6CF2B}"/>
    <cellStyle name="Normal 3 3 11 3 2" xfId="23381" xr:uid="{3AFF42DA-C041-438A-A722-94EFA64B4ED9}"/>
    <cellStyle name="Normal 3 3 11 3 3" xfId="23382" xr:uid="{A0503F8B-609D-4CBE-BE48-C00561E2E59E}"/>
    <cellStyle name="Normal 3 3 11 4" xfId="23383" xr:uid="{B57C5573-552F-402D-A79A-37E775F2BA53}"/>
    <cellStyle name="Normal 3 3 11 5" xfId="23384" xr:uid="{A6C439B9-7C91-429B-9350-F40A6EAFEBAF}"/>
    <cellStyle name="Normal 3 3 12" xfId="23385" xr:uid="{AE814984-A37C-4D20-A6AE-7BF65EA42264}"/>
    <cellStyle name="Normal 3 3 12 2" xfId="23386" xr:uid="{9EE273E2-036A-4703-9808-6245B789E3EA}"/>
    <cellStyle name="Normal 3 3 12 2 2" xfId="23387" xr:uid="{00A16D55-10FF-443F-BE4C-3420042F396E}"/>
    <cellStyle name="Normal 3 3 12 2 3" xfId="23388" xr:uid="{96AAC0C1-22CE-4C4B-999B-7ACB28AC99C4}"/>
    <cellStyle name="Normal 3 3 12 3" xfId="23389" xr:uid="{9E6D5FAB-70A7-455E-B756-DE8C7A01FAB3}"/>
    <cellStyle name="Normal 3 3 12 3 2" xfId="23390" xr:uid="{09355DE4-04B1-4F90-9B57-6DEDCD0EC745}"/>
    <cellStyle name="Normal 3 3 12 3 3" xfId="23391" xr:uid="{4C975CFC-E104-448B-8C65-1271C8E1067B}"/>
    <cellStyle name="Normal 3 3 12 4" xfId="23392" xr:uid="{1BB903B0-F1E6-4387-9D96-185458DB2C2C}"/>
    <cellStyle name="Normal 3 3 12 5" xfId="23393" xr:uid="{59817857-2E61-4785-B852-0B1550CDF33B}"/>
    <cellStyle name="Normal 3 3 13" xfId="23394" xr:uid="{F01F0FA9-B0C4-43EF-B55D-A8012B6944A3}"/>
    <cellStyle name="Normal 3 3 13 2" xfId="23395" xr:uid="{4A41C4AF-DD65-4503-BB64-981226FAE70F}"/>
    <cellStyle name="Normal 3 3 13 2 2" xfId="23396" xr:uid="{D2A9BD14-DC3D-45EF-AD5A-EF8B3A0B700E}"/>
    <cellStyle name="Normal 3 3 13 2 3" xfId="23397" xr:uid="{3A87D637-A794-4797-BE8C-222439ADEEFD}"/>
    <cellStyle name="Normal 3 3 13 3" xfId="23398" xr:uid="{3F0CB160-1786-422F-AB68-2F4FCDFB5690}"/>
    <cellStyle name="Normal 3 3 13 3 2" xfId="23399" xr:uid="{2FD94529-2195-4319-BD4E-D943C9C54EE8}"/>
    <cellStyle name="Normal 3 3 13 3 3" xfId="23400" xr:uid="{65C7AE05-0916-43F8-9829-E8BD177AE484}"/>
    <cellStyle name="Normal 3 3 13 4" xfId="23401" xr:uid="{50D7A88D-3CD2-459D-B637-B29D929BF41A}"/>
    <cellStyle name="Normal 3 3 13 5" xfId="23402" xr:uid="{4A3CF5EF-0F88-4C5F-BEA8-1B399A25B3AE}"/>
    <cellStyle name="Normal 3 3 14" xfId="23403" xr:uid="{71A75C2D-33CF-4BA1-8D21-DD55037F3216}"/>
    <cellStyle name="Normal 3 3 14 2" xfId="23404" xr:uid="{9CACAD90-4501-4906-895D-682AAA3A3ADB}"/>
    <cellStyle name="Normal 3 3 14 2 2" xfId="23405" xr:uid="{A1613126-3F7D-45C0-B745-4E6599A78321}"/>
    <cellStyle name="Normal 3 3 14 2 3" xfId="23406" xr:uid="{71098632-F4E4-49CC-A719-A6AECF1FAD71}"/>
    <cellStyle name="Normal 3 3 14 3" xfId="23407" xr:uid="{0F2C11D0-ECBC-4FA7-901B-D1EA9A231070}"/>
    <cellStyle name="Normal 3 3 14 3 2" xfId="23408" xr:uid="{51326A8E-DB45-4D7F-BBF3-681E50C97ED1}"/>
    <cellStyle name="Normal 3 3 14 3 3" xfId="23409" xr:uid="{13FB0E99-259B-4141-B43F-35AA5236BFA1}"/>
    <cellStyle name="Normal 3 3 14 4" xfId="23410" xr:uid="{C1A5485E-DAD3-4B8C-BB27-84555E449E92}"/>
    <cellStyle name="Normal 3 3 14 5" xfId="23411" xr:uid="{460D35C1-7B9A-40CE-9DA2-00E275ADC145}"/>
    <cellStyle name="Normal 3 3 15" xfId="23412" xr:uid="{DEC5B100-960C-4DB0-B9E9-C054D9DE8A14}"/>
    <cellStyle name="Normal 3 3 15 2" xfId="23413" xr:uid="{D05A3C2F-319F-4D29-8D36-37E27A4BBFDD}"/>
    <cellStyle name="Normal 3 3 15 2 2" xfId="23414" xr:uid="{8227DDD1-8CCC-4150-8EC1-CAB6953341B1}"/>
    <cellStyle name="Normal 3 3 15 2 3" xfId="23415" xr:uid="{14D78A27-53EB-46F7-A278-E22DC2F19902}"/>
    <cellStyle name="Normal 3 3 15 3" xfId="23416" xr:uid="{9A2BA605-C0DE-425D-90C6-C931BD055A06}"/>
    <cellStyle name="Normal 3 3 15 3 2" xfId="23417" xr:uid="{9B4DD0F4-C517-43BB-909D-F6D17881E3BC}"/>
    <cellStyle name="Normal 3 3 15 3 3" xfId="23418" xr:uid="{F984891A-A27F-4AEF-B002-89287D14B354}"/>
    <cellStyle name="Normal 3 3 15 4" xfId="23419" xr:uid="{5F99BA76-5EBA-42A2-B6FA-07B7E826BDDD}"/>
    <cellStyle name="Normal 3 3 15 5" xfId="23420" xr:uid="{3040B516-3772-4FAF-832D-9656A5664626}"/>
    <cellStyle name="Normal 3 3 16" xfId="23421" xr:uid="{733928A3-F1AE-4DEB-A71B-B985F7E83688}"/>
    <cellStyle name="Normal 3 3 16 2" xfId="23422" xr:uid="{C0398134-900A-431B-BB33-980A0585E431}"/>
    <cellStyle name="Normal 3 3 16 2 2" xfId="23423" xr:uid="{FCF2571E-CC31-4C22-94EF-9E1F39E1180F}"/>
    <cellStyle name="Normal 3 3 16 2 3" xfId="23424" xr:uid="{51EA7910-FF7D-4182-A1E6-D931691281DC}"/>
    <cellStyle name="Normal 3 3 16 3" xfId="23425" xr:uid="{BD706010-A7CE-41C4-9BA0-CA32C2C2850B}"/>
    <cellStyle name="Normal 3 3 16 3 2" xfId="23426" xr:uid="{C3187D5E-9635-4607-A337-E0F361789C6D}"/>
    <cellStyle name="Normal 3 3 16 3 3" xfId="23427" xr:uid="{CCE8F547-61BF-422F-9878-59B1DD948948}"/>
    <cellStyle name="Normal 3 3 16 4" xfId="23428" xr:uid="{55DAEC18-19B7-42EE-A986-7292C220504D}"/>
    <cellStyle name="Normal 3 3 16 5" xfId="23429" xr:uid="{A0863B63-C02E-4D95-B070-6716F7C26658}"/>
    <cellStyle name="Normal 3 3 17" xfId="23430" xr:uid="{58664DCA-FFFE-4760-99AC-43932CED6FF8}"/>
    <cellStyle name="Normal 3 3 17 2" xfId="23431" xr:uid="{65E6B584-6BF7-4B2F-80C5-1BEBAAA2A4AD}"/>
    <cellStyle name="Normal 3 3 17 2 2" xfId="23432" xr:uid="{811D6F92-CDC6-4A3C-B1A6-664DE52B0782}"/>
    <cellStyle name="Normal 3 3 17 2 3" xfId="23433" xr:uid="{AAED3774-41D2-409A-A152-94950102DD9D}"/>
    <cellStyle name="Normal 3 3 17 3" xfId="23434" xr:uid="{FD0D183B-83C2-48CD-A7DB-9AB16FD5C5E5}"/>
    <cellStyle name="Normal 3 3 17 3 2" xfId="23435" xr:uid="{EB00F321-422E-48EB-AFDB-261EB7A424E2}"/>
    <cellStyle name="Normal 3 3 17 3 3" xfId="23436" xr:uid="{F4816FAA-E935-4861-9C99-20C6DBDB9D8E}"/>
    <cellStyle name="Normal 3 3 17 4" xfId="23437" xr:uid="{A1C4F589-9E08-4D25-B0D5-660D2EC584E6}"/>
    <cellStyle name="Normal 3 3 17 5" xfId="23438" xr:uid="{D2AB9EC7-8B70-4D58-BB41-74A908164244}"/>
    <cellStyle name="Normal 3 3 18" xfId="23439" xr:uid="{FD9EB648-1305-4DF8-A157-E68991F06428}"/>
    <cellStyle name="Normal 3 3 18 2" xfId="23440" xr:uid="{B9E0FE13-AE18-48A3-A06B-DD309CA7A052}"/>
    <cellStyle name="Normal 3 3 18 2 2" xfId="23441" xr:uid="{D75100AD-46FA-4DCE-978F-6001F610E807}"/>
    <cellStyle name="Normal 3 3 18 2 3" xfId="23442" xr:uid="{C83660B9-3E63-4F65-B563-9875F7E9A991}"/>
    <cellStyle name="Normal 3 3 18 3" xfId="23443" xr:uid="{30172C5C-8DB6-4802-9419-DA12C2656BB4}"/>
    <cellStyle name="Normal 3 3 18 3 2" xfId="23444" xr:uid="{754657E5-8DBE-4D7D-8C0D-033FF8A8FBF5}"/>
    <cellStyle name="Normal 3 3 18 3 3" xfId="23445" xr:uid="{1B483CD7-CDC0-4C48-BD34-DB2E95627AF1}"/>
    <cellStyle name="Normal 3 3 18 4" xfId="23446" xr:uid="{27EE6C55-3B5D-4D3B-9848-013850364FFC}"/>
    <cellStyle name="Normal 3 3 18 5" xfId="23447" xr:uid="{BA6AA474-1B7E-46DB-9998-B6062F5F3F61}"/>
    <cellStyle name="Normal 3 3 19" xfId="23448" xr:uid="{75DE94D9-F124-4B2F-9DD2-05CD1927108D}"/>
    <cellStyle name="Normal 3 3 19 2" xfId="23449" xr:uid="{87F207C2-0018-4D4D-B9D9-BBDD6A504E80}"/>
    <cellStyle name="Normal 3 3 19 2 2" xfId="23450" xr:uid="{7690E0AD-D4BD-4A6A-9988-E5646755C07D}"/>
    <cellStyle name="Normal 3 3 19 2 3" xfId="23451" xr:uid="{DF2FA6FF-D76F-407F-A86B-6CF1F9CB324C}"/>
    <cellStyle name="Normal 3 3 19 3" xfId="23452" xr:uid="{2A1DF7A1-F4F3-4605-9C47-9056F9CC475A}"/>
    <cellStyle name="Normal 3 3 19 3 2" xfId="23453" xr:uid="{CFAE7084-A248-4673-8B24-CD97E5BF7F76}"/>
    <cellStyle name="Normal 3 3 19 3 3" xfId="23454" xr:uid="{48CEB9F8-A298-4C1B-BE9C-8E36262E3C9F}"/>
    <cellStyle name="Normal 3 3 19 4" xfId="23455" xr:uid="{CDF14AB6-5352-476A-8120-C00C50AEADA9}"/>
    <cellStyle name="Normal 3 3 19 5" xfId="23456" xr:uid="{141BAB33-72DD-4585-9E43-C289B916A5DF}"/>
    <cellStyle name="Normal 3 3 2" xfId="23457" xr:uid="{886F851F-83E5-43AA-AB59-827BFC30062B}"/>
    <cellStyle name="Normal 3 3 2 2" xfId="23458" xr:uid="{4FB2711E-274C-42B8-88DE-E05A969415CC}"/>
    <cellStyle name="Normal 3 3 2 2 2" xfId="23459" xr:uid="{4B17ACD7-7D1E-4793-9DE0-AE1A1B148A57}"/>
    <cellStyle name="Normal 3 3 2 2 3" xfId="23460" xr:uid="{F16C9EC4-8C18-4665-B1E2-5AF67919288B}"/>
    <cellStyle name="Normal 3 3 2 3" xfId="23461" xr:uid="{9D64C1FD-8422-41C6-B17E-1B7A821DB923}"/>
    <cellStyle name="Normal 3 3 2 3 2" xfId="23462" xr:uid="{C64ED56A-5215-4170-AA84-E959A78F4E67}"/>
    <cellStyle name="Normal 3 3 2 3 3" xfId="23463" xr:uid="{53E8E1FE-BB38-4B29-B14F-FC7F9FDB6115}"/>
    <cellStyle name="Normal 3 3 2 4" xfId="23464" xr:uid="{C466B2BB-B70D-44DA-8AAF-50864DB0B28F}"/>
    <cellStyle name="Normal 3 3 2 5" xfId="23465" xr:uid="{9B172922-3A7B-4EEF-A22D-82185DEE61FE}"/>
    <cellStyle name="Normal 3 3 20" xfId="23466" xr:uid="{1367BB65-0FAB-445C-A532-E8CA2C045887}"/>
    <cellStyle name="Normal 3 3 20 2" xfId="23467" xr:uid="{2A512166-E4D0-4333-8063-E0B0E45371B0}"/>
    <cellStyle name="Normal 3 3 20 2 2" xfId="23468" xr:uid="{F41D6146-D2C5-4175-BFA5-EAFC19D1200F}"/>
    <cellStyle name="Normal 3 3 20 2 3" xfId="23469" xr:uid="{4CE341DE-B1DF-494A-8D35-3315536ABB59}"/>
    <cellStyle name="Normal 3 3 20 3" xfId="23470" xr:uid="{1449AD39-BD05-455D-9928-C259173E2CD0}"/>
    <cellStyle name="Normal 3 3 20 3 2" xfId="23471" xr:uid="{621DF5D0-0B2E-4D63-AC50-BAD6F5A5F3AF}"/>
    <cellStyle name="Normal 3 3 20 3 3" xfId="23472" xr:uid="{0866C690-A80A-414A-B968-7F55F2A28E62}"/>
    <cellStyle name="Normal 3 3 20 4" xfId="23473" xr:uid="{8C3A8899-E065-4068-AFDE-6511A1D66E45}"/>
    <cellStyle name="Normal 3 3 20 5" xfId="23474" xr:uid="{5D9A23D9-AC1B-4717-8100-38E75C5FDFA2}"/>
    <cellStyle name="Normal 3 3 21" xfId="23475" xr:uid="{D71B69C8-A071-4C64-A7A1-F8F1C72BEF43}"/>
    <cellStyle name="Normal 3 3 21 2" xfId="23476" xr:uid="{9F461C10-B13A-4AF5-844C-4FE837ED3E2F}"/>
    <cellStyle name="Normal 3 3 21 2 2" xfId="23477" xr:uid="{A9E03974-4FBC-4365-8813-1D743E74FA5E}"/>
    <cellStyle name="Normal 3 3 21 2 3" xfId="23478" xr:uid="{49CBEC06-E4F8-4DB7-9FFD-42EA5D4309F5}"/>
    <cellStyle name="Normal 3 3 21 3" xfId="23479" xr:uid="{1AFE5F5D-C671-4ADD-B567-0B38387EC141}"/>
    <cellStyle name="Normal 3 3 21 3 2" xfId="23480" xr:uid="{6CB22C49-EDC4-4F14-916B-862A4505393B}"/>
    <cellStyle name="Normal 3 3 21 3 3" xfId="23481" xr:uid="{54913BB2-6066-48F4-9D7B-6AFD452816C1}"/>
    <cellStyle name="Normal 3 3 21 4" xfId="23482" xr:uid="{86B14A0F-7C80-4487-AFAD-1E28F89A1AB1}"/>
    <cellStyle name="Normal 3 3 21 5" xfId="23483" xr:uid="{41287FFF-C296-4034-BF17-871C513DB230}"/>
    <cellStyle name="Normal 3 3 22" xfId="23484" xr:uid="{08D9C5D7-C8B0-4A09-A082-91CF92A58655}"/>
    <cellStyle name="Normal 3 3 22 2" xfId="23485" xr:uid="{CD1C3BD3-9A28-434D-BA5E-DC3E462C0BC9}"/>
    <cellStyle name="Normal 3 3 22 2 2" xfId="23486" xr:uid="{A10E8CCB-5E45-4948-9EEB-86D19D6C45B6}"/>
    <cellStyle name="Normal 3 3 22 2 3" xfId="23487" xr:uid="{75AB8B1C-C9D4-4097-AD5D-421B7646B92E}"/>
    <cellStyle name="Normal 3 3 22 3" xfId="23488" xr:uid="{EE4496AE-D555-4E47-A12A-7617BB452D48}"/>
    <cellStyle name="Normal 3 3 22 3 2" xfId="23489" xr:uid="{0EE6BE37-5D62-49D2-AA3D-1FD9D36F4A65}"/>
    <cellStyle name="Normal 3 3 22 3 3" xfId="23490" xr:uid="{50E83A55-1873-4E52-86AE-1E90782393FD}"/>
    <cellStyle name="Normal 3 3 22 4" xfId="23491" xr:uid="{6B4F7167-74F5-40C0-910C-3B643C10F8F8}"/>
    <cellStyle name="Normal 3 3 22 5" xfId="23492" xr:uid="{061DBB8C-B299-42AC-A507-5A743DBCB5EE}"/>
    <cellStyle name="Normal 3 3 23" xfId="23493" xr:uid="{4592BED7-181D-4966-944F-527DCE01CADA}"/>
    <cellStyle name="Normal 3 3 23 2" xfId="23494" xr:uid="{C61B23E4-B101-445A-B552-0C4DD7314E80}"/>
    <cellStyle name="Normal 3 3 23 2 2" xfId="23495" xr:uid="{07DFAF73-71E7-4DC7-B24F-90D78AA6EFBE}"/>
    <cellStyle name="Normal 3 3 23 2 3" xfId="23496" xr:uid="{C7EEB943-ECD4-4213-9858-297B6EA5C003}"/>
    <cellStyle name="Normal 3 3 23 3" xfId="23497" xr:uid="{EEAC90B8-5D73-4590-B185-6A5CA6F08FA6}"/>
    <cellStyle name="Normal 3 3 23 3 2" xfId="23498" xr:uid="{967C4562-E949-4E20-B5CC-73092D635361}"/>
    <cellStyle name="Normal 3 3 23 3 3" xfId="23499" xr:uid="{49FBCA1B-D33E-41EE-BA39-0E1F4BAF7E6C}"/>
    <cellStyle name="Normal 3 3 23 4" xfId="23500" xr:uid="{C2CE5509-7B3E-415D-BFA3-0599F5771C2F}"/>
    <cellStyle name="Normal 3 3 23 5" xfId="23501" xr:uid="{3A01A159-835D-469C-91B3-76C8027B1EB0}"/>
    <cellStyle name="Normal 3 3 24" xfId="23502" xr:uid="{2DA20DD8-64A4-4A51-B2F8-21B073BAB26F}"/>
    <cellStyle name="Normal 3 3 24 2" xfId="23503" xr:uid="{4CE14F63-039E-4CB8-BA35-32AE70335898}"/>
    <cellStyle name="Normal 3 3 24 3" xfId="23504" xr:uid="{57674F0D-7578-47E1-91F1-AE2084B582BA}"/>
    <cellStyle name="Normal 3 3 25" xfId="23505" xr:uid="{FD492C82-59A8-4719-A593-928D3398B799}"/>
    <cellStyle name="Normal 3 3 25 2" xfId="23506" xr:uid="{479826DD-145C-4E75-9BF5-B8345B413BE2}"/>
    <cellStyle name="Normal 3 3 25 3" xfId="23507" xr:uid="{3D97A68A-BDF4-4BA7-B52C-EF8DA32943E3}"/>
    <cellStyle name="Normal 3 3 26" xfId="23508" xr:uid="{9B2DD941-11DB-42F2-BC79-BB89F5A619D8}"/>
    <cellStyle name="Normal 3 3 26 2" xfId="41495" xr:uid="{3A7B76D4-6AA0-420D-9875-22FA545A775F}"/>
    <cellStyle name="Normal 3 3 27" xfId="23509" xr:uid="{519D2359-991C-4115-AEE0-A22A8E0D850B}"/>
    <cellStyle name="Normal 3 3 3" xfId="23510" xr:uid="{4A3CEE38-141E-4201-83AE-7C3BCF2E689E}"/>
    <cellStyle name="Normal 3 3 3 2" xfId="23511" xr:uid="{ED562A63-DF85-4E72-8D67-F4DBBFC603B6}"/>
    <cellStyle name="Normal 3 3 3 2 2" xfId="23512" xr:uid="{5D5B8141-37E4-48B2-85ED-650F8FFE0DAD}"/>
    <cellStyle name="Normal 3 3 3 2 3" xfId="23513" xr:uid="{CA668080-92DC-43AF-B187-42D1338762EB}"/>
    <cellStyle name="Normal 3 3 3 3" xfId="23514" xr:uid="{48650D06-92A5-4311-A3F5-A4A1A2559F7D}"/>
    <cellStyle name="Normal 3 3 3 3 2" xfId="23515" xr:uid="{30EE73A8-5BD2-4F7C-BF01-FE20CABD53EB}"/>
    <cellStyle name="Normal 3 3 3 3 3" xfId="23516" xr:uid="{B7DC55EC-A4DD-4B45-9B6A-D1802EE67A4C}"/>
    <cellStyle name="Normal 3 3 3 4" xfId="23517" xr:uid="{CB6CD6BF-F515-4365-AE83-09B49A595CB8}"/>
    <cellStyle name="Normal 3 3 3 5" xfId="23518" xr:uid="{A7DA8D39-C161-4C1E-8E0A-385897473037}"/>
    <cellStyle name="Normal 3 3 4" xfId="23519" xr:uid="{051A7BD0-90AB-4445-891D-46D2FA5FC684}"/>
    <cellStyle name="Normal 3 3 4 2" xfId="23520" xr:uid="{E88D175E-887F-4F1B-BBFB-0E5C9C178304}"/>
    <cellStyle name="Normal 3 3 4 2 2" xfId="23521" xr:uid="{41A6FA29-F455-4C8B-BA55-A97CAEA0DF1C}"/>
    <cellStyle name="Normal 3 3 4 2 3" xfId="23522" xr:uid="{E83320FA-DD07-42B8-A7D1-03D994114C85}"/>
    <cellStyle name="Normal 3 3 4 3" xfId="23523" xr:uid="{C71B3DC0-26CB-438A-B360-357010CB11EC}"/>
    <cellStyle name="Normal 3 3 4 3 2" xfId="23524" xr:uid="{38B76D9E-588A-45BA-9903-927066E9DB18}"/>
    <cellStyle name="Normal 3 3 4 3 3" xfId="23525" xr:uid="{87CDCC3D-37B6-42F9-A006-DBBEB84C2F98}"/>
    <cellStyle name="Normal 3 3 4 4" xfId="23526" xr:uid="{98B2D7B4-7D52-4E91-9A16-FA9B3419B063}"/>
    <cellStyle name="Normal 3 3 4 5" xfId="23527" xr:uid="{74B74710-C113-4CF1-AE8F-058E09358DCE}"/>
    <cellStyle name="Normal 3 3 5" xfId="23528" xr:uid="{AA0C26A0-DBF3-4F7C-BFBF-2E6DD0654F5E}"/>
    <cellStyle name="Normal 3 3 5 2" xfId="23529" xr:uid="{07F43019-3238-4E65-BB0D-69C8BC73B47D}"/>
    <cellStyle name="Normal 3 3 5 2 2" xfId="23530" xr:uid="{FFF10E25-4C87-4ECF-AA79-E9C5E9DE3CA3}"/>
    <cellStyle name="Normal 3 3 5 2 3" xfId="23531" xr:uid="{C031B0A3-47E7-4BCE-9CA0-EBEE91AE45F7}"/>
    <cellStyle name="Normal 3 3 5 3" xfId="23532" xr:uid="{4762F175-62B8-4544-BB78-11FC2973DD60}"/>
    <cellStyle name="Normal 3 3 5 3 2" xfId="23533" xr:uid="{7F667B92-FFCB-4580-B3E3-3B894885674E}"/>
    <cellStyle name="Normal 3 3 5 3 3" xfId="23534" xr:uid="{CA94E8A2-EE9A-41D8-AA99-F8329754F7C7}"/>
    <cellStyle name="Normal 3 3 5 4" xfId="23535" xr:uid="{0FDAD64C-D134-4394-A190-083C30F25448}"/>
    <cellStyle name="Normal 3 3 5 5" xfId="23536" xr:uid="{AFDE0B9E-FF38-47ED-871C-6E811F138922}"/>
    <cellStyle name="Normal 3 3 6" xfId="23537" xr:uid="{3C8CC001-5D8D-40FC-9EA5-276335AC2F5F}"/>
    <cellStyle name="Normal 3 3 6 2" xfId="23538" xr:uid="{61A28A03-BB88-4B12-9116-FA400BB6FCAF}"/>
    <cellStyle name="Normal 3 3 6 2 2" xfId="23539" xr:uid="{E0681B93-4030-4491-A84D-1A132ABE32EE}"/>
    <cellStyle name="Normal 3 3 6 2 3" xfId="23540" xr:uid="{C7FBB7A0-A67E-4965-9860-13401029C03C}"/>
    <cellStyle name="Normal 3 3 6 3" xfId="23541" xr:uid="{1A0D76B1-F910-4F13-926F-705D86F029B6}"/>
    <cellStyle name="Normal 3 3 6 3 2" xfId="23542" xr:uid="{FACFEA17-D428-44E1-903F-A993C6506FC0}"/>
    <cellStyle name="Normal 3 3 6 3 3" xfId="23543" xr:uid="{6950D4A1-5B2C-45B1-B0DB-9FA80004C2ED}"/>
    <cellStyle name="Normal 3 3 6 4" xfId="23544" xr:uid="{BF55F22D-2F5D-473B-A0DC-83B6807432DC}"/>
    <cellStyle name="Normal 3 3 6 5" xfId="23545" xr:uid="{3377E193-13DD-4718-A3FF-2D282546E164}"/>
    <cellStyle name="Normal 3 3 7" xfId="23546" xr:uid="{2E071EE9-8A96-403B-AC2F-58639670F254}"/>
    <cellStyle name="Normal 3 3 7 2" xfId="23547" xr:uid="{E4195AE6-CFE7-4442-9611-79E874201927}"/>
    <cellStyle name="Normal 3 3 7 2 2" xfId="23548" xr:uid="{B0E6E6D1-02B8-49B1-BC0F-8A4530A12D2E}"/>
    <cellStyle name="Normal 3 3 7 2 3" xfId="23549" xr:uid="{B5AC9EB1-9C86-4103-929E-E1B70F2644CF}"/>
    <cellStyle name="Normal 3 3 7 3" xfId="23550" xr:uid="{99CFADE1-F7AC-4C2E-98C5-201E557FFF70}"/>
    <cellStyle name="Normal 3 3 7 3 2" xfId="23551" xr:uid="{446EC7CC-540A-4C96-9A1F-89840DC22DF4}"/>
    <cellStyle name="Normal 3 3 7 3 3" xfId="23552" xr:uid="{6A959945-86B3-49C1-9442-DD2DFC3CF675}"/>
    <cellStyle name="Normal 3 3 7 4" xfId="23553" xr:uid="{2029ACAF-0341-4DEB-9CF6-D45CC9E567FB}"/>
    <cellStyle name="Normal 3 3 7 5" xfId="23554" xr:uid="{4E559AEA-890A-4C02-9B55-B31CD11C3F01}"/>
    <cellStyle name="Normal 3 3 8" xfId="23555" xr:uid="{079CF9E9-7719-4031-A844-E289AA2B34AE}"/>
    <cellStyle name="Normal 3 3 8 2" xfId="23556" xr:uid="{70D947D0-502C-4D66-8B2C-AF0653BA5A64}"/>
    <cellStyle name="Normal 3 3 8 2 2" xfId="23557" xr:uid="{30434BC8-C719-4595-963F-2DD87464ACBF}"/>
    <cellStyle name="Normal 3 3 8 2 3" xfId="23558" xr:uid="{27B68AC8-3C17-4966-A4FF-0340E4D7760F}"/>
    <cellStyle name="Normal 3 3 8 3" xfId="23559" xr:uid="{5943EED7-4F12-49A7-8474-89EC6E60BFAA}"/>
    <cellStyle name="Normal 3 3 8 3 2" xfId="23560" xr:uid="{D5F045DB-9034-490C-BB37-609BEBB9A6C0}"/>
    <cellStyle name="Normal 3 3 8 3 3" xfId="23561" xr:uid="{69FA7B43-7A79-440A-B69F-AA09B95AB789}"/>
    <cellStyle name="Normal 3 3 8 4" xfId="23562" xr:uid="{3B0780BE-565D-4234-82DF-0C9D0DE104F3}"/>
    <cellStyle name="Normal 3 3 8 5" xfId="23563" xr:uid="{A3D37725-EE12-4D25-93FC-388EE143CA0A}"/>
    <cellStyle name="Normal 3 3 9" xfId="23564" xr:uid="{99C213D4-27E2-4ECD-B2A6-6B9D4E54F6BF}"/>
    <cellStyle name="Normal 3 3 9 2" xfId="23565" xr:uid="{7240E746-88D6-4702-8149-BCCD56D87920}"/>
    <cellStyle name="Normal 3 3 9 2 2" xfId="23566" xr:uid="{E78215D0-7472-4AD5-AFB3-C6A90A91AB9C}"/>
    <cellStyle name="Normal 3 3 9 2 3" xfId="23567" xr:uid="{65782F7D-CE14-4F4E-96B9-8D22AD45D7C5}"/>
    <cellStyle name="Normal 3 3 9 3" xfId="23568" xr:uid="{40E6BF5D-A382-4FB1-981F-37FDE63D7B31}"/>
    <cellStyle name="Normal 3 3 9 3 2" xfId="23569" xr:uid="{E1171B68-5E8E-4839-8451-6C4F065D20EA}"/>
    <cellStyle name="Normal 3 3 9 3 3" xfId="23570" xr:uid="{9C4AB10C-DC7A-4275-83D6-4354711DEFEC}"/>
    <cellStyle name="Normal 3 3 9 4" xfId="23571" xr:uid="{CD4CB499-C242-4349-A84D-103A39639553}"/>
    <cellStyle name="Normal 3 3 9 5" xfId="23572" xr:uid="{757172DC-9FF5-4DEC-8CE5-EFDACFB0A246}"/>
    <cellStyle name="Normal 3 30" xfId="23573" xr:uid="{F6F46184-B552-47B4-9C1D-B2F39466471F}"/>
    <cellStyle name="Normal 3 30 10" xfId="23574" xr:uid="{9768CA6A-1485-4A8C-8AFE-E33493B4300E}"/>
    <cellStyle name="Normal 3 30 10 2" xfId="23575" xr:uid="{2DBE077F-C15C-42EA-9B13-E6F2931D29EE}"/>
    <cellStyle name="Normal 3 30 10 2 2" xfId="23576" xr:uid="{934E159D-4084-4F0C-9463-EE7E21588B5F}"/>
    <cellStyle name="Normal 3 30 10 2 3" xfId="23577" xr:uid="{641A1831-8E35-42A5-B8DA-F4220281735D}"/>
    <cellStyle name="Normal 3 30 10 3" xfId="23578" xr:uid="{A41E79D6-A374-4E93-8236-EA304C22D5D0}"/>
    <cellStyle name="Normal 3 30 10 3 2" xfId="23579" xr:uid="{5A870424-B14A-4C83-B37D-5F6573C0E338}"/>
    <cellStyle name="Normal 3 30 10 3 3" xfId="23580" xr:uid="{F53073E0-4895-44CE-9923-F0E970675CA7}"/>
    <cellStyle name="Normal 3 30 10 4" xfId="23581" xr:uid="{BE3D08E6-23B2-4A30-BD51-11B48A8C47B9}"/>
    <cellStyle name="Normal 3 30 10 5" xfId="23582" xr:uid="{F100DA53-193D-40C5-B57F-88DCB71221C8}"/>
    <cellStyle name="Normal 3 30 11" xfId="23583" xr:uid="{3AF41125-DC10-4CDA-942F-06C5F344C277}"/>
    <cellStyle name="Normal 3 30 11 2" xfId="23584" xr:uid="{1A4CC089-07E4-4115-8848-34514D66ACFC}"/>
    <cellStyle name="Normal 3 30 11 2 2" xfId="23585" xr:uid="{75A952BF-52DE-4B3E-ACE3-EDB2AE0BD44A}"/>
    <cellStyle name="Normal 3 30 11 2 3" xfId="23586" xr:uid="{204824B6-18B0-4AD6-9A4E-2DA8D8BA89B2}"/>
    <cellStyle name="Normal 3 30 11 3" xfId="23587" xr:uid="{FA327A67-F45D-4B14-B7BC-BA51A0CC3465}"/>
    <cellStyle name="Normal 3 30 11 3 2" xfId="23588" xr:uid="{99E599E7-7E6A-43FD-A37B-3677774C299E}"/>
    <cellStyle name="Normal 3 30 11 3 3" xfId="23589" xr:uid="{F4C1B8F8-024B-406A-A154-5E9ABF3CA37B}"/>
    <cellStyle name="Normal 3 30 11 4" xfId="23590" xr:uid="{78661578-AD1A-40AA-82A6-28F7C3321BD4}"/>
    <cellStyle name="Normal 3 30 11 5" xfId="23591" xr:uid="{17368B45-5A6B-4098-99E3-F1CC355AE41B}"/>
    <cellStyle name="Normal 3 30 12" xfId="23592" xr:uid="{04F85725-9EF6-4EEF-91F4-565F0D843D5B}"/>
    <cellStyle name="Normal 3 30 12 2" xfId="23593" xr:uid="{A59D0259-BA1A-462A-9D1A-041F7D39A2E9}"/>
    <cellStyle name="Normal 3 30 12 2 2" xfId="23594" xr:uid="{D390C65D-6DEC-4C91-93BE-CF47413E2BA2}"/>
    <cellStyle name="Normal 3 30 12 2 3" xfId="23595" xr:uid="{AA2F97F2-C5CA-4C8F-9509-C853109DA843}"/>
    <cellStyle name="Normal 3 30 12 3" xfId="23596" xr:uid="{A3294EE8-F884-49EC-B652-66376E9D979C}"/>
    <cellStyle name="Normal 3 30 12 3 2" xfId="23597" xr:uid="{785B6BA0-7A5D-4EB7-A415-26CC820519B7}"/>
    <cellStyle name="Normal 3 30 12 3 3" xfId="23598" xr:uid="{CD112A32-D5AE-40A1-A0AD-91452E73EDD4}"/>
    <cellStyle name="Normal 3 30 12 4" xfId="23599" xr:uid="{87BAD720-0D88-42AB-966F-CFAA49B223C1}"/>
    <cellStyle name="Normal 3 30 12 5" xfId="23600" xr:uid="{3E4FD2F6-F161-4A73-9EA6-F51C7745CDDC}"/>
    <cellStyle name="Normal 3 30 13" xfId="23601" xr:uid="{C0B82145-B3F7-49E4-917A-47B5E49E6DF8}"/>
    <cellStyle name="Normal 3 30 13 2" xfId="23602" xr:uid="{4C30F3BD-94F1-4523-BB0C-8D04C44CC2B7}"/>
    <cellStyle name="Normal 3 30 13 2 2" xfId="23603" xr:uid="{6168BCDB-110A-4002-A546-33199B780C1A}"/>
    <cellStyle name="Normal 3 30 13 2 3" xfId="23604" xr:uid="{4AE4A030-950C-4EB0-9170-23DBA37BE6AA}"/>
    <cellStyle name="Normal 3 30 13 3" xfId="23605" xr:uid="{16311799-660C-4CB3-8C88-775920EA8D0D}"/>
    <cellStyle name="Normal 3 30 13 3 2" xfId="23606" xr:uid="{28B1FE9D-B24B-4AC4-8C1A-0C840DB0931D}"/>
    <cellStyle name="Normal 3 30 13 3 3" xfId="23607" xr:uid="{A2FCA87E-191C-4D04-BD3A-CF7CF8AA4971}"/>
    <cellStyle name="Normal 3 30 13 4" xfId="23608" xr:uid="{1D776224-BA11-4FDB-B118-53E3E4E701CC}"/>
    <cellStyle name="Normal 3 30 13 5" xfId="23609" xr:uid="{4E708D5A-915E-4045-ADD4-1FA89B5982CA}"/>
    <cellStyle name="Normal 3 30 14" xfId="23610" xr:uid="{C006DE3B-02DD-4D33-83D7-8C50D00CB191}"/>
    <cellStyle name="Normal 3 30 14 2" xfId="23611" xr:uid="{9A982A02-710B-468A-8A01-DE8DAF0F1A05}"/>
    <cellStyle name="Normal 3 30 14 2 2" xfId="23612" xr:uid="{37AB7870-2F23-4DF9-B732-6858C111E8EE}"/>
    <cellStyle name="Normal 3 30 14 2 3" xfId="23613" xr:uid="{091D4614-430D-4BD5-B576-047D2C543ABF}"/>
    <cellStyle name="Normal 3 30 14 3" xfId="23614" xr:uid="{118BA2BC-B062-42B2-83F6-5E5B41E70F78}"/>
    <cellStyle name="Normal 3 30 14 3 2" xfId="23615" xr:uid="{2633FB00-9140-42FE-9C8D-45275625BB93}"/>
    <cellStyle name="Normal 3 30 14 3 3" xfId="23616" xr:uid="{A2F0C6A0-A1F2-4902-92A8-F6EB40475131}"/>
    <cellStyle name="Normal 3 30 14 4" xfId="23617" xr:uid="{E2677B63-4A2E-4B81-8DA7-D2B9B79CADB6}"/>
    <cellStyle name="Normal 3 30 14 5" xfId="23618" xr:uid="{863A6388-5DF1-4F14-8EE6-6DC8ABEEE79B}"/>
    <cellStyle name="Normal 3 30 15" xfId="23619" xr:uid="{9B3BFFA5-FE2C-467B-855C-4F47ECA15D36}"/>
    <cellStyle name="Normal 3 30 15 2" xfId="23620" xr:uid="{9A02628D-94FB-4E56-91F2-A154D955796E}"/>
    <cellStyle name="Normal 3 30 15 2 2" xfId="23621" xr:uid="{6F0C8191-9847-49E9-A874-968F634AB166}"/>
    <cellStyle name="Normal 3 30 15 2 3" xfId="23622" xr:uid="{DB20648E-AA96-4BAF-A030-FAFFC438891B}"/>
    <cellStyle name="Normal 3 30 15 3" xfId="23623" xr:uid="{40897D9A-366A-40C2-B653-037CE02EBFAB}"/>
    <cellStyle name="Normal 3 30 15 3 2" xfId="23624" xr:uid="{33B6F0CB-5C0F-4FE8-9987-58B0F7E75DE0}"/>
    <cellStyle name="Normal 3 30 15 3 3" xfId="23625" xr:uid="{D314056C-2379-4DE9-9B2F-D0874DF18512}"/>
    <cellStyle name="Normal 3 30 15 4" xfId="23626" xr:uid="{BC27B565-F3FF-470B-B6E2-EE51B6732AE5}"/>
    <cellStyle name="Normal 3 30 15 5" xfId="23627" xr:uid="{33377F86-8600-42E6-B3CD-A3A3260CFC4A}"/>
    <cellStyle name="Normal 3 30 16" xfId="23628" xr:uid="{368FC6CC-C8A5-48AB-93CD-C264C64D0E8F}"/>
    <cellStyle name="Normal 3 30 16 2" xfId="23629" xr:uid="{A0216440-1977-4E25-80CD-F061835F9387}"/>
    <cellStyle name="Normal 3 30 16 2 2" xfId="23630" xr:uid="{F65B4CE5-316D-4AD5-A523-E0CA06262086}"/>
    <cellStyle name="Normal 3 30 16 2 3" xfId="23631" xr:uid="{ED5862A4-BE74-456A-B06B-2735645D80F2}"/>
    <cellStyle name="Normal 3 30 16 3" xfId="23632" xr:uid="{118B30D4-AB5A-4AB7-8923-738F3726B35C}"/>
    <cellStyle name="Normal 3 30 16 3 2" xfId="23633" xr:uid="{7E02AF64-B268-473A-8353-2F958782B129}"/>
    <cellStyle name="Normal 3 30 16 3 3" xfId="23634" xr:uid="{E15B7F21-EB18-4462-BF3D-59C0EF6CCFE4}"/>
    <cellStyle name="Normal 3 30 16 4" xfId="23635" xr:uid="{6BE11B44-364A-4941-9E70-6B945651768D}"/>
    <cellStyle name="Normal 3 30 16 5" xfId="23636" xr:uid="{31F0E544-8E75-4992-BCD9-3DC536F5DB37}"/>
    <cellStyle name="Normal 3 30 17" xfId="23637" xr:uid="{37B7CC07-B65A-4621-A036-EB818E097377}"/>
    <cellStyle name="Normal 3 30 17 2" xfId="23638" xr:uid="{0126BA03-0709-4C28-B411-F3E94E3133DA}"/>
    <cellStyle name="Normal 3 30 17 2 2" xfId="23639" xr:uid="{1D3ABD17-2D0F-45E9-9A94-32F771ABBC1D}"/>
    <cellStyle name="Normal 3 30 17 2 3" xfId="23640" xr:uid="{A88BAD21-0A68-486B-8ED6-BC77D1402F08}"/>
    <cellStyle name="Normal 3 30 17 3" xfId="23641" xr:uid="{BCCFB98B-255A-45CB-B46C-68EC9D098EE7}"/>
    <cellStyle name="Normal 3 30 17 3 2" xfId="23642" xr:uid="{2C52D1B2-670D-4FE4-98EE-5684BC46C375}"/>
    <cellStyle name="Normal 3 30 17 3 3" xfId="23643" xr:uid="{DEDA31A3-D8BC-4720-A5D2-FD63E1A77443}"/>
    <cellStyle name="Normal 3 30 17 4" xfId="23644" xr:uid="{8AE91E6A-A74E-4DB1-83BD-1FAE45445E52}"/>
    <cellStyle name="Normal 3 30 17 5" xfId="23645" xr:uid="{F6FBF373-0448-430E-9AA6-15017372D769}"/>
    <cellStyle name="Normal 3 30 18" xfId="23646" xr:uid="{90AFAEB3-FC4C-463B-8DFC-DB859C9BBE1D}"/>
    <cellStyle name="Normal 3 30 18 2" xfId="23647" xr:uid="{B537C442-9E5A-4870-8943-43100349205D}"/>
    <cellStyle name="Normal 3 30 18 2 2" xfId="23648" xr:uid="{3D4AFDB5-60CC-43DA-BAAE-003A607A3FA8}"/>
    <cellStyle name="Normal 3 30 18 2 3" xfId="23649" xr:uid="{FCDE1FD7-EB8C-41F7-9671-CBDDB0AE3A74}"/>
    <cellStyle name="Normal 3 30 18 3" xfId="23650" xr:uid="{A8C60FE0-281E-4715-A5F5-1D2F927245FC}"/>
    <cellStyle name="Normal 3 30 18 3 2" xfId="23651" xr:uid="{B71E8E86-A8C1-4B11-A28F-BA72A5CCE42A}"/>
    <cellStyle name="Normal 3 30 18 3 3" xfId="23652" xr:uid="{EFFFA545-A979-4283-995C-618AB5B11013}"/>
    <cellStyle name="Normal 3 30 18 4" xfId="23653" xr:uid="{473A2FBC-7F99-4EC5-82D4-5118EC268C5B}"/>
    <cellStyle name="Normal 3 30 18 5" xfId="23654" xr:uid="{6F049D47-9BD7-43E3-871D-193E3C496721}"/>
    <cellStyle name="Normal 3 30 19" xfId="23655" xr:uid="{A6211023-E7B4-47F9-8ECA-04CD1D0C85A1}"/>
    <cellStyle name="Normal 3 30 19 2" xfId="23656" xr:uid="{6733F2F5-3F09-45AD-AA22-AE6C88BA7E5B}"/>
    <cellStyle name="Normal 3 30 19 2 2" xfId="23657" xr:uid="{CF913F44-C1B8-4FFF-9719-7562C8348E42}"/>
    <cellStyle name="Normal 3 30 19 2 3" xfId="23658" xr:uid="{E26CB4DD-6D0C-4ED0-9C92-24986DF92846}"/>
    <cellStyle name="Normal 3 30 19 3" xfId="23659" xr:uid="{5FBC0BC8-F659-4134-8F6B-14F11BC3B255}"/>
    <cellStyle name="Normal 3 30 19 3 2" xfId="23660" xr:uid="{D593F2AB-E3FC-4BF1-AB11-4BEFDF6DBA4D}"/>
    <cellStyle name="Normal 3 30 19 3 3" xfId="23661" xr:uid="{499148AE-A21D-416A-894F-4CC75F426A2E}"/>
    <cellStyle name="Normal 3 30 19 4" xfId="23662" xr:uid="{D0F33B49-6E61-472A-B805-8BD4EC447847}"/>
    <cellStyle name="Normal 3 30 19 5" xfId="23663" xr:uid="{D3D21FA3-F2AA-48EE-A231-E6D65B393B42}"/>
    <cellStyle name="Normal 3 30 2" xfId="23664" xr:uid="{4001EBD3-128B-4723-9FD6-D482AC9EACB7}"/>
    <cellStyle name="Normal 3 30 2 2" xfId="23665" xr:uid="{D3518C10-595C-4ABB-B103-A5810D2508DE}"/>
    <cellStyle name="Normal 3 30 2 2 2" xfId="23666" xr:uid="{24FAA98B-9BA7-4C05-9039-9B78273EEEA1}"/>
    <cellStyle name="Normal 3 30 2 2 3" xfId="23667" xr:uid="{7419901F-89C0-4CB4-9F6C-455EBC3BA588}"/>
    <cellStyle name="Normal 3 30 2 3" xfId="23668" xr:uid="{B53AA3D2-535D-4381-A23A-9B81952E8DD3}"/>
    <cellStyle name="Normal 3 30 2 3 2" xfId="23669" xr:uid="{AD7DA76A-3DD2-496A-95A0-1C09EE02FD63}"/>
    <cellStyle name="Normal 3 30 2 3 3" xfId="23670" xr:uid="{73760292-0EDB-4E96-9EB7-8976A2D79A5B}"/>
    <cellStyle name="Normal 3 30 2 4" xfId="23671" xr:uid="{B1949FCE-4F2B-48A7-B911-C93F86729359}"/>
    <cellStyle name="Normal 3 30 2 5" xfId="23672" xr:uid="{775C7803-5AB8-4D8B-BAE4-29ACCBE56E54}"/>
    <cellStyle name="Normal 3 30 20" xfId="23673" xr:uid="{6E88DC78-8C71-4D01-990C-9FCE9EBC0DA3}"/>
    <cellStyle name="Normal 3 30 20 2" xfId="23674" xr:uid="{D5816A5C-BED2-4BD3-802D-F5C72D93761A}"/>
    <cellStyle name="Normal 3 30 20 2 2" xfId="23675" xr:uid="{B8461FCE-EE81-4F20-A4B1-CAF57D35A7CD}"/>
    <cellStyle name="Normal 3 30 20 2 3" xfId="23676" xr:uid="{8B013F0F-A447-413B-8D32-6E51D79CF842}"/>
    <cellStyle name="Normal 3 30 20 3" xfId="23677" xr:uid="{3F633C6F-485F-4CC6-8192-62DCC1A4828C}"/>
    <cellStyle name="Normal 3 30 20 3 2" xfId="23678" xr:uid="{C555032D-B2D0-4920-8B79-7C86EE86C641}"/>
    <cellStyle name="Normal 3 30 20 3 3" xfId="23679" xr:uid="{1245CDFB-335D-45DF-801B-61653549F800}"/>
    <cellStyle name="Normal 3 30 20 4" xfId="23680" xr:uid="{224D8E01-C2A0-422A-A703-58578A6E8F28}"/>
    <cellStyle name="Normal 3 30 20 5" xfId="23681" xr:uid="{CA545B08-0FFA-48A2-8364-7DA4049F74A5}"/>
    <cellStyle name="Normal 3 30 21" xfId="23682" xr:uid="{6F128F69-53CF-4591-8EBF-EFB968603BD8}"/>
    <cellStyle name="Normal 3 30 21 2" xfId="23683" xr:uid="{76D422FA-615D-4926-B036-A9D115CA7C0A}"/>
    <cellStyle name="Normal 3 30 21 2 2" xfId="23684" xr:uid="{F2A869C0-3EF0-4C1A-ACF7-E4C52B2F450A}"/>
    <cellStyle name="Normal 3 30 21 2 3" xfId="23685" xr:uid="{49C8FBC3-0E53-4BA0-A3D4-41DDDA7765A0}"/>
    <cellStyle name="Normal 3 30 21 3" xfId="23686" xr:uid="{3BE59564-EA44-44BD-BBF0-108FD8D3F5CB}"/>
    <cellStyle name="Normal 3 30 21 3 2" xfId="23687" xr:uid="{2041BB4D-DC42-4EC2-88DE-3C48E67E0917}"/>
    <cellStyle name="Normal 3 30 21 3 3" xfId="23688" xr:uid="{EEE3681B-6F7A-4F54-BCB5-42B75082BB3E}"/>
    <cellStyle name="Normal 3 30 21 4" xfId="23689" xr:uid="{A98018D0-6AF4-492B-8A7F-C71F68D2923E}"/>
    <cellStyle name="Normal 3 30 21 5" xfId="23690" xr:uid="{87799768-FADE-4AB0-A117-4F8D88E7755E}"/>
    <cellStyle name="Normal 3 30 22" xfId="23691" xr:uid="{9A7D2EBC-3055-4525-BEE9-55A742A53B6A}"/>
    <cellStyle name="Normal 3 30 22 2" xfId="23692" xr:uid="{0D042A18-CF1D-4BCB-8E46-1C36BBFB9F93}"/>
    <cellStyle name="Normal 3 30 22 2 2" xfId="23693" xr:uid="{20C969C8-CBDB-4774-A4F0-698C7586C6E4}"/>
    <cellStyle name="Normal 3 30 22 2 3" xfId="23694" xr:uid="{D8582B35-FF79-442B-87A8-BA3D9E0A4563}"/>
    <cellStyle name="Normal 3 30 22 3" xfId="23695" xr:uid="{771A5A96-56F4-466F-AF61-F4EF6965B3C3}"/>
    <cellStyle name="Normal 3 30 22 3 2" xfId="23696" xr:uid="{8D677777-B044-4E98-BF2B-9278814CA40F}"/>
    <cellStyle name="Normal 3 30 22 3 3" xfId="23697" xr:uid="{B498E855-28B9-4BF8-BBD0-EE2C4497F3A4}"/>
    <cellStyle name="Normal 3 30 22 4" xfId="23698" xr:uid="{3F8B01A2-F9FB-434F-9E40-4DA439FCEC15}"/>
    <cellStyle name="Normal 3 30 22 5" xfId="23699" xr:uid="{590D7A02-ACBE-46B8-A22D-B2F05C17C8B7}"/>
    <cellStyle name="Normal 3 30 23" xfId="23700" xr:uid="{2BD37F4E-2C4B-4C44-AB95-B8170BA02543}"/>
    <cellStyle name="Normal 3 30 23 2" xfId="23701" xr:uid="{36B2707C-7B6E-45BC-8962-CEDBB6AC9C76}"/>
    <cellStyle name="Normal 3 30 23 2 2" xfId="23702" xr:uid="{4EC7E569-39E6-4341-8726-E11BD585EAF4}"/>
    <cellStyle name="Normal 3 30 23 2 3" xfId="23703" xr:uid="{D5FB878A-B25F-471A-AE4D-2806BF57D9B4}"/>
    <cellStyle name="Normal 3 30 23 3" xfId="23704" xr:uid="{4939D5A2-A5DB-4445-9B88-B768EB80D337}"/>
    <cellStyle name="Normal 3 30 23 3 2" xfId="23705" xr:uid="{06E72F4F-1A2B-49B8-858B-A4DED3ED7795}"/>
    <cellStyle name="Normal 3 30 23 3 3" xfId="23706" xr:uid="{2E7D24EF-1BF4-43FA-B966-5533D25ACBB4}"/>
    <cellStyle name="Normal 3 30 23 4" xfId="23707" xr:uid="{659F41CF-B800-4D98-8FDF-FF384C2CBE9A}"/>
    <cellStyle name="Normal 3 30 23 5" xfId="23708" xr:uid="{47F3A661-CFA8-40C4-A702-0D60D99CC143}"/>
    <cellStyle name="Normal 3 30 24" xfId="23709" xr:uid="{37F9C8E8-240A-436F-97E1-619B48AB67D1}"/>
    <cellStyle name="Normal 3 30 24 2" xfId="23710" xr:uid="{36CC75A4-5496-4B6C-AFFA-BF28BF403FD1}"/>
    <cellStyle name="Normal 3 30 24 3" xfId="23711" xr:uid="{F0B0DE1B-38AD-4FFB-8EF1-D3239D61F789}"/>
    <cellStyle name="Normal 3 30 25" xfId="23712" xr:uid="{F47F8716-128E-4415-A480-676FFEF33659}"/>
    <cellStyle name="Normal 3 30 25 2" xfId="23713" xr:uid="{8236E6B9-C210-4FBA-B904-8CF09E8E7983}"/>
    <cellStyle name="Normal 3 30 25 3" xfId="23714" xr:uid="{49048917-B07B-4092-B1D8-D63216CFCC94}"/>
    <cellStyle name="Normal 3 30 26" xfId="23715" xr:uid="{5AC948A8-057B-4450-B2E3-E2C5C4387C4C}"/>
    <cellStyle name="Normal 3 30 27" xfId="23716" xr:uid="{DA3AD980-7353-4142-BF6F-764D1933AB11}"/>
    <cellStyle name="Normal 3 30 3" xfId="23717" xr:uid="{4179BF6F-04B0-4ABA-A955-CC23F9381333}"/>
    <cellStyle name="Normal 3 30 3 2" xfId="23718" xr:uid="{F5D73DDF-B166-4C75-B81B-6ABD767F663A}"/>
    <cellStyle name="Normal 3 30 3 2 2" xfId="23719" xr:uid="{BA73E57D-A02C-47F6-8130-2981775D427C}"/>
    <cellStyle name="Normal 3 30 3 2 3" xfId="23720" xr:uid="{DDB4C7EB-C6A1-419E-AC3A-069C500DC0F7}"/>
    <cellStyle name="Normal 3 30 3 3" xfId="23721" xr:uid="{83FDA85A-E599-48C4-8C25-78BE61EC31CC}"/>
    <cellStyle name="Normal 3 30 3 3 2" xfId="23722" xr:uid="{CA5381B5-5570-4930-93AD-3CB5A280E118}"/>
    <cellStyle name="Normal 3 30 3 3 3" xfId="23723" xr:uid="{86F78DF1-C6BA-48AC-9CE0-D809F53210FC}"/>
    <cellStyle name="Normal 3 30 3 4" xfId="23724" xr:uid="{2FF50BE8-49F6-4723-9217-4FC056017E10}"/>
    <cellStyle name="Normal 3 30 3 5" xfId="23725" xr:uid="{0116D80E-3645-4EE8-8C51-F5B96BDBF2F1}"/>
    <cellStyle name="Normal 3 30 4" xfId="23726" xr:uid="{D3A4095D-AE36-4541-9451-8FECA910576D}"/>
    <cellStyle name="Normal 3 30 4 2" xfId="23727" xr:uid="{7C7AAC36-0434-4981-92BA-2F90619B5326}"/>
    <cellStyle name="Normal 3 30 4 2 2" xfId="23728" xr:uid="{C36CF513-E46C-4997-96D5-9CDE9A0FD0D3}"/>
    <cellStyle name="Normal 3 30 4 2 3" xfId="23729" xr:uid="{ADA388AB-EB5A-4604-B232-344952E95307}"/>
    <cellStyle name="Normal 3 30 4 3" xfId="23730" xr:uid="{E19E775D-C803-4C07-AAC1-557D76427550}"/>
    <cellStyle name="Normal 3 30 4 3 2" xfId="23731" xr:uid="{EFD0BFF4-204A-4B0A-BDD6-70A195D31547}"/>
    <cellStyle name="Normal 3 30 4 3 3" xfId="23732" xr:uid="{171CD37A-21CC-4CC6-8E40-4C071C4E2EC6}"/>
    <cellStyle name="Normal 3 30 4 4" xfId="23733" xr:uid="{7F78991E-EEC1-4218-A092-5064A2627C86}"/>
    <cellStyle name="Normal 3 30 4 5" xfId="23734" xr:uid="{2534B20B-9A88-4C74-B258-BA30CC5FB4EC}"/>
    <cellStyle name="Normal 3 30 5" xfId="23735" xr:uid="{52CD6997-79DA-4125-888E-E7144F3B8453}"/>
    <cellStyle name="Normal 3 30 5 2" xfId="23736" xr:uid="{1D0515CC-E2D2-4290-B635-B997809DEBC4}"/>
    <cellStyle name="Normal 3 30 5 2 2" xfId="23737" xr:uid="{525D621C-16CD-4D21-B5CA-3C09721F1284}"/>
    <cellStyle name="Normal 3 30 5 2 3" xfId="23738" xr:uid="{2281DE34-F1DB-453F-93D6-BD7BF03C7FE6}"/>
    <cellStyle name="Normal 3 30 5 3" xfId="23739" xr:uid="{2BD19789-3F0A-4B00-91FF-51F443969AB6}"/>
    <cellStyle name="Normal 3 30 5 3 2" xfId="23740" xr:uid="{14B3A10E-F412-4BA0-BC92-17AC74153244}"/>
    <cellStyle name="Normal 3 30 5 3 3" xfId="23741" xr:uid="{54E5F7FB-2FE7-402D-8741-81D6624E5EA6}"/>
    <cellStyle name="Normal 3 30 5 4" xfId="23742" xr:uid="{A2CF1778-9A27-4C12-BC67-378EE0211FAB}"/>
    <cellStyle name="Normal 3 30 5 5" xfId="23743" xr:uid="{3A71A67D-1AB8-4A0C-8C5C-D1C6C347F1E2}"/>
    <cellStyle name="Normal 3 30 6" xfId="23744" xr:uid="{CB7E518D-B826-44B0-84C5-87FBA465EC43}"/>
    <cellStyle name="Normal 3 30 6 2" xfId="23745" xr:uid="{A9AE8264-07E7-4000-9434-1F58B94D6284}"/>
    <cellStyle name="Normal 3 30 6 2 2" xfId="23746" xr:uid="{695E9E2E-8116-498F-B6DE-6BE8EFB1D31E}"/>
    <cellStyle name="Normal 3 30 6 2 3" xfId="23747" xr:uid="{29177274-5DE5-469A-81F5-610196E07915}"/>
    <cellStyle name="Normal 3 30 6 3" xfId="23748" xr:uid="{A1FAAF4D-9AEB-47CA-B8C4-815B55A1A9D7}"/>
    <cellStyle name="Normal 3 30 6 3 2" xfId="23749" xr:uid="{BF9BDA75-2E18-4F65-A751-6D8C9F7E0997}"/>
    <cellStyle name="Normal 3 30 6 3 3" xfId="23750" xr:uid="{1D44D477-DCF1-49EA-A41D-0F2670D6159A}"/>
    <cellStyle name="Normal 3 30 6 4" xfId="23751" xr:uid="{52CABACE-6F43-4F1C-9CD9-BAF8E2A00391}"/>
    <cellStyle name="Normal 3 30 6 5" xfId="23752" xr:uid="{8F8F98BE-6268-4E1D-BAA1-0766969F271D}"/>
    <cellStyle name="Normal 3 30 7" xfId="23753" xr:uid="{D174CE04-9492-4225-8D89-DED0C864CB25}"/>
    <cellStyle name="Normal 3 30 7 2" xfId="23754" xr:uid="{6D516B2F-EA95-4F37-8BF8-04C6C2F1120E}"/>
    <cellStyle name="Normal 3 30 7 2 2" xfId="23755" xr:uid="{12CA974E-CF3D-42AC-A7BD-08978B2927D8}"/>
    <cellStyle name="Normal 3 30 7 2 3" xfId="23756" xr:uid="{5A4C9753-9130-4313-908A-5FB5C4F6B4A2}"/>
    <cellStyle name="Normal 3 30 7 3" xfId="23757" xr:uid="{30642F85-ED59-48F2-8A2C-02A9C1B4711C}"/>
    <cellStyle name="Normal 3 30 7 3 2" xfId="23758" xr:uid="{7108B11E-269E-4F9D-9F2A-B26261AD6F7A}"/>
    <cellStyle name="Normal 3 30 7 3 3" xfId="23759" xr:uid="{1BE89A8D-056B-482C-A1CF-C946C22855E1}"/>
    <cellStyle name="Normal 3 30 7 4" xfId="23760" xr:uid="{CA68EFF7-96B2-49CD-B692-6486B014EB84}"/>
    <cellStyle name="Normal 3 30 7 5" xfId="23761" xr:uid="{306A97C3-C9B5-4BD5-A5DA-24FC5DCDDDCE}"/>
    <cellStyle name="Normal 3 30 8" xfId="23762" xr:uid="{F0B3BD05-6FEB-43AD-82BC-89D128747D7A}"/>
    <cellStyle name="Normal 3 30 8 2" xfId="23763" xr:uid="{95ACF62C-556D-46D2-B8BA-4EE7AD089E1C}"/>
    <cellStyle name="Normal 3 30 8 2 2" xfId="23764" xr:uid="{21B01CF2-9B99-4969-864C-82587B577868}"/>
    <cellStyle name="Normal 3 30 8 2 3" xfId="23765" xr:uid="{B09909FF-5E62-4874-B8C7-2C78B6FF54D5}"/>
    <cellStyle name="Normal 3 30 8 3" xfId="23766" xr:uid="{C133AC2A-F1D2-4D09-BEB9-FC90B5CF7721}"/>
    <cellStyle name="Normal 3 30 8 3 2" xfId="23767" xr:uid="{16BCDD6A-2288-46AB-89B3-E4BDDEEEAFC2}"/>
    <cellStyle name="Normal 3 30 8 3 3" xfId="23768" xr:uid="{C26AAC22-A228-4363-B6B9-82D507155F64}"/>
    <cellStyle name="Normal 3 30 8 4" xfId="23769" xr:uid="{5A15C2C5-0AD7-47BE-AB1C-67DDCBC5BD65}"/>
    <cellStyle name="Normal 3 30 8 5" xfId="23770" xr:uid="{91D268E1-8CA4-4094-8BB3-2299887A5578}"/>
    <cellStyle name="Normal 3 30 9" xfId="23771" xr:uid="{ECA017E0-62D5-4709-9019-E89A4BBBF9F1}"/>
    <cellStyle name="Normal 3 30 9 2" xfId="23772" xr:uid="{8916DAB0-C822-48F2-B379-CBB3AEFFB054}"/>
    <cellStyle name="Normal 3 30 9 2 2" xfId="23773" xr:uid="{C9C74063-E30A-41D9-A367-C662212674BF}"/>
    <cellStyle name="Normal 3 30 9 2 3" xfId="23774" xr:uid="{D98C94CD-F364-4F09-85D6-C498FD8415A6}"/>
    <cellStyle name="Normal 3 30 9 3" xfId="23775" xr:uid="{2D92CB05-AF39-4F5E-B126-90E1F1A7E2E7}"/>
    <cellStyle name="Normal 3 30 9 3 2" xfId="23776" xr:uid="{838A9D3A-6221-43D6-A5A1-7DF7BB7EFB53}"/>
    <cellStyle name="Normal 3 30 9 3 3" xfId="23777" xr:uid="{7390172F-FF1E-4AD1-B5F9-B6CD8BB34EA2}"/>
    <cellStyle name="Normal 3 30 9 4" xfId="23778" xr:uid="{E497CA94-D593-4469-A8E3-7039268D8CD9}"/>
    <cellStyle name="Normal 3 30 9 5" xfId="23779" xr:uid="{D45312A5-5FD8-4956-8265-6FC243F06F36}"/>
    <cellStyle name="Normal 3 31" xfId="23780" xr:uid="{1A9D1016-822C-4483-AD6A-D0DF7C0E28A0}"/>
    <cellStyle name="Normal 3 31 10" xfId="23781" xr:uid="{C3148162-959A-4655-9E14-AD24A5804A87}"/>
    <cellStyle name="Normal 3 31 10 2" xfId="23782" xr:uid="{D4F95BBD-B167-4761-B854-23D7947B2003}"/>
    <cellStyle name="Normal 3 31 10 2 2" xfId="23783" xr:uid="{726265E3-96BD-4080-81D8-4F7D882ACF67}"/>
    <cellStyle name="Normal 3 31 10 2 3" xfId="23784" xr:uid="{4D555E0E-02C6-4BD2-A637-30F861768AC7}"/>
    <cellStyle name="Normal 3 31 10 3" xfId="23785" xr:uid="{3D9EA359-8B47-4BD2-9DA5-2025087B886C}"/>
    <cellStyle name="Normal 3 31 10 3 2" xfId="23786" xr:uid="{28ADF78C-8EEA-4C85-BCBB-8CA58554ACA1}"/>
    <cellStyle name="Normal 3 31 10 3 3" xfId="23787" xr:uid="{A21F3944-B58E-4D5D-8EA2-D0815D24B4D1}"/>
    <cellStyle name="Normal 3 31 10 4" xfId="23788" xr:uid="{B2B8C2C8-514C-4803-A08D-A06B877B414B}"/>
    <cellStyle name="Normal 3 31 10 5" xfId="23789" xr:uid="{0D700DEB-9512-43A6-B404-28BC03B05712}"/>
    <cellStyle name="Normal 3 31 11" xfId="23790" xr:uid="{3954A82C-2370-4B4C-95E0-8E4FF9DD4E56}"/>
    <cellStyle name="Normal 3 31 11 2" xfId="23791" xr:uid="{9329F81B-E5D0-403E-A523-9E279D6D6B9D}"/>
    <cellStyle name="Normal 3 31 11 2 2" xfId="23792" xr:uid="{B42F3578-F65F-4AB5-93EF-B43C087766C7}"/>
    <cellStyle name="Normal 3 31 11 2 3" xfId="23793" xr:uid="{F3452995-E129-4D4C-A0CE-07D52E7D156E}"/>
    <cellStyle name="Normal 3 31 11 3" xfId="23794" xr:uid="{962B0C98-3D4A-4E92-80CF-88509C3139D6}"/>
    <cellStyle name="Normal 3 31 11 3 2" xfId="23795" xr:uid="{F1184DD8-C096-452D-84A7-F9338345FCDE}"/>
    <cellStyle name="Normal 3 31 11 3 3" xfId="23796" xr:uid="{813A1BF2-1294-46A8-B3C8-08900E84BB28}"/>
    <cellStyle name="Normal 3 31 11 4" xfId="23797" xr:uid="{F71CFE55-EC51-4BAF-9043-A1DA26E1B612}"/>
    <cellStyle name="Normal 3 31 11 5" xfId="23798" xr:uid="{DB12B279-8661-4827-843A-B2C4B8DEF303}"/>
    <cellStyle name="Normal 3 31 12" xfId="23799" xr:uid="{9C454E87-E030-4A4F-8EFC-E887495DFEBB}"/>
    <cellStyle name="Normal 3 31 12 2" xfId="23800" xr:uid="{87064CE4-E3BE-438E-BB7C-9886A69576F4}"/>
    <cellStyle name="Normal 3 31 12 2 2" xfId="23801" xr:uid="{3CA78E54-2655-40F9-B24F-508B224B8B6F}"/>
    <cellStyle name="Normal 3 31 12 2 3" xfId="23802" xr:uid="{BDBF95D7-B874-48B2-957F-EFDEF31B671F}"/>
    <cellStyle name="Normal 3 31 12 3" xfId="23803" xr:uid="{301DA74D-9911-460F-A8F7-4DB5E7DCD152}"/>
    <cellStyle name="Normal 3 31 12 3 2" xfId="23804" xr:uid="{40048749-C851-4943-B1F1-6D86E304AF5B}"/>
    <cellStyle name="Normal 3 31 12 3 3" xfId="23805" xr:uid="{4A615535-2D74-43B7-A346-265E77E9D727}"/>
    <cellStyle name="Normal 3 31 12 4" xfId="23806" xr:uid="{546D93E0-17EE-45B2-B363-2D8133314704}"/>
    <cellStyle name="Normal 3 31 12 5" xfId="23807" xr:uid="{6012A93D-D912-4B67-890C-F13D5D07731A}"/>
    <cellStyle name="Normal 3 31 13" xfId="23808" xr:uid="{0839B7FE-BDB8-4454-891F-D7283B90129F}"/>
    <cellStyle name="Normal 3 31 13 2" xfId="23809" xr:uid="{4FDD5770-FDAF-41A1-ABFC-F8C9F1D7A398}"/>
    <cellStyle name="Normal 3 31 13 2 2" xfId="23810" xr:uid="{39EF3D9F-CBFA-4EAD-A51D-A225221EB3EB}"/>
    <cellStyle name="Normal 3 31 13 2 3" xfId="23811" xr:uid="{71ADD0DF-EA4A-4F04-AA33-C416334F0A4B}"/>
    <cellStyle name="Normal 3 31 13 3" xfId="23812" xr:uid="{794428C6-5E9E-44DD-844C-C644D5ED33D2}"/>
    <cellStyle name="Normal 3 31 13 3 2" xfId="23813" xr:uid="{3E86F0BC-94DD-4889-BD50-841FC3A72446}"/>
    <cellStyle name="Normal 3 31 13 3 3" xfId="23814" xr:uid="{E2D706FB-683F-4EA4-B451-92A5BD5777FC}"/>
    <cellStyle name="Normal 3 31 13 4" xfId="23815" xr:uid="{1F669A62-C870-4ED2-8B53-07DD41FB2557}"/>
    <cellStyle name="Normal 3 31 13 5" xfId="23816" xr:uid="{07A530F4-6DB3-4654-84B0-3ABB960517DA}"/>
    <cellStyle name="Normal 3 31 14" xfId="23817" xr:uid="{53917098-777A-4EA6-BC9A-F1BE42112515}"/>
    <cellStyle name="Normal 3 31 14 2" xfId="23818" xr:uid="{C40845B3-332D-4177-ABFB-660C386B20B0}"/>
    <cellStyle name="Normal 3 31 14 2 2" xfId="23819" xr:uid="{60273C12-0A7F-42AF-9E84-D79F0E761790}"/>
    <cellStyle name="Normal 3 31 14 2 3" xfId="23820" xr:uid="{D6973ACC-9601-4814-97C5-60CC07A4BA7B}"/>
    <cellStyle name="Normal 3 31 14 3" xfId="23821" xr:uid="{6F9BD56B-9DD6-4B60-A0D7-2BA79467924A}"/>
    <cellStyle name="Normal 3 31 14 3 2" xfId="23822" xr:uid="{6D58DB35-E92C-40A8-9F52-8DAA7C6AFC20}"/>
    <cellStyle name="Normal 3 31 14 3 3" xfId="23823" xr:uid="{113DAE57-354A-47FC-9E79-62E26BCE7824}"/>
    <cellStyle name="Normal 3 31 14 4" xfId="23824" xr:uid="{6695B44C-987F-4F34-8A7C-3DD5B2BC1A40}"/>
    <cellStyle name="Normal 3 31 14 5" xfId="23825" xr:uid="{2EA4EFF1-62D6-4A59-85DD-FE8570AABDDD}"/>
    <cellStyle name="Normal 3 31 15" xfId="23826" xr:uid="{5B15A691-E081-4940-A4BD-F3F3B9B6557F}"/>
    <cellStyle name="Normal 3 31 15 2" xfId="23827" xr:uid="{7A14477B-7105-4523-A579-41912BC9C607}"/>
    <cellStyle name="Normal 3 31 15 2 2" xfId="23828" xr:uid="{20F5F11C-8948-4DD1-A3AD-F1BC35B9D8E9}"/>
    <cellStyle name="Normal 3 31 15 2 3" xfId="23829" xr:uid="{C0D6CAE5-4492-4384-AB04-C75CFBC20245}"/>
    <cellStyle name="Normal 3 31 15 3" xfId="23830" xr:uid="{FEA3F1A6-8784-4F59-8886-DC1EA132FD39}"/>
    <cellStyle name="Normal 3 31 15 3 2" xfId="23831" xr:uid="{5B0B5E5C-F20A-4E81-AECB-E7556C8A4206}"/>
    <cellStyle name="Normal 3 31 15 3 3" xfId="23832" xr:uid="{53BFE21F-D211-4072-9FB9-68E0F67A9418}"/>
    <cellStyle name="Normal 3 31 15 4" xfId="23833" xr:uid="{2B2A891E-3D6D-4600-AE84-497E1BA07FF4}"/>
    <cellStyle name="Normal 3 31 15 5" xfId="23834" xr:uid="{B0CEA488-F726-4B97-A6B5-898A941C7E0E}"/>
    <cellStyle name="Normal 3 31 16" xfId="23835" xr:uid="{AA6D147F-8B6C-4109-BEA1-2387AE2D137D}"/>
    <cellStyle name="Normal 3 31 16 2" xfId="23836" xr:uid="{BC5089C1-390E-466E-BCD1-281C984F7AEB}"/>
    <cellStyle name="Normal 3 31 16 2 2" xfId="23837" xr:uid="{613297A8-7AD2-46DC-BF49-FC9E139A6AB5}"/>
    <cellStyle name="Normal 3 31 16 2 3" xfId="23838" xr:uid="{7EA29B1D-219F-4480-99B2-0CCE31C388AA}"/>
    <cellStyle name="Normal 3 31 16 3" xfId="23839" xr:uid="{0A271210-A1AF-474C-A923-CBF0D9860B06}"/>
    <cellStyle name="Normal 3 31 16 3 2" xfId="23840" xr:uid="{D2ABC697-38C1-4B57-8407-1FBEB3506B9D}"/>
    <cellStyle name="Normal 3 31 16 3 3" xfId="23841" xr:uid="{D2BA09B7-6B90-477A-AAFA-26AEBAD94C92}"/>
    <cellStyle name="Normal 3 31 16 4" xfId="23842" xr:uid="{35E8B8A4-7702-4DA3-A311-5CF65D825572}"/>
    <cellStyle name="Normal 3 31 16 5" xfId="23843" xr:uid="{2C3AB7FC-65FC-4829-9186-212DDA7C33A1}"/>
    <cellStyle name="Normal 3 31 17" xfId="23844" xr:uid="{31E72190-040B-4453-AA4A-C2444758455F}"/>
    <cellStyle name="Normal 3 31 17 2" xfId="23845" xr:uid="{330AD3FC-4FC3-418A-B032-7075FBEA4211}"/>
    <cellStyle name="Normal 3 31 17 2 2" xfId="23846" xr:uid="{ADE721D9-F089-4495-84B8-B2A7A8B09CF2}"/>
    <cellStyle name="Normal 3 31 17 2 3" xfId="23847" xr:uid="{EDABF153-EDC5-42FA-BD6E-3281C3335D5E}"/>
    <cellStyle name="Normal 3 31 17 3" xfId="23848" xr:uid="{EEDA8622-ADE6-4EBA-B555-D3FCB11749AB}"/>
    <cellStyle name="Normal 3 31 17 3 2" xfId="23849" xr:uid="{415C716E-660E-4E2E-BA70-3BEAC112F33B}"/>
    <cellStyle name="Normal 3 31 17 3 3" xfId="23850" xr:uid="{5372FC9F-1287-4FE7-8EEA-3B1925E2B47C}"/>
    <cellStyle name="Normal 3 31 17 4" xfId="23851" xr:uid="{0FA8A3A6-F30D-432E-9F08-E0E3D7C55EEB}"/>
    <cellStyle name="Normal 3 31 17 5" xfId="23852" xr:uid="{0E7E2754-5A18-41CD-B830-4694E18657A5}"/>
    <cellStyle name="Normal 3 31 18" xfId="23853" xr:uid="{C6EAC447-2478-41BA-B7CE-48C6C58AFDFC}"/>
    <cellStyle name="Normal 3 31 18 2" xfId="23854" xr:uid="{0FB6BBCF-37B9-47B5-9B69-CE281B8951C9}"/>
    <cellStyle name="Normal 3 31 18 2 2" xfId="23855" xr:uid="{12A54540-E851-495B-B563-AA88604C146F}"/>
    <cellStyle name="Normal 3 31 18 2 3" xfId="23856" xr:uid="{94568975-C5D3-480C-A393-AA5EF779EEFA}"/>
    <cellStyle name="Normal 3 31 18 3" xfId="23857" xr:uid="{51768E9D-13D1-4A0D-9834-629450F3F3B9}"/>
    <cellStyle name="Normal 3 31 18 3 2" xfId="23858" xr:uid="{7B84ABC4-3519-400F-9D81-684DC351DBFC}"/>
    <cellStyle name="Normal 3 31 18 3 3" xfId="23859" xr:uid="{A77F1ACB-7502-414F-B397-ED7EC0C28B91}"/>
    <cellStyle name="Normal 3 31 18 4" xfId="23860" xr:uid="{E36EF2F6-8008-4812-BBD2-F1E95DE405E6}"/>
    <cellStyle name="Normal 3 31 18 5" xfId="23861" xr:uid="{38047763-3C47-4F10-A0A0-50EF1BE9E23B}"/>
    <cellStyle name="Normal 3 31 19" xfId="23862" xr:uid="{6F3DF373-1C43-4946-B6C1-4964B92AC9B8}"/>
    <cellStyle name="Normal 3 31 19 2" xfId="23863" xr:uid="{CF39F0D1-A7B2-4AA1-A320-6F36609EDA9A}"/>
    <cellStyle name="Normal 3 31 19 2 2" xfId="23864" xr:uid="{E4C4C3D2-161C-46D3-948B-36712A586391}"/>
    <cellStyle name="Normal 3 31 19 2 3" xfId="23865" xr:uid="{E567C481-2F78-46ED-8806-0B3AFA9748D5}"/>
    <cellStyle name="Normal 3 31 19 3" xfId="23866" xr:uid="{27ACCA2A-BCAC-45FA-9553-201857690A0F}"/>
    <cellStyle name="Normal 3 31 19 3 2" xfId="23867" xr:uid="{267C35D8-7B9F-4D24-843B-BEE425BC61C6}"/>
    <cellStyle name="Normal 3 31 19 3 3" xfId="23868" xr:uid="{2B9B0F76-AE5A-4150-98B6-A3B75A8A73BC}"/>
    <cellStyle name="Normal 3 31 19 4" xfId="23869" xr:uid="{0E202B0A-0AE2-42F0-88FC-FAF47A7A54A5}"/>
    <cellStyle name="Normal 3 31 19 5" xfId="23870" xr:uid="{AA21BD79-37C3-4A1A-817B-1D73C3C90B5B}"/>
    <cellStyle name="Normal 3 31 2" xfId="23871" xr:uid="{91D8DB5E-D78D-4141-BC1D-8603497E1B01}"/>
    <cellStyle name="Normal 3 31 2 2" xfId="23872" xr:uid="{89F7EBFA-2F61-4F20-91FD-9CC782CD3681}"/>
    <cellStyle name="Normal 3 31 2 2 2" xfId="23873" xr:uid="{14669B49-5E61-442F-BB46-ED9A2E55AC9E}"/>
    <cellStyle name="Normal 3 31 2 2 3" xfId="23874" xr:uid="{89FF49DD-F2F4-46B3-AF61-6B0DA6268C53}"/>
    <cellStyle name="Normal 3 31 2 3" xfId="23875" xr:uid="{BDE13FDB-CC42-4B37-983A-21F7C3F65545}"/>
    <cellStyle name="Normal 3 31 2 3 2" xfId="23876" xr:uid="{0F9EED27-D1F1-4C74-A69C-D919E29389CB}"/>
    <cellStyle name="Normal 3 31 2 3 3" xfId="23877" xr:uid="{D4A8C943-E842-4F9E-A449-F86FF32C306E}"/>
    <cellStyle name="Normal 3 31 2 4" xfId="23878" xr:uid="{D061F036-F133-414A-BF1D-EDDFBB9579D1}"/>
    <cellStyle name="Normal 3 31 2 5" xfId="23879" xr:uid="{5E1A9B29-8D1A-4C9A-BE7E-E15095148D00}"/>
    <cellStyle name="Normal 3 31 20" xfId="23880" xr:uid="{8EE4AAFD-E9EA-4332-9F7C-E8924D2F1F77}"/>
    <cellStyle name="Normal 3 31 20 2" xfId="23881" xr:uid="{0F4C4C05-6375-4463-934C-ED256DF5167C}"/>
    <cellStyle name="Normal 3 31 20 2 2" xfId="23882" xr:uid="{C0CEDA44-3ACD-4874-95F8-5D5AE346342F}"/>
    <cellStyle name="Normal 3 31 20 2 3" xfId="23883" xr:uid="{03D7E8CD-35F4-4AAD-B535-BC1699DEAE9F}"/>
    <cellStyle name="Normal 3 31 20 3" xfId="23884" xr:uid="{D4DD0A24-55D7-436D-8DCB-350CEDC3D81A}"/>
    <cellStyle name="Normal 3 31 20 3 2" xfId="23885" xr:uid="{50E06DBF-D6FD-4932-A9D4-7421114F7E88}"/>
    <cellStyle name="Normal 3 31 20 3 3" xfId="23886" xr:uid="{E1854867-2625-49C4-B6B6-EFD875EFD47F}"/>
    <cellStyle name="Normal 3 31 20 4" xfId="23887" xr:uid="{35EFE87B-6B10-4B7D-8E68-2258CE5C6C29}"/>
    <cellStyle name="Normal 3 31 20 5" xfId="23888" xr:uid="{330E6A28-A67F-4950-8C77-89505BC014B0}"/>
    <cellStyle name="Normal 3 31 21" xfId="23889" xr:uid="{65F893D5-650F-4BF2-BF22-840B9413F55C}"/>
    <cellStyle name="Normal 3 31 21 2" xfId="23890" xr:uid="{2FDAF9F0-9ADA-407C-A894-73C78D3476BC}"/>
    <cellStyle name="Normal 3 31 21 2 2" xfId="23891" xr:uid="{3C8886D0-53A7-4149-995E-F1335424D44F}"/>
    <cellStyle name="Normal 3 31 21 2 3" xfId="23892" xr:uid="{C7BFECEC-FB21-486D-AF5B-80594EFAF985}"/>
    <cellStyle name="Normal 3 31 21 3" xfId="23893" xr:uid="{F9FA1424-07A2-4D39-A25C-2CBCEC9C8E1E}"/>
    <cellStyle name="Normal 3 31 21 3 2" xfId="23894" xr:uid="{2F3D2DFB-0C8E-4EE5-A617-A84F7ACF2860}"/>
    <cellStyle name="Normal 3 31 21 3 3" xfId="23895" xr:uid="{998A0824-9DC1-42F0-BB58-31719F5ECCDA}"/>
    <cellStyle name="Normal 3 31 21 4" xfId="23896" xr:uid="{68ECE682-D5C6-4C2D-9155-585557BBE077}"/>
    <cellStyle name="Normal 3 31 21 5" xfId="23897" xr:uid="{25BF2D0D-390B-48F4-BD92-29B721402023}"/>
    <cellStyle name="Normal 3 31 22" xfId="23898" xr:uid="{98340CA4-B5C1-46BA-A51A-458D6CEFC5AE}"/>
    <cellStyle name="Normal 3 31 22 2" xfId="23899" xr:uid="{9F069C37-B626-4037-BFF8-D767EBB9C418}"/>
    <cellStyle name="Normal 3 31 22 2 2" xfId="23900" xr:uid="{369BF9B5-E79E-495B-BA18-AE89689A0C6C}"/>
    <cellStyle name="Normal 3 31 22 2 3" xfId="23901" xr:uid="{9B532340-F434-4FF2-84FF-AB46676A3414}"/>
    <cellStyle name="Normal 3 31 22 3" xfId="23902" xr:uid="{FA177EBC-9456-41F2-995F-A33E54AB6C53}"/>
    <cellStyle name="Normal 3 31 22 3 2" xfId="23903" xr:uid="{47FE9ACC-3F09-4FE5-B64E-4FD524B58768}"/>
    <cellStyle name="Normal 3 31 22 3 3" xfId="23904" xr:uid="{C4A9250E-FFDC-4EFC-BE34-082A950AE8E4}"/>
    <cellStyle name="Normal 3 31 22 4" xfId="23905" xr:uid="{ACB6BA82-B6B7-495A-9EFC-546DA82A2676}"/>
    <cellStyle name="Normal 3 31 22 5" xfId="23906" xr:uid="{2A8C6D0D-6457-4D1E-AFE6-668CF863C12F}"/>
    <cellStyle name="Normal 3 31 23" xfId="23907" xr:uid="{5777739B-1B83-4CBF-A996-A17DDE8823C2}"/>
    <cellStyle name="Normal 3 31 23 2" xfId="23908" xr:uid="{23E0A212-353B-4745-8F85-62D4671A70D2}"/>
    <cellStyle name="Normal 3 31 23 2 2" xfId="23909" xr:uid="{C63D5D21-A7A0-42DF-A7C3-1F869BEA654C}"/>
    <cellStyle name="Normal 3 31 23 2 3" xfId="23910" xr:uid="{12A1039E-88B0-4EFE-A2F0-7C7FB77892DA}"/>
    <cellStyle name="Normal 3 31 23 3" xfId="23911" xr:uid="{0E731D60-9BAE-4888-858A-A569DA250311}"/>
    <cellStyle name="Normal 3 31 23 3 2" xfId="23912" xr:uid="{A8C03159-747E-4BD3-8F8C-07701F140891}"/>
    <cellStyle name="Normal 3 31 23 3 3" xfId="23913" xr:uid="{F3C67846-A128-4881-AEDD-6B656C1FD5F0}"/>
    <cellStyle name="Normal 3 31 23 4" xfId="23914" xr:uid="{B9F6210D-9A27-4E9B-B70F-EC74BF9D00AA}"/>
    <cellStyle name="Normal 3 31 23 5" xfId="23915" xr:uid="{846958A1-74D5-4CC3-86FC-DD99B962920C}"/>
    <cellStyle name="Normal 3 31 24" xfId="23916" xr:uid="{9D59977E-2C2F-46D0-ACD8-6761D121A8B8}"/>
    <cellStyle name="Normal 3 31 24 2" xfId="23917" xr:uid="{9AD207B9-4735-42B1-97E4-859C928329E8}"/>
    <cellStyle name="Normal 3 31 24 3" xfId="23918" xr:uid="{8F0E4534-64BF-400B-B818-8D1C63E1561A}"/>
    <cellStyle name="Normal 3 31 25" xfId="23919" xr:uid="{737C1DD1-0C8B-449C-BF63-D1DE580ADB72}"/>
    <cellStyle name="Normal 3 31 25 2" xfId="23920" xr:uid="{4E03EE8F-471F-42DD-A602-36859561A5FC}"/>
    <cellStyle name="Normal 3 31 25 3" xfId="23921" xr:uid="{FF2A28F3-64C0-43AC-B52D-E32F148B499D}"/>
    <cellStyle name="Normal 3 31 26" xfId="23922" xr:uid="{04C17875-D9E0-4506-8D63-85EADE0A2216}"/>
    <cellStyle name="Normal 3 31 27" xfId="23923" xr:uid="{06C26508-3FE6-40DA-BF35-60A53F080C80}"/>
    <cellStyle name="Normal 3 31 3" xfId="23924" xr:uid="{B7FF8781-8467-49D5-B871-A6A0D1AAA9C8}"/>
    <cellStyle name="Normal 3 31 3 2" xfId="23925" xr:uid="{0C177BCA-3FC2-4ED0-9C73-E81890571DB5}"/>
    <cellStyle name="Normal 3 31 3 2 2" xfId="23926" xr:uid="{564377B3-2EC6-4ABC-9BC1-F6DEF93C7FA2}"/>
    <cellStyle name="Normal 3 31 3 2 3" xfId="23927" xr:uid="{6EC43250-CBFF-4B92-85BB-35D0AB766029}"/>
    <cellStyle name="Normal 3 31 3 3" xfId="23928" xr:uid="{2242A75C-EA48-4C0A-ACF5-BDF298712079}"/>
    <cellStyle name="Normal 3 31 3 3 2" xfId="23929" xr:uid="{8750D360-2E0F-4952-BD13-F5424DB1727B}"/>
    <cellStyle name="Normal 3 31 3 3 3" xfId="23930" xr:uid="{8062672A-FC52-4715-B4E6-E3E3942D8398}"/>
    <cellStyle name="Normal 3 31 3 4" xfId="23931" xr:uid="{414A4430-A826-4613-8947-D9AF4E794CFB}"/>
    <cellStyle name="Normal 3 31 3 5" xfId="23932" xr:uid="{FF9083A6-3534-45DC-95D1-2BBF23460A5A}"/>
    <cellStyle name="Normal 3 31 4" xfId="23933" xr:uid="{E0AAEF23-545B-4BE4-BAD1-624A9ABF2436}"/>
    <cellStyle name="Normal 3 31 4 2" xfId="23934" xr:uid="{8A049EEF-E75A-40E0-BADE-9D0B7D566CF0}"/>
    <cellStyle name="Normal 3 31 4 2 2" xfId="23935" xr:uid="{C12507BA-A3F5-435B-A158-9CB42F603361}"/>
    <cellStyle name="Normal 3 31 4 2 3" xfId="23936" xr:uid="{735D3E30-3BAD-4D88-B862-92605755B333}"/>
    <cellStyle name="Normal 3 31 4 3" xfId="23937" xr:uid="{3F218DD7-E94A-495C-9EAD-134A6E23CA40}"/>
    <cellStyle name="Normal 3 31 4 3 2" xfId="23938" xr:uid="{78EDF447-8962-4205-BCA8-112D718D16DB}"/>
    <cellStyle name="Normal 3 31 4 3 3" xfId="23939" xr:uid="{CC5290AE-6193-4CDB-ABA0-B161A6F1EF36}"/>
    <cellStyle name="Normal 3 31 4 4" xfId="23940" xr:uid="{9296EB14-6CB2-426D-9065-2C9A6A8AF7D5}"/>
    <cellStyle name="Normal 3 31 4 5" xfId="23941" xr:uid="{10AFBE1B-D1E5-4443-8F15-F94FD49E4AF4}"/>
    <cellStyle name="Normal 3 31 5" xfId="23942" xr:uid="{BBB10AF0-FEFA-4086-B23C-3B72899F2E6D}"/>
    <cellStyle name="Normal 3 31 5 2" xfId="23943" xr:uid="{7C5078BF-8523-47A3-94ED-395DE012927A}"/>
    <cellStyle name="Normal 3 31 5 2 2" xfId="23944" xr:uid="{9156B35C-EDEB-469C-AE1B-78D42CA1BAF4}"/>
    <cellStyle name="Normal 3 31 5 2 3" xfId="23945" xr:uid="{944674E8-9250-4BE2-B963-C9C7DF232AB6}"/>
    <cellStyle name="Normal 3 31 5 3" xfId="23946" xr:uid="{855FF004-0C75-464B-9232-6850FE834DA8}"/>
    <cellStyle name="Normal 3 31 5 3 2" xfId="23947" xr:uid="{1BFD6E03-BEC0-4B45-AD83-826968D421B9}"/>
    <cellStyle name="Normal 3 31 5 3 3" xfId="23948" xr:uid="{5D0648A8-4B55-4B00-9F70-467233A5DE4A}"/>
    <cellStyle name="Normal 3 31 5 4" xfId="23949" xr:uid="{4A2629D5-96CA-454D-9272-4751A34D197D}"/>
    <cellStyle name="Normal 3 31 5 5" xfId="23950" xr:uid="{C38F2B65-6CDC-4F1A-9CEB-1247A2E02F63}"/>
    <cellStyle name="Normal 3 31 6" xfId="23951" xr:uid="{4C93361C-0176-4B01-BA63-F3048A8BBC5F}"/>
    <cellStyle name="Normal 3 31 6 2" xfId="23952" xr:uid="{33831E44-FC5E-44C8-B551-B1309F49CB28}"/>
    <cellStyle name="Normal 3 31 6 2 2" xfId="23953" xr:uid="{AFFAEE57-8176-417D-A1A5-16E9F0D7F7E0}"/>
    <cellStyle name="Normal 3 31 6 2 3" xfId="23954" xr:uid="{BA718817-F976-4744-9F17-12162E65873F}"/>
    <cellStyle name="Normal 3 31 6 3" xfId="23955" xr:uid="{9B774B3D-F8DF-47AA-AE57-BA708EFDBBD9}"/>
    <cellStyle name="Normal 3 31 6 3 2" xfId="23956" xr:uid="{F36FEB4B-0450-4768-8639-850D8D5E5ECD}"/>
    <cellStyle name="Normal 3 31 6 3 3" xfId="23957" xr:uid="{9A2236F7-2BA6-46D0-AEA2-AC0787BCFFE8}"/>
    <cellStyle name="Normal 3 31 6 4" xfId="23958" xr:uid="{76C07FF3-FFF1-4B9F-9463-EB8D7AA447C6}"/>
    <cellStyle name="Normal 3 31 6 5" xfId="23959" xr:uid="{C3A249FF-6CC8-4797-B9ED-78B6203C8C03}"/>
    <cellStyle name="Normal 3 31 7" xfId="23960" xr:uid="{78A24E98-BE05-4607-AFF8-992193E22DD9}"/>
    <cellStyle name="Normal 3 31 7 2" xfId="23961" xr:uid="{43A4EFCB-1946-46FB-A1AE-989B1C146C03}"/>
    <cellStyle name="Normal 3 31 7 2 2" xfId="23962" xr:uid="{284F333B-CE9B-4E26-BA85-2EB4DCB47F1D}"/>
    <cellStyle name="Normal 3 31 7 2 3" xfId="23963" xr:uid="{D3C631C4-B7AA-4996-A6FB-6D9372416997}"/>
    <cellStyle name="Normal 3 31 7 3" xfId="23964" xr:uid="{612BED94-B8CA-4704-ADDA-4E75B4B8D32B}"/>
    <cellStyle name="Normal 3 31 7 3 2" xfId="23965" xr:uid="{14F43BB4-19A8-4DE6-9C58-8189D3242422}"/>
    <cellStyle name="Normal 3 31 7 3 3" xfId="23966" xr:uid="{5AE10D2E-31F1-4D27-B2EB-529235791610}"/>
    <cellStyle name="Normal 3 31 7 4" xfId="23967" xr:uid="{42E33D87-F713-473A-A42A-54261B670212}"/>
    <cellStyle name="Normal 3 31 7 5" xfId="23968" xr:uid="{5267CF4B-FC65-4A3D-8F34-0F0763DF6CC5}"/>
    <cellStyle name="Normal 3 31 8" xfId="23969" xr:uid="{0E2E101C-FE89-44D5-B4FA-D1CD5D769ADC}"/>
    <cellStyle name="Normal 3 31 8 2" xfId="23970" xr:uid="{45772011-2A00-46E5-8656-D1F75A45B454}"/>
    <cellStyle name="Normal 3 31 8 2 2" xfId="23971" xr:uid="{605A34CA-8465-40A1-8AB2-5EA9AC452E21}"/>
    <cellStyle name="Normal 3 31 8 2 3" xfId="23972" xr:uid="{7292A040-DE69-4439-8CF2-DD413F71D862}"/>
    <cellStyle name="Normal 3 31 8 3" xfId="23973" xr:uid="{4FFDD633-D747-43D9-915F-465C3325E08D}"/>
    <cellStyle name="Normal 3 31 8 3 2" xfId="23974" xr:uid="{D3AC4EEB-B6B0-4940-872D-4A90787D45A1}"/>
    <cellStyle name="Normal 3 31 8 3 3" xfId="23975" xr:uid="{30E70872-AC8C-45D7-8E62-145BD85C8CB5}"/>
    <cellStyle name="Normal 3 31 8 4" xfId="23976" xr:uid="{73F83409-6391-42C0-94F1-5B8C5BC79C27}"/>
    <cellStyle name="Normal 3 31 8 5" xfId="23977" xr:uid="{513E3E45-7E57-42B0-825E-92A27370D102}"/>
    <cellStyle name="Normal 3 31 9" xfId="23978" xr:uid="{F833F5BB-2AE3-4C53-A68D-8C4F7AD75E7A}"/>
    <cellStyle name="Normal 3 31 9 2" xfId="23979" xr:uid="{D6CC4AA4-B0B6-4332-B005-4077268FA14E}"/>
    <cellStyle name="Normal 3 31 9 2 2" xfId="23980" xr:uid="{04542C30-FFD5-4527-BF0B-33EB43F01E15}"/>
    <cellStyle name="Normal 3 31 9 2 3" xfId="23981" xr:uid="{1111CA67-7BFF-4071-B39C-B914A9742267}"/>
    <cellStyle name="Normal 3 31 9 3" xfId="23982" xr:uid="{7A4EEA55-5D1B-44B6-AE35-178BD9D09B63}"/>
    <cellStyle name="Normal 3 31 9 3 2" xfId="23983" xr:uid="{4CC5FE4F-9F84-4B0E-A916-681EBD331A36}"/>
    <cellStyle name="Normal 3 31 9 3 3" xfId="23984" xr:uid="{B88D6776-6163-4AC0-85ED-CF577021AEBE}"/>
    <cellStyle name="Normal 3 31 9 4" xfId="23985" xr:uid="{6A80800A-8742-4C29-8DAA-C2B2F4981881}"/>
    <cellStyle name="Normal 3 31 9 5" xfId="23986" xr:uid="{6FEE8369-B0F3-4FCD-B247-1F4D1C3CCA53}"/>
    <cellStyle name="Normal 3 32" xfId="23987" xr:uid="{C9979347-BBA8-4BEC-8321-FADBF615C4B2}"/>
    <cellStyle name="Normal 3 32 10" xfId="23988" xr:uid="{4C397C3A-C6C2-499D-B210-89891D8CC4F6}"/>
    <cellStyle name="Normal 3 32 10 2" xfId="23989" xr:uid="{B314BED5-47FD-4D01-99DE-8075EC4B3808}"/>
    <cellStyle name="Normal 3 32 10 2 2" xfId="23990" xr:uid="{371F054F-5689-4AC0-9ED3-EA25953308D1}"/>
    <cellStyle name="Normal 3 32 10 2 3" xfId="23991" xr:uid="{A6C27FFF-B951-4A57-ABF2-37DFE72D8EBD}"/>
    <cellStyle name="Normal 3 32 10 3" xfId="23992" xr:uid="{9B187635-2D0B-49EF-8219-0D20A44FE4B9}"/>
    <cellStyle name="Normal 3 32 10 3 2" xfId="23993" xr:uid="{45DED980-DFB5-4630-9181-29DFA8C9CEB1}"/>
    <cellStyle name="Normal 3 32 10 3 3" xfId="23994" xr:uid="{6C810262-05B2-49FF-8FDE-B2E4848B5DA1}"/>
    <cellStyle name="Normal 3 32 10 4" xfId="23995" xr:uid="{42A85904-B84E-4CCC-8FB4-21F1C64E275A}"/>
    <cellStyle name="Normal 3 32 10 5" xfId="23996" xr:uid="{1F69BD26-62AA-4BBE-BC12-C246C387976D}"/>
    <cellStyle name="Normal 3 32 11" xfId="23997" xr:uid="{687F57BC-216D-4A21-8C15-320D88012501}"/>
    <cellStyle name="Normal 3 32 11 2" xfId="23998" xr:uid="{2D8788C9-3EB0-4AEF-8791-E5169E3744C3}"/>
    <cellStyle name="Normal 3 32 11 2 2" xfId="23999" xr:uid="{0B3BC9D4-ECC9-4FDB-BA21-53C5B501D634}"/>
    <cellStyle name="Normal 3 32 11 2 3" xfId="24000" xr:uid="{BB87FA20-D998-4CE7-A86D-9D0EA0D585EE}"/>
    <cellStyle name="Normal 3 32 11 3" xfId="24001" xr:uid="{0B7725C1-90EA-4962-8E56-925D6F2FFE79}"/>
    <cellStyle name="Normal 3 32 11 3 2" xfId="24002" xr:uid="{55F55FD4-1B38-4F1C-80F2-55947FD49C99}"/>
    <cellStyle name="Normal 3 32 11 3 3" xfId="24003" xr:uid="{DB213056-E5B4-41D0-BA49-A79B0676F1C9}"/>
    <cellStyle name="Normal 3 32 11 4" xfId="24004" xr:uid="{3AC85E11-B7F5-43EB-81E1-5E47AAF07FED}"/>
    <cellStyle name="Normal 3 32 11 5" xfId="24005" xr:uid="{3DDE5309-F107-463E-A263-B1B368A5B953}"/>
    <cellStyle name="Normal 3 32 12" xfId="24006" xr:uid="{E620BB8D-6C53-41CD-9529-45F919CD07F4}"/>
    <cellStyle name="Normal 3 32 12 2" xfId="24007" xr:uid="{F9B6892D-D70B-4EA1-B16B-23CB404146DC}"/>
    <cellStyle name="Normal 3 32 12 2 2" xfId="24008" xr:uid="{EEABB651-8C63-41AA-8965-994DEE9B7901}"/>
    <cellStyle name="Normal 3 32 12 2 3" xfId="24009" xr:uid="{5B298CEB-60F9-4C62-868B-553ED4E62845}"/>
    <cellStyle name="Normal 3 32 12 3" xfId="24010" xr:uid="{F2DCA68D-2961-46D7-ACF5-883EF8B8D228}"/>
    <cellStyle name="Normal 3 32 12 3 2" xfId="24011" xr:uid="{A278A1B9-6BDF-40CE-B907-DDDB1C730783}"/>
    <cellStyle name="Normal 3 32 12 3 3" xfId="24012" xr:uid="{4BD5159F-DC3D-41D1-B233-21F13B5179EA}"/>
    <cellStyle name="Normal 3 32 12 4" xfId="24013" xr:uid="{97836656-E576-433E-B7F5-ABAC40100A2E}"/>
    <cellStyle name="Normal 3 32 12 5" xfId="24014" xr:uid="{34B74A74-0D9A-4C71-A3E9-65747C67ACAC}"/>
    <cellStyle name="Normal 3 32 13" xfId="24015" xr:uid="{E8544AB4-FBFE-4D73-ABB5-7643A7C17EF9}"/>
    <cellStyle name="Normal 3 32 13 2" xfId="24016" xr:uid="{07902BD8-C85F-410F-A39E-BCFCBEF3DABF}"/>
    <cellStyle name="Normal 3 32 13 2 2" xfId="24017" xr:uid="{1117E0B5-3383-4AB3-A20F-E612CCDA1C74}"/>
    <cellStyle name="Normal 3 32 13 2 3" xfId="24018" xr:uid="{7D20DED3-6FFA-4A3F-AFB9-A384FFBE49DE}"/>
    <cellStyle name="Normal 3 32 13 3" xfId="24019" xr:uid="{F0CE5F6C-C99D-4854-AAC2-82FD37CB77EA}"/>
    <cellStyle name="Normal 3 32 13 3 2" xfId="24020" xr:uid="{0B0F1E16-2682-4E02-9613-132A5F09ADD9}"/>
    <cellStyle name="Normal 3 32 13 3 3" xfId="24021" xr:uid="{A7BC344E-CEE4-478F-B99F-A3BDE4B9A58E}"/>
    <cellStyle name="Normal 3 32 13 4" xfId="24022" xr:uid="{4C2CEA73-03DE-4CC7-898F-4F62DDB1ECF6}"/>
    <cellStyle name="Normal 3 32 13 5" xfId="24023" xr:uid="{8649B31C-ABFA-480F-99C3-F2E26C5C4AD5}"/>
    <cellStyle name="Normal 3 32 14" xfId="24024" xr:uid="{89F09275-8AA4-417B-9CE9-A90980D35761}"/>
    <cellStyle name="Normal 3 32 14 2" xfId="24025" xr:uid="{6973F26D-3CDF-41CA-89B1-5A318A09B616}"/>
    <cellStyle name="Normal 3 32 14 2 2" xfId="24026" xr:uid="{1B798301-4F85-498C-B526-A633D44AC960}"/>
    <cellStyle name="Normal 3 32 14 2 3" xfId="24027" xr:uid="{974CBD1A-C818-47F1-84D8-D605CBBE635E}"/>
    <cellStyle name="Normal 3 32 14 3" xfId="24028" xr:uid="{4CE7BE8F-717B-41EB-A41A-6C5B92726C0D}"/>
    <cellStyle name="Normal 3 32 14 3 2" xfId="24029" xr:uid="{47F8A966-C2F2-432C-852C-D383E766E0E7}"/>
    <cellStyle name="Normal 3 32 14 3 3" xfId="24030" xr:uid="{760CA684-1EDB-4FA7-9929-E9D81964B06F}"/>
    <cellStyle name="Normal 3 32 14 4" xfId="24031" xr:uid="{DF4D9D7E-6C06-4CF4-97C1-1AEC82C036DD}"/>
    <cellStyle name="Normal 3 32 14 5" xfId="24032" xr:uid="{1CCC0710-F2B5-4765-9592-07E9C99EF4CA}"/>
    <cellStyle name="Normal 3 32 15" xfId="24033" xr:uid="{93C64F0E-272F-45D2-849E-E53E7E09C1F6}"/>
    <cellStyle name="Normal 3 32 15 2" xfId="24034" xr:uid="{4475468D-111A-41A9-8AAC-68E7B6656A7F}"/>
    <cellStyle name="Normal 3 32 15 2 2" xfId="24035" xr:uid="{B1C0280C-AEB9-4644-94E7-FA46F38428AD}"/>
    <cellStyle name="Normal 3 32 15 2 3" xfId="24036" xr:uid="{AB901E32-70DC-4A3A-98AC-EE50E871FDBC}"/>
    <cellStyle name="Normal 3 32 15 3" xfId="24037" xr:uid="{6FF3D302-5203-4EDD-B112-78684FAF0DC7}"/>
    <cellStyle name="Normal 3 32 15 3 2" xfId="24038" xr:uid="{9980D25C-36F1-4BA0-9A97-894DDA8FCBDF}"/>
    <cellStyle name="Normal 3 32 15 3 3" xfId="24039" xr:uid="{B2D336FD-34BF-45A5-879C-65345C736849}"/>
    <cellStyle name="Normal 3 32 15 4" xfId="24040" xr:uid="{E4B2B578-50DB-4513-9348-DC3CF3B4D468}"/>
    <cellStyle name="Normal 3 32 15 5" xfId="24041" xr:uid="{D889024C-7BBF-4510-97D4-FAEFE14CB3A0}"/>
    <cellStyle name="Normal 3 32 16" xfId="24042" xr:uid="{32625AA5-E47E-4B95-AB59-A284F863015A}"/>
    <cellStyle name="Normal 3 32 16 2" xfId="24043" xr:uid="{077A706F-C46C-4069-B982-D04E2C8DFFCD}"/>
    <cellStyle name="Normal 3 32 16 2 2" xfId="24044" xr:uid="{A1CF8975-7FF7-4FF9-8587-6C5A209388E5}"/>
    <cellStyle name="Normal 3 32 16 2 3" xfId="24045" xr:uid="{E677D355-FE3F-40F6-A497-7AA86D2107A4}"/>
    <cellStyle name="Normal 3 32 16 3" xfId="24046" xr:uid="{1AA078FA-FB62-4B6C-87A8-BAFDDFCB63E5}"/>
    <cellStyle name="Normal 3 32 16 3 2" xfId="24047" xr:uid="{97BC65B8-8AA2-4899-B3C1-7CA3E58B64C1}"/>
    <cellStyle name="Normal 3 32 16 3 3" xfId="24048" xr:uid="{8D53ABAE-2801-41EF-9324-CD956E84ED0F}"/>
    <cellStyle name="Normal 3 32 16 4" xfId="24049" xr:uid="{6BDF0C4B-7F46-4DC5-9E4F-AB8D324ABD49}"/>
    <cellStyle name="Normal 3 32 16 5" xfId="24050" xr:uid="{A429F6E3-9CA8-406C-8A27-7979DD2181CF}"/>
    <cellStyle name="Normal 3 32 17" xfId="24051" xr:uid="{5C87706E-8C72-4F95-AEF8-A92E6EB82782}"/>
    <cellStyle name="Normal 3 32 17 2" xfId="24052" xr:uid="{98C5D97D-5982-44EB-BC23-187D26470161}"/>
    <cellStyle name="Normal 3 32 17 2 2" xfId="24053" xr:uid="{A9D9BC39-40C1-4452-9B20-B961CFC828CC}"/>
    <cellStyle name="Normal 3 32 17 2 3" xfId="24054" xr:uid="{BB97C68D-D34B-40ED-8287-1D4323131055}"/>
    <cellStyle name="Normal 3 32 17 3" xfId="24055" xr:uid="{714327F7-F9A2-4FA0-8802-93C310B42917}"/>
    <cellStyle name="Normal 3 32 17 3 2" xfId="24056" xr:uid="{6F071BE8-3B4B-4E63-950C-57FB875C42C2}"/>
    <cellStyle name="Normal 3 32 17 3 3" xfId="24057" xr:uid="{B712C7C8-70F4-44F7-8830-8737B2B4E173}"/>
    <cellStyle name="Normal 3 32 17 4" xfId="24058" xr:uid="{251F0E57-7FC1-45BC-9052-92A9B9D134DC}"/>
    <cellStyle name="Normal 3 32 17 5" xfId="24059" xr:uid="{AEFEEFEE-9096-4B96-BA57-D6478B620EA3}"/>
    <cellStyle name="Normal 3 32 18" xfId="24060" xr:uid="{C850E8A9-0FFC-4454-BE2C-D6BB243C7A4E}"/>
    <cellStyle name="Normal 3 32 18 2" xfId="24061" xr:uid="{BD194691-8416-46E9-8BE4-29518B7670AE}"/>
    <cellStyle name="Normal 3 32 18 2 2" xfId="24062" xr:uid="{F2A205B1-A7E8-4DE9-818E-FC3FFB0B9F4E}"/>
    <cellStyle name="Normal 3 32 18 2 3" xfId="24063" xr:uid="{BA20FA55-3DAE-4051-ADC8-72056AFFB646}"/>
    <cellStyle name="Normal 3 32 18 3" xfId="24064" xr:uid="{E43EC79C-AFE8-4031-AFE7-B3F2BCB735FF}"/>
    <cellStyle name="Normal 3 32 18 3 2" xfId="24065" xr:uid="{667D8CFD-4283-4643-A073-3B37F36210B1}"/>
    <cellStyle name="Normal 3 32 18 3 3" xfId="24066" xr:uid="{DE2CB35F-7222-4665-8FEB-0FAF8EB33C63}"/>
    <cellStyle name="Normal 3 32 18 4" xfId="24067" xr:uid="{23D86D9E-ACEC-442A-89DB-A3D1B66BA930}"/>
    <cellStyle name="Normal 3 32 18 5" xfId="24068" xr:uid="{382B65C7-DF4D-4586-B5C6-1544D048734B}"/>
    <cellStyle name="Normal 3 32 19" xfId="24069" xr:uid="{7A0A383D-98C9-41D5-B067-F369A1ADD3EB}"/>
    <cellStyle name="Normal 3 32 19 2" xfId="24070" xr:uid="{3974FB4D-E8D0-4175-84C6-92434B3B0068}"/>
    <cellStyle name="Normal 3 32 19 2 2" xfId="24071" xr:uid="{A2A5DBFF-3A04-484B-9680-C8EE9372C687}"/>
    <cellStyle name="Normal 3 32 19 2 3" xfId="24072" xr:uid="{AAC669FD-7AA8-4EEC-ACF6-A6F4215C591C}"/>
    <cellStyle name="Normal 3 32 19 3" xfId="24073" xr:uid="{5AC0EEE4-6589-4A4C-931E-048FB0092163}"/>
    <cellStyle name="Normal 3 32 19 3 2" xfId="24074" xr:uid="{2E177188-8310-4A23-A354-9165C5B9934F}"/>
    <cellStyle name="Normal 3 32 19 3 3" xfId="24075" xr:uid="{4438460B-E736-4C56-A89F-1B407CCBF0E0}"/>
    <cellStyle name="Normal 3 32 19 4" xfId="24076" xr:uid="{C59C2FFD-0BBF-4732-A89C-4FBACAC9E278}"/>
    <cellStyle name="Normal 3 32 19 5" xfId="24077" xr:uid="{11829E9E-5248-48A0-8BB9-4A866809EDC0}"/>
    <cellStyle name="Normal 3 32 2" xfId="24078" xr:uid="{465D119E-1C55-4187-AED5-BF61C7A7A943}"/>
    <cellStyle name="Normal 3 32 2 2" xfId="24079" xr:uid="{BD076EA7-49E8-4EF0-A505-17A33236CF91}"/>
    <cellStyle name="Normal 3 32 2 2 2" xfId="24080" xr:uid="{DE057035-948B-42A1-A53C-096E93915AC3}"/>
    <cellStyle name="Normal 3 32 2 2 3" xfId="24081" xr:uid="{F7946299-5ABA-42D1-B34C-9882A678BDE8}"/>
    <cellStyle name="Normal 3 32 2 3" xfId="24082" xr:uid="{B2A8DFCF-C21B-4592-B92D-87C121420881}"/>
    <cellStyle name="Normal 3 32 2 3 2" xfId="24083" xr:uid="{280548F2-2040-4FEF-AF1E-0833F011D3DA}"/>
    <cellStyle name="Normal 3 32 2 3 3" xfId="24084" xr:uid="{2CBE5712-771D-4528-B90B-CEB0BD2F4B66}"/>
    <cellStyle name="Normal 3 32 2 4" xfId="24085" xr:uid="{B070D639-BCBD-4E63-AD2B-C223FB2D888A}"/>
    <cellStyle name="Normal 3 32 2 5" xfId="24086" xr:uid="{E66A1DAF-DC23-4C87-80C4-3F09BDD3B9A6}"/>
    <cellStyle name="Normal 3 32 20" xfId="24087" xr:uid="{0DA5DA10-D1A4-4F41-AB25-DFE95EAD634F}"/>
    <cellStyle name="Normal 3 32 20 2" xfId="24088" xr:uid="{35A109C8-1192-46F1-9480-25C725839A06}"/>
    <cellStyle name="Normal 3 32 20 2 2" xfId="24089" xr:uid="{0A1E0411-D33D-4273-A96B-500422F329FB}"/>
    <cellStyle name="Normal 3 32 20 2 3" xfId="24090" xr:uid="{7E8DA672-4262-4B30-B728-08579E924D02}"/>
    <cellStyle name="Normal 3 32 20 3" xfId="24091" xr:uid="{3CDB83C2-DF5E-4319-A551-B2624113930C}"/>
    <cellStyle name="Normal 3 32 20 3 2" xfId="24092" xr:uid="{C4CDC96C-ACDC-47DD-BDFF-BEAAEFDF53D5}"/>
    <cellStyle name="Normal 3 32 20 3 3" xfId="24093" xr:uid="{FCDC4081-288D-41FD-9FBA-8D4A2A11F768}"/>
    <cellStyle name="Normal 3 32 20 4" xfId="24094" xr:uid="{BE2A0492-030F-47C8-BF80-02BA39C65733}"/>
    <cellStyle name="Normal 3 32 20 5" xfId="24095" xr:uid="{C0D1FF8C-0682-4D35-80E2-9AC4D49CA32C}"/>
    <cellStyle name="Normal 3 32 21" xfId="24096" xr:uid="{121B2371-3F04-4D3F-B43D-02DF931CB8BF}"/>
    <cellStyle name="Normal 3 32 21 2" xfId="24097" xr:uid="{FB65BAF0-4BC9-45C6-A9C5-61DD17466CBA}"/>
    <cellStyle name="Normal 3 32 21 2 2" xfId="24098" xr:uid="{C7607C2C-1E60-4846-A540-F175616256BE}"/>
    <cellStyle name="Normal 3 32 21 2 3" xfId="24099" xr:uid="{1E8524A0-A834-4AD7-88DE-91687DF9648C}"/>
    <cellStyle name="Normal 3 32 21 3" xfId="24100" xr:uid="{AA141101-AF5E-40C6-B965-A5BD23B6F46A}"/>
    <cellStyle name="Normal 3 32 21 3 2" xfId="24101" xr:uid="{B7695FD2-2D01-4074-B340-8F25B3590DAA}"/>
    <cellStyle name="Normal 3 32 21 3 3" xfId="24102" xr:uid="{34C8A901-C9CE-49F7-91AD-BF30FE74133D}"/>
    <cellStyle name="Normal 3 32 21 4" xfId="24103" xr:uid="{6A8D02CB-C7F6-4367-9264-88570ADC2B16}"/>
    <cellStyle name="Normal 3 32 21 5" xfId="24104" xr:uid="{7E90A81B-C880-4FF0-A74D-BE0A57344BEA}"/>
    <cellStyle name="Normal 3 32 22" xfId="24105" xr:uid="{821EDBAF-97AA-408A-BE99-6AB81ED89969}"/>
    <cellStyle name="Normal 3 32 22 2" xfId="24106" xr:uid="{C52600EF-D123-48A9-B655-8E288673CAFE}"/>
    <cellStyle name="Normal 3 32 22 2 2" xfId="24107" xr:uid="{90D70249-CB22-49BB-BFDD-6AC233797C15}"/>
    <cellStyle name="Normal 3 32 22 2 3" xfId="24108" xr:uid="{AA143A8B-9A1A-4C4D-9046-D6AC3095FE42}"/>
    <cellStyle name="Normal 3 32 22 3" xfId="24109" xr:uid="{506AB9BE-AD79-4433-B808-BDE77E06CEED}"/>
    <cellStyle name="Normal 3 32 22 3 2" xfId="24110" xr:uid="{A921C2C3-4727-48AC-8F17-D52E377E3597}"/>
    <cellStyle name="Normal 3 32 22 3 3" xfId="24111" xr:uid="{819A1CD7-5D5E-470B-8166-631D549CEE86}"/>
    <cellStyle name="Normal 3 32 22 4" xfId="24112" xr:uid="{22194DF1-CF5D-479B-92CE-8E68DC6867AC}"/>
    <cellStyle name="Normal 3 32 22 5" xfId="24113" xr:uid="{A94AE546-1E37-4FC7-858F-49B03AD89433}"/>
    <cellStyle name="Normal 3 32 23" xfId="24114" xr:uid="{41621638-2AA1-459B-B508-324D86F6F0CD}"/>
    <cellStyle name="Normal 3 32 23 2" xfId="24115" xr:uid="{BDA83AC9-EBF6-45DD-B034-36D7B4E9F5B4}"/>
    <cellStyle name="Normal 3 32 23 2 2" xfId="24116" xr:uid="{0377A23E-7B28-4BC0-92F7-7637E87176ED}"/>
    <cellStyle name="Normal 3 32 23 2 3" xfId="24117" xr:uid="{6D5FD0FC-2CCF-4CE1-882F-E877DFFF077A}"/>
    <cellStyle name="Normal 3 32 23 3" xfId="24118" xr:uid="{A205CBBB-604C-4E50-AC44-D7EA548B9B4C}"/>
    <cellStyle name="Normal 3 32 23 3 2" xfId="24119" xr:uid="{9A6F5E60-720E-40C4-B173-03BE4ED1E623}"/>
    <cellStyle name="Normal 3 32 23 3 3" xfId="24120" xr:uid="{1BA32F2C-A570-4C3A-9C7C-62ECF8A0471D}"/>
    <cellStyle name="Normal 3 32 23 4" xfId="24121" xr:uid="{C53C0C0E-0AED-4D57-9076-AF043FE9C73B}"/>
    <cellStyle name="Normal 3 32 23 5" xfId="24122" xr:uid="{B006AA78-11A6-4271-8C65-E7A8BFA37FF5}"/>
    <cellStyle name="Normal 3 32 24" xfId="24123" xr:uid="{4C2EA161-B5B1-4747-9810-5453AE4C0BC9}"/>
    <cellStyle name="Normal 3 32 24 2" xfId="24124" xr:uid="{96DB0BB1-D3F6-4A77-85C5-AD4C498A34FD}"/>
    <cellStyle name="Normal 3 32 24 3" xfId="24125" xr:uid="{92D94C16-D5B0-4C6C-9374-169A769F043C}"/>
    <cellStyle name="Normal 3 32 25" xfId="24126" xr:uid="{504E515A-B251-4477-B9E0-142021F71EC9}"/>
    <cellStyle name="Normal 3 32 25 2" xfId="24127" xr:uid="{076283C2-7B6C-4752-B339-0AED0EF1B860}"/>
    <cellStyle name="Normal 3 32 25 3" xfId="24128" xr:uid="{562C80D4-511E-4480-9A30-92F17D99F11C}"/>
    <cellStyle name="Normal 3 32 26" xfId="24129" xr:uid="{6573F27B-D537-4AEC-AB6E-73EFD06AC992}"/>
    <cellStyle name="Normal 3 32 27" xfId="24130" xr:uid="{351B4F16-BF68-4B39-8F4B-3D6A22C30A49}"/>
    <cellStyle name="Normal 3 32 3" xfId="24131" xr:uid="{5D4ACF5E-5FBA-4879-8038-F06C4040AFA8}"/>
    <cellStyle name="Normal 3 32 3 2" xfId="24132" xr:uid="{20D6B072-D2F9-44FA-8B88-88DF6F06D9EA}"/>
    <cellStyle name="Normal 3 32 3 2 2" xfId="24133" xr:uid="{8832D1D1-034A-4CA6-9928-84718F9BD53B}"/>
    <cellStyle name="Normal 3 32 3 2 3" xfId="24134" xr:uid="{45672CEF-BB4D-444F-82C9-D3F8FEC74F26}"/>
    <cellStyle name="Normal 3 32 3 3" xfId="24135" xr:uid="{E6B988B5-BAC4-4780-873B-A40DD88FA0EB}"/>
    <cellStyle name="Normal 3 32 3 3 2" xfId="24136" xr:uid="{598A13EB-8FA8-4CA0-9607-FEADD1139F84}"/>
    <cellStyle name="Normal 3 32 3 3 3" xfId="24137" xr:uid="{7DF204A4-D029-47D7-968D-2B388A98FC69}"/>
    <cellStyle name="Normal 3 32 3 4" xfId="24138" xr:uid="{45020C1A-2CE7-4635-AE65-31FF8271CA3E}"/>
    <cellStyle name="Normal 3 32 3 5" xfId="24139" xr:uid="{15754BD6-6872-4D24-BD93-A8F544DC5624}"/>
    <cellStyle name="Normal 3 32 4" xfId="24140" xr:uid="{701EE60F-E88D-4E2C-9294-0C1F2548AE2C}"/>
    <cellStyle name="Normal 3 32 4 2" xfId="24141" xr:uid="{3343C9D8-745C-4492-AA52-BA58BAD61A8C}"/>
    <cellStyle name="Normal 3 32 4 2 2" xfId="24142" xr:uid="{1E9604DF-926D-47B0-ADED-DC5432A82E5C}"/>
    <cellStyle name="Normal 3 32 4 2 3" xfId="24143" xr:uid="{DCBDD1C4-C6C5-488E-960E-6690E713E7A7}"/>
    <cellStyle name="Normal 3 32 4 3" xfId="24144" xr:uid="{356C6178-53DB-476A-94C8-4E11BE568F99}"/>
    <cellStyle name="Normal 3 32 4 3 2" xfId="24145" xr:uid="{0A0D403A-66BC-4AAA-8F40-BC7621C30C11}"/>
    <cellStyle name="Normal 3 32 4 3 3" xfId="24146" xr:uid="{C8128168-62F9-4B36-8DB0-B09BC6E61BF4}"/>
    <cellStyle name="Normal 3 32 4 4" xfId="24147" xr:uid="{6C956A0D-C012-41E0-B6E1-F9CFADC7ACF8}"/>
    <cellStyle name="Normal 3 32 4 5" xfId="24148" xr:uid="{39C6DD6E-B0E2-4523-9EBC-E377068FE52E}"/>
    <cellStyle name="Normal 3 32 5" xfId="24149" xr:uid="{00707661-02AE-4AEC-907A-727D34A0B242}"/>
    <cellStyle name="Normal 3 32 5 2" xfId="24150" xr:uid="{3D8978A2-A599-4849-9880-0CBE1E77472B}"/>
    <cellStyle name="Normal 3 32 5 2 2" xfId="24151" xr:uid="{A84C2DBE-B413-471B-8541-ED1AC44213B2}"/>
    <cellStyle name="Normal 3 32 5 2 3" xfId="24152" xr:uid="{CA77D161-39E8-432F-A08C-2F28CB7824CC}"/>
    <cellStyle name="Normal 3 32 5 3" xfId="24153" xr:uid="{B649EFE0-D015-4114-830F-C24263E34171}"/>
    <cellStyle name="Normal 3 32 5 3 2" xfId="24154" xr:uid="{0CA81631-40BB-4208-B7B4-02CA47FC1C99}"/>
    <cellStyle name="Normal 3 32 5 3 3" xfId="24155" xr:uid="{50E40BBC-0436-4598-BB1A-1CC4F56F90D0}"/>
    <cellStyle name="Normal 3 32 5 4" xfId="24156" xr:uid="{DE045E09-00E1-4B54-A80C-1C639CE1C31C}"/>
    <cellStyle name="Normal 3 32 5 5" xfId="24157" xr:uid="{525A5BEF-A8E5-4711-BAB2-AD84F63FF599}"/>
    <cellStyle name="Normal 3 32 6" xfId="24158" xr:uid="{52ECC84B-49A0-45D3-A2BE-56BA6E9757CB}"/>
    <cellStyle name="Normal 3 32 6 2" xfId="24159" xr:uid="{9C32EB1B-3A4C-448A-B2DB-941A0B049696}"/>
    <cellStyle name="Normal 3 32 6 2 2" xfId="24160" xr:uid="{3B11E138-6EE4-49D1-8024-909D960D054B}"/>
    <cellStyle name="Normal 3 32 6 2 3" xfId="24161" xr:uid="{20E4DA28-1FAA-4742-8A37-2C7EC96583C7}"/>
    <cellStyle name="Normal 3 32 6 3" xfId="24162" xr:uid="{DC52550C-1095-48E4-8A28-2943C3CF6B23}"/>
    <cellStyle name="Normal 3 32 6 3 2" xfId="24163" xr:uid="{7265F561-BDAC-4F73-B8B6-C6A702B790B6}"/>
    <cellStyle name="Normal 3 32 6 3 3" xfId="24164" xr:uid="{745947A0-E062-4137-A582-4638BF4DDCB4}"/>
    <cellStyle name="Normal 3 32 6 4" xfId="24165" xr:uid="{3735FD26-EB9E-47C4-9E04-5235778B3F24}"/>
    <cellStyle name="Normal 3 32 6 5" xfId="24166" xr:uid="{72156E5B-4306-4B98-8181-87E5FB45D4B5}"/>
    <cellStyle name="Normal 3 32 7" xfId="24167" xr:uid="{607B0006-43A3-4263-8D94-AB6E8ADBFD2E}"/>
    <cellStyle name="Normal 3 32 7 2" xfId="24168" xr:uid="{9FC6D9FE-4E90-4795-BB60-1590F896A736}"/>
    <cellStyle name="Normal 3 32 7 2 2" xfId="24169" xr:uid="{5191FD26-BEF0-4A10-A4FB-9BD95DEFD388}"/>
    <cellStyle name="Normal 3 32 7 2 3" xfId="24170" xr:uid="{5C4E9F04-310E-4F9E-BB1B-48B9C0F8B245}"/>
    <cellStyle name="Normal 3 32 7 3" xfId="24171" xr:uid="{FFA084F7-0CD5-4538-A5EE-7EC988712FED}"/>
    <cellStyle name="Normal 3 32 7 3 2" xfId="24172" xr:uid="{90B07BA6-1E05-483D-8911-63D086CAA558}"/>
    <cellStyle name="Normal 3 32 7 3 3" xfId="24173" xr:uid="{CED9A281-F582-4E4B-9417-81D686E2D383}"/>
    <cellStyle name="Normal 3 32 7 4" xfId="24174" xr:uid="{93DFA32E-DA5C-491F-8EAB-522FD138DA74}"/>
    <cellStyle name="Normal 3 32 7 5" xfId="24175" xr:uid="{6B3A2703-D286-49C2-B6DE-3033417596BF}"/>
    <cellStyle name="Normal 3 32 8" xfId="24176" xr:uid="{1D4C5F10-DF0F-4E95-A1EC-C4E75C795D4E}"/>
    <cellStyle name="Normal 3 32 8 2" xfId="24177" xr:uid="{A6C653C1-8FDB-4BC8-9972-65AB1EEE9A35}"/>
    <cellStyle name="Normal 3 32 8 2 2" xfId="24178" xr:uid="{137F0E4E-7569-4C12-B34E-E0DB1AFADE71}"/>
    <cellStyle name="Normal 3 32 8 2 3" xfId="24179" xr:uid="{E864C330-F0D7-4DCC-AF90-31274193E13D}"/>
    <cellStyle name="Normal 3 32 8 3" xfId="24180" xr:uid="{6EF033AA-82A2-47D5-860C-8E136C884A9D}"/>
    <cellStyle name="Normal 3 32 8 3 2" xfId="24181" xr:uid="{E85792AC-537D-49CB-B008-5434FF6E0B2F}"/>
    <cellStyle name="Normal 3 32 8 3 3" xfId="24182" xr:uid="{05D88DE9-67C3-4854-8DAF-BD309ED9ED74}"/>
    <cellStyle name="Normal 3 32 8 4" xfId="24183" xr:uid="{456D2E1B-787C-402B-A0D2-E1C20B685E4D}"/>
    <cellStyle name="Normal 3 32 8 5" xfId="24184" xr:uid="{A5D1C32F-EA6D-478D-BCEA-B0559B95BD96}"/>
    <cellStyle name="Normal 3 32 9" xfId="24185" xr:uid="{866184D1-BF67-4B72-B3FB-57558D9C2B5D}"/>
    <cellStyle name="Normal 3 32 9 2" xfId="24186" xr:uid="{522A72E3-3331-4582-9FB7-A7326F4E293F}"/>
    <cellStyle name="Normal 3 32 9 2 2" xfId="24187" xr:uid="{99A54928-7B96-4E7C-B0C2-4FC21BB7101B}"/>
    <cellStyle name="Normal 3 32 9 2 3" xfId="24188" xr:uid="{026DFDBF-5D58-433A-8814-2D295CB82D9D}"/>
    <cellStyle name="Normal 3 32 9 3" xfId="24189" xr:uid="{16003548-E803-45D8-BD88-54BBA267D106}"/>
    <cellStyle name="Normal 3 32 9 3 2" xfId="24190" xr:uid="{7C5BFCA8-A181-4A0A-BB69-D7F5636C0BC2}"/>
    <cellStyle name="Normal 3 32 9 3 3" xfId="24191" xr:uid="{010031BD-18EC-48E2-AFB0-711D35B34F73}"/>
    <cellStyle name="Normal 3 32 9 4" xfId="24192" xr:uid="{A1A3BF38-EC14-422D-ABC6-A4E487A0D38A}"/>
    <cellStyle name="Normal 3 32 9 5" xfId="24193" xr:uid="{710D15FE-9D20-4B64-AF80-CE6A96DF3096}"/>
    <cellStyle name="Normal 3 33" xfId="24194" xr:uid="{F58BE36B-90DB-48FA-8964-F11EC0BEB66C}"/>
    <cellStyle name="Normal 3 33 10" xfId="24195" xr:uid="{156563BC-E372-4A95-A5DD-AEEA1EF1AC22}"/>
    <cellStyle name="Normal 3 33 10 2" xfId="24196" xr:uid="{AE0BC75E-58D0-4DB3-BCC5-4366FEF61592}"/>
    <cellStyle name="Normal 3 33 10 2 2" xfId="24197" xr:uid="{F8AFC286-EBD6-49E6-B132-A08D5DF99A68}"/>
    <cellStyle name="Normal 3 33 10 2 3" xfId="24198" xr:uid="{3FC2DC6B-6CBF-4175-92BF-B94B37CCD160}"/>
    <cellStyle name="Normal 3 33 10 3" xfId="24199" xr:uid="{276AFC50-2548-4F78-A1F7-F5503ED8CD44}"/>
    <cellStyle name="Normal 3 33 10 3 2" xfId="24200" xr:uid="{E304AEBD-988B-4816-BAAD-532EA6EDBC6A}"/>
    <cellStyle name="Normal 3 33 10 3 3" xfId="24201" xr:uid="{15C484FE-FFC6-46C1-A388-41CFFA769F06}"/>
    <cellStyle name="Normal 3 33 10 4" xfId="24202" xr:uid="{A0C498D1-D757-4D46-BA77-8AB13FE61520}"/>
    <cellStyle name="Normal 3 33 10 5" xfId="24203" xr:uid="{0E9FF522-1083-4945-9128-4A66BDE16430}"/>
    <cellStyle name="Normal 3 33 11" xfId="24204" xr:uid="{AE71237D-5C42-40CA-9202-92BAAA7134E5}"/>
    <cellStyle name="Normal 3 33 11 2" xfId="24205" xr:uid="{FE25469E-8E87-41BA-A36F-53CC26154BDB}"/>
    <cellStyle name="Normal 3 33 11 2 2" xfId="24206" xr:uid="{D4D79145-63E0-46BF-9554-377ADA919DB8}"/>
    <cellStyle name="Normal 3 33 11 2 3" xfId="24207" xr:uid="{372D18C0-2D0B-4A62-B17E-C7EA8F231F56}"/>
    <cellStyle name="Normal 3 33 11 3" xfId="24208" xr:uid="{AF01F49B-6CB7-4245-ADE9-5E7F7CBA0B41}"/>
    <cellStyle name="Normal 3 33 11 3 2" xfId="24209" xr:uid="{99F4BE89-2C2C-463D-A976-7D9F0FD499F6}"/>
    <cellStyle name="Normal 3 33 11 3 3" xfId="24210" xr:uid="{B4489548-37D0-475B-BD73-FF2AA1527FB1}"/>
    <cellStyle name="Normal 3 33 11 4" xfId="24211" xr:uid="{A2950492-31F3-403B-B4B2-FB4E225180A5}"/>
    <cellStyle name="Normal 3 33 11 5" xfId="24212" xr:uid="{B406423F-ECC4-4BB2-8308-1637F8CFB56B}"/>
    <cellStyle name="Normal 3 33 12" xfId="24213" xr:uid="{1201F82A-D4A9-4300-8586-7EECB5A44946}"/>
    <cellStyle name="Normal 3 33 12 2" xfId="24214" xr:uid="{75853BCA-05D3-4BF1-9CAC-AAA8E4516554}"/>
    <cellStyle name="Normal 3 33 12 2 2" xfId="24215" xr:uid="{5A0D76EF-ECC5-4592-B6F7-023AAB4EB968}"/>
    <cellStyle name="Normal 3 33 12 2 3" xfId="24216" xr:uid="{2DF6EF5A-8860-492C-AD6A-3CCE786C6A59}"/>
    <cellStyle name="Normal 3 33 12 3" xfId="24217" xr:uid="{B71DE0D1-E7E3-4BBE-8E31-38F9F74391F0}"/>
    <cellStyle name="Normal 3 33 12 3 2" xfId="24218" xr:uid="{FB8384AA-C983-4AFE-8054-A02C1EDBB7AD}"/>
    <cellStyle name="Normal 3 33 12 3 3" xfId="24219" xr:uid="{BBC98AAB-B089-487B-8BDA-C189EC4D24D4}"/>
    <cellStyle name="Normal 3 33 12 4" xfId="24220" xr:uid="{0D41A5C0-2748-4A73-A02E-5F7CA7074D68}"/>
    <cellStyle name="Normal 3 33 12 5" xfId="24221" xr:uid="{FDC1C5D8-9EC6-4939-AF0E-D6A87457A926}"/>
    <cellStyle name="Normal 3 33 13" xfId="24222" xr:uid="{D458FEF6-71C9-4BB9-839C-53539A5536D0}"/>
    <cellStyle name="Normal 3 33 13 2" xfId="24223" xr:uid="{1367ECA1-DA47-4D65-A1D7-8A02FEC7101D}"/>
    <cellStyle name="Normal 3 33 13 2 2" xfId="24224" xr:uid="{CEA9B347-912A-4A15-807F-6C1E0416E65E}"/>
    <cellStyle name="Normal 3 33 13 2 3" xfId="24225" xr:uid="{12A6834E-34FF-434F-8F45-70138B626779}"/>
    <cellStyle name="Normal 3 33 13 3" xfId="24226" xr:uid="{7CC2DC58-E041-49ED-BA44-A2878AEADE5B}"/>
    <cellStyle name="Normal 3 33 13 3 2" xfId="24227" xr:uid="{E7819E15-909A-432E-A4FF-A213B49598F9}"/>
    <cellStyle name="Normal 3 33 13 3 3" xfId="24228" xr:uid="{1F545C76-3170-4D6C-9959-D13F7C094FCE}"/>
    <cellStyle name="Normal 3 33 13 4" xfId="24229" xr:uid="{320A0FED-8025-422B-97FD-CA445258AF0A}"/>
    <cellStyle name="Normal 3 33 13 5" xfId="24230" xr:uid="{DDE79FDD-E390-45A5-BA73-02E9C5A70E90}"/>
    <cellStyle name="Normal 3 33 14" xfId="24231" xr:uid="{49D09448-2E93-4B8D-BF90-50F9BF0B3B66}"/>
    <cellStyle name="Normal 3 33 14 2" xfId="24232" xr:uid="{ABAAD06C-2881-4FC5-9ED7-4D908F4DE17E}"/>
    <cellStyle name="Normal 3 33 14 2 2" xfId="24233" xr:uid="{81D72C13-9BA7-4CCF-B152-63E5D596DFF5}"/>
    <cellStyle name="Normal 3 33 14 2 3" xfId="24234" xr:uid="{0F644C8F-185C-4689-BE16-8620EF0C25CE}"/>
    <cellStyle name="Normal 3 33 14 3" xfId="24235" xr:uid="{0D470502-5BC9-4E94-B304-65B241616538}"/>
    <cellStyle name="Normal 3 33 14 3 2" xfId="24236" xr:uid="{AC8A249F-D17C-48B0-A9FD-AAD25B68AAD7}"/>
    <cellStyle name="Normal 3 33 14 3 3" xfId="24237" xr:uid="{0C0FE7AA-D7EC-4CB1-BCFD-E1EC597F69D7}"/>
    <cellStyle name="Normal 3 33 14 4" xfId="24238" xr:uid="{29D15048-0EBC-4F4F-8C99-1F3D4EAB3090}"/>
    <cellStyle name="Normal 3 33 14 5" xfId="24239" xr:uid="{AC7AAA19-2AC5-438B-A7B0-61C0DE460C52}"/>
    <cellStyle name="Normal 3 33 15" xfId="24240" xr:uid="{FED75795-550E-4CB9-88F2-23FE3C7BD2D4}"/>
    <cellStyle name="Normal 3 33 15 2" xfId="24241" xr:uid="{6A029376-7DF4-4984-89D4-B7FAE29DF70C}"/>
    <cellStyle name="Normal 3 33 15 2 2" xfId="24242" xr:uid="{5A1E23AA-35F0-4D56-82BE-9ECF148E8289}"/>
    <cellStyle name="Normal 3 33 15 2 3" xfId="24243" xr:uid="{EA1D1133-C13A-47F0-832A-EE3DAC6F457C}"/>
    <cellStyle name="Normal 3 33 15 3" xfId="24244" xr:uid="{50BABA56-C262-4CBD-BFF6-CFB386E97D31}"/>
    <cellStyle name="Normal 3 33 15 3 2" xfId="24245" xr:uid="{7D8F9AF7-7A66-4891-AF0E-3B5E1DEDF749}"/>
    <cellStyle name="Normal 3 33 15 3 3" xfId="24246" xr:uid="{4073EE63-C1F8-40F0-8581-B54750892C5E}"/>
    <cellStyle name="Normal 3 33 15 4" xfId="24247" xr:uid="{8C4EA658-8FF3-4EBC-8A70-AE5050383596}"/>
    <cellStyle name="Normal 3 33 15 5" xfId="24248" xr:uid="{89D8086F-7C28-4DA1-8BB7-48F3E99F2546}"/>
    <cellStyle name="Normal 3 33 16" xfId="24249" xr:uid="{8FF9D347-0FD4-4DF2-AE98-377CA4958B21}"/>
    <cellStyle name="Normal 3 33 16 2" xfId="24250" xr:uid="{87158DF2-A1BC-4608-A1AE-006BD7BCD3FB}"/>
    <cellStyle name="Normal 3 33 16 2 2" xfId="24251" xr:uid="{04B3AB04-B1C3-4440-AB54-A74D2CC3EA22}"/>
    <cellStyle name="Normal 3 33 16 2 3" xfId="24252" xr:uid="{7B5105FD-D374-4CB5-B409-762FFE9D3D6D}"/>
    <cellStyle name="Normal 3 33 16 3" xfId="24253" xr:uid="{786FAA9C-4884-4FE8-9CA1-D6750AFD4D79}"/>
    <cellStyle name="Normal 3 33 16 3 2" xfId="24254" xr:uid="{0E167230-F6F9-4DE0-8277-5E3AE5E77268}"/>
    <cellStyle name="Normal 3 33 16 3 3" xfId="24255" xr:uid="{C4CD33EB-AC66-4004-A876-E34D3C11DF55}"/>
    <cellStyle name="Normal 3 33 16 4" xfId="24256" xr:uid="{E8F9B072-70D9-4821-8AAA-3BBF1560DBAA}"/>
    <cellStyle name="Normal 3 33 16 5" xfId="24257" xr:uid="{ED62FC84-078F-4DD3-887E-6ED0269BB87A}"/>
    <cellStyle name="Normal 3 33 17" xfId="24258" xr:uid="{0BEAC34E-8569-4313-8E17-17F66861791E}"/>
    <cellStyle name="Normal 3 33 17 2" xfId="24259" xr:uid="{D2E0949C-C53A-4A4A-8184-C3C121E66E9F}"/>
    <cellStyle name="Normal 3 33 17 2 2" xfId="24260" xr:uid="{20729F76-63EE-440E-84F6-F532AE2174B1}"/>
    <cellStyle name="Normal 3 33 17 2 3" xfId="24261" xr:uid="{136626CE-2169-47A9-92A4-BD32710D74E5}"/>
    <cellStyle name="Normal 3 33 17 3" xfId="24262" xr:uid="{65EC3611-EB88-4385-9BAF-09A42FE5DE4A}"/>
    <cellStyle name="Normal 3 33 17 3 2" xfId="24263" xr:uid="{C289ABA3-EF4B-4B54-AAFB-B86E6E349693}"/>
    <cellStyle name="Normal 3 33 17 3 3" xfId="24264" xr:uid="{D1ADD82D-092D-4BE2-AB6D-8E7E7D3FE8C0}"/>
    <cellStyle name="Normal 3 33 17 4" xfId="24265" xr:uid="{3F168095-35F6-4BF6-B9C6-56A62BD82938}"/>
    <cellStyle name="Normal 3 33 17 5" xfId="24266" xr:uid="{ADB6A92E-E2A7-4525-85AB-ED0D311F4AD2}"/>
    <cellStyle name="Normal 3 33 18" xfId="24267" xr:uid="{5AD2768D-8927-4A1A-AB55-753F1DDDCEF4}"/>
    <cellStyle name="Normal 3 33 18 2" xfId="24268" xr:uid="{C5C7D880-BB54-4D64-9635-C6EB480E8E61}"/>
    <cellStyle name="Normal 3 33 18 2 2" xfId="24269" xr:uid="{AF1EDD7D-B5FB-49E0-97AF-8DC4EB32CC63}"/>
    <cellStyle name="Normal 3 33 18 2 3" xfId="24270" xr:uid="{705355E4-E5AF-4E41-8575-3B8D64E7AF9E}"/>
    <cellStyle name="Normal 3 33 18 3" xfId="24271" xr:uid="{787BB452-0D7C-44B6-8BBA-7F001763CBCA}"/>
    <cellStyle name="Normal 3 33 18 3 2" xfId="24272" xr:uid="{19169503-13E9-4AE4-B25E-B0FFB3193EC8}"/>
    <cellStyle name="Normal 3 33 18 3 3" xfId="24273" xr:uid="{5D10A6B8-70C4-4432-A6FA-684B114D797E}"/>
    <cellStyle name="Normal 3 33 18 4" xfId="24274" xr:uid="{870D1FAB-CF85-4FED-8153-59398DBCC960}"/>
    <cellStyle name="Normal 3 33 18 5" xfId="24275" xr:uid="{C37973CB-42CA-45C8-AE6F-AD0A880CE7E4}"/>
    <cellStyle name="Normal 3 33 19" xfId="24276" xr:uid="{C9D4685A-4EE1-437C-B4DF-65B3FAE53C19}"/>
    <cellStyle name="Normal 3 33 19 2" xfId="24277" xr:uid="{62769D6B-21A6-4CDB-BC81-E515F887C249}"/>
    <cellStyle name="Normal 3 33 19 2 2" xfId="24278" xr:uid="{58503684-B6F2-44F9-91BB-D9CC8CF0FDB8}"/>
    <cellStyle name="Normal 3 33 19 2 3" xfId="24279" xr:uid="{7D02B4E0-D390-4E28-BF97-7F6BF35E83CA}"/>
    <cellStyle name="Normal 3 33 19 3" xfId="24280" xr:uid="{36FEB39B-676F-4695-9B19-95FBCE69B163}"/>
    <cellStyle name="Normal 3 33 19 3 2" xfId="24281" xr:uid="{D2F3811C-DB27-459D-83EA-E8D316637E28}"/>
    <cellStyle name="Normal 3 33 19 3 3" xfId="24282" xr:uid="{31BFA970-B105-4EDD-93CF-341170FE3F8F}"/>
    <cellStyle name="Normal 3 33 19 4" xfId="24283" xr:uid="{07E9B756-1B12-41EE-B6B5-86F92153C85F}"/>
    <cellStyle name="Normal 3 33 19 5" xfId="24284" xr:uid="{A8366745-0167-4CBA-86B3-EB49EC812AA9}"/>
    <cellStyle name="Normal 3 33 2" xfId="24285" xr:uid="{97D0572A-853F-404E-8E22-DB7C28B2E58B}"/>
    <cellStyle name="Normal 3 33 2 2" xfId="24286" xr:uid="{8167F5DA-2016-472F-9BE6-C6FCDEE60888}"/>
    <cellStyle name="Normal 3 33 2 2 2" xfId="24287" xr:uid="{E0B39DCA-FB71-49D2-912C-536A47BA8EB0}"/>
    <cellStyle name="Normal 3 33 2 2 3" xfId="24288" xr:uid="{6CD4BA09-58CB-4DAB-A0A8-868C46504EDE}"/>
    <cellStyle name="Normal 3 33 2 3" xfId="24289" xr:uid="{2367D321-B584-4B65-925A-AF3D5C6327A8}"/>
    <cellStyle name="Normal 3 33 2 3 2" xfId="24290" xr:uid="{94B2A6FD-EDA7-4645-BA30-9F2F31AD8702}"/>
    <cellStyle name="Normal 3 33 2 3 3" xfId="24291" xr:uid="{1C6B7D1C-100A-424B-BD78-9E5D983F2031}"/>
    <cellStyle name="Normal 3 33 2 4" xfId="24292" xr:uid="{BA2A517E-5582-474E-9310-3AD18C37265B}"/>
    <cellStyle name="Normal 3 33 2 5" xfId="24293" xr:uid="{B2B0E9D0-0C2E-4CAC-AB48-D5E3CD57B83D}"/>
    <cellStyle name="Normal 3 33 20" xfId="24294" xr:uid="{F62BD93E-A660-4ED0-A9C0-6218A6878112}"/>
    <cellStyle name="Normal 3 33 20 2" xfId="24295" xr:uid="{D0A88220-53EB-44AB-A7B5-AD9850CEDFEF}"/>
    <cellStyle name="Normal 3 33 20 2 2" xfId="24296" xr:uid="{6774E423-66E8-4707-AFB0-FA6377A23D83}"/>
    <cellStyle name="Normal 3 33 20 2 3" xfId="24297" xr:uid="{6B75441D-83ED-4409-BD79-C3B608DC5849}"/>
    <cellStyle name="Normal 3 33 20 3" xfId="24298" xr:uid="{A7E7E724-7176-4998-8433-E9CC264D7490}"/>
    <cellStyle name="Normal 3 33 20 3 2" xfId="24299" xr:uid="{29F0BED4-B2C8-4A28-AC27-5A40A01F50DF}"/>
    <cellStyle name="Normal 3 33 20 3 3" xfId="24300" xr:uid="{C8809F93-BB74-4B88-BB09-3C2509BE98E8}"/>
    <cellStyle name="Normal 3 33 20 4" xfId="24301" xr:uid="{1DC12C70-B457-4C4F-A3E6-89CF3540B622}"/>
    <cellStyle name="Normal 3 33 20 5" xfId="24302" xr:uid="{4A233113-EB37-4C64-9A0C-662BD8818247}"/>
    <cellStyle name="Normal 3 33 21" xfId="24303" xr:uid="{63248E98-8EA9-4109-AD89-BC5825B96E0E}"/>
    <cellStyle name="Normal 3 33 21 2" xfId="24304" xr:uid="{F7C38989-0521-42BB-AECF-896E971704A5}"/>
    <cellStyle name="Normal 3 33 21 2 2" xfId="24305" xr:uid="{16090754-379D-4761-A738-11A1E6EE6C4C}"/>
    <cellStyle name="Normal 3 33 21 2 3" xfId="24306" xr:uid="{53A21262-FEF2-4C15-8F9A-4DF5DBCF6FC7}"/>
    <cellStyle name="Normal 3 33 21 3" xfId="24307" xr:uid="{B1F68567-DF86-4E61-98FE-EFFF427D3FE2}"/>
    <cellStyle name="Normal 3 33 21 3 2" xfId="24308" xr:uid="{45AA6D4E-60A9-457A-9021-E0EB3F820F40}"/>
    <cellStyle name="Normal 3 33 21 3 3" xfId="24309" xr:uid="{D2B616CD-A927-4B99-B487-C0024A46B2C5}"/>
    <cellStyle name="Normal 3 33 21 4" xfId="24310" xr:uid="{2EC787A6-E82F-4C9C-B894-1B30D2132349}"/>
    <cellStyle name="Normal 3 33 21 5" xfId="24311" xr:uid="{7777EC21-6DEF-4F06-B5FB-7A83861CD468}"/>
    <cellStyle name="Normal 3 33 22" xfId="24312" xr:uid="{E146F1EF-C959-4E15-B6C8-C5EA51D65BEB}"/>
    <cellStyle name="Normal 3 33 22 2" xfId="24313" xr:uid="{3BB7A383-2701-48BC-95F3-82A90BFF856F}"/>
    <cellStyle name="Normal 3 33 22 2 2" xfId="24314" xr:uid="{60562AFF-5AFD-4104-9D52-051E7F2E82F2}"/>
    <cellStyle name="Normal 3 33 22 2 3" xfId="24315" xr:uid="{29C77290-8584-4488-8111-47EB6FE5425E}"/>
    <cellStyle name="Normal 3 33 22 3" xfId="24316" xr:uid="{257F8D1F-E380-407E-AD62-4D137B0CF2C5}"/>
    <cellStyle name="Normal 3 33 22 3 2" xfId="24317" xr:uid="{70343443-F0C8-4780-A775-7603DDB2F9D9}"/>
    <cellStyle name="Normal 3 33 22 3 3" xfId="24318" xr:uid="{5604EE2F-9A77-4798-A792-A18C584FD2CE}"/>
    <cellStyle name="Normal 3 33 22 4" xfId="24319" xr:uid="{3B7B777A-FA3F-4109-8A5C-39F84381622E}"/>
    <cellStyle name="Normal 3 33 22 5" xfId="24320" xr:uid="{F9304D2D-C9FB-4C3B-9C4E-5D97E6485A70}"/>
    <cellStyle name="Normal 3 33 23" xfId="24321" xr:uid="{1832F004-8C1D-45A2-81B7-B4905F0961EF}"/>
    <cellStyle name="Normal 3 33 23 2" xfId="24322" xr:uid="{3E214F70-C555-439E-926E-1E88569378A7}"/>
    <cellStyle name="Normal 3 33 23 2 2" xfId="24323" xr:uid="{5F5BB609-6E16-47DE-9680-B9E3FAA535B2}"/>
    <cellStyle name="Normal 3 33 23 2 3" xfId="24324" xr:uid="{38BDF1E4-CB20-4A84-87AB-BB1A4E5F5428}"/>
    <cellStyle name="Normal 3 33 23 3" xfId="24325" xr:uid="{D6FF6255-3E49-4521-AABD-43F6E249894D}"/>
    <cellStyle name="Normal 3 33 23 3 2" xfId="24326" xr:uid="{91BFB69C-47DE-4519-8D5F-661698ADF5D2}"/>
    <cellStyle name="Normal 3 33 23 3 3" xfId="24327" xr:uid="{07AC33A6-B2EC-43FC-AFA6-943A05EBD5B3}"/>
    <cellStyle name="Normal 3 33 23 4" xfId="24328" xr:uid="{DE0E2F09-5599-4663-983B-2ED77412829F}"/>
    <cellStyle name="Normal 3 33 23 5" xfId="24329" xr:uid="{CC48DBC5-9ACA-484D-9920-D7DE48A124F3}"/>
    <cellStyle name="Normal 3 33 24" xfId="24330" xr:uid="{D47FBB03-604F-4969-BE49-1430EA38760B}"/>
    <cellStyle name="Normal 3 33 24 2" xfId="24331" xr:uid="{A6D669CF-CECB-4E12-A8FF-BAD9FEC8F21C}"/>
    <cellStyle name="Normal 3 33 24 3" xfId="24332" xr:uid="{D9E9BB39-F161-4E20-9CA9-883615FD7B13}"/>
    <cellStyle name="Normal 3 33 25" xfId="24333" xr:uid="{8B32CA06-EB9F-4BB8-ADB5-CF8573BFA4B7}"/>
    <cellStyle name="Normal 3 33 25 2" xfId="24334" xr:uid="{B313A2FE-1367-4F63-85F0-E4C0D8622A5B}"/>
    <cellStyle name="Normal 3 33 25 3" xfId="24335" xr:uid="{A7B32602-B3BC-4758-A231-72CDD58E5630}"/>
    <cellStyle name="Normal 3 33 26" xfId="24336" xr:uid="{212764B4-2503-4F88-8301-1658215A1C80}"/>
    <cellStyle name="Normal 3 33 27" xfId="24337" xr:uid="{8511A0C6-CB64-42BB-B7E4-CED802D49DC0}"/>
    <cellStyle name="Normal 3 33 3" xfId="24338" xr:uid="{5672332A-E6C7-4BFE-A914-70D0B08E2713}"/>
    <cellStyle name="Normal 3 33 3 2" xfId="24339" xr:uid="{BC674CC3-9422-4831-BE51-229DF1AA227B}"/>
    <cellStyle name="Normal 3 33 3 2 2" xfId="24340" xr:uid="{57660AAD-5806-40C6-8644-4D9421B952D0}"/>
    <cellStyle name="Normal 3 33 3 2 3" xfId="24341" xr:uid="{AFDF03A4-C0E0-452D-AA04-EF0251C8A195}"/>
    <cellStyle name="Normal 3 33 3 3" xfId="24342" xr:uid="{D683C3A2-5376-4450-ACCB-EAADEC300EB2}"/>
    <cellStyle name="Normal 3 33 3 3 2" xfId="24343" xr:uid="{69ABE3D8-F942-4D43-A3EA-283395441134}"/>
    <cellStyle name="Normal 3 33 3 3 3" xfId="24344" xr:uid="{F49193BC-290D-49D9-B5B6-53AC910823B5}"/>
    <cellStyle name="Normal 3 33 3 4" xfId="24345" xr:uid="{8E585C8B-1431-444A-AFB0-F72A3002ADFA}"/>
    <cellStyle name="Normal 3 33 3 5" xfId="24346" xr:uid="{EB86F2CB-0518-4A65-9C08-FB2123F666E7}"/>
    <cellStyle name="Normal 3 33 4" xfId="24347" xr:uid="{70E48CCF-44CF-4E94-9E5E-8AC9E2DCB6DF}"/>
    <cellStyle name="Normal 3 33 4 2" xfId="24348" xr:uid="{20B258F2-6FAA-49DC-9600-26D184231145}"/>
    <cellStyle name="Normal 3 33 4 2 2" xfId="24349" xr:uid="{C1CF1342-6D40-4C2E-9B9B-37833D6E8764}"/>
    <cellStyle name="Normal 3 33 4 2 3" xfId="24350" xr:uid="{7A5A42A2-939A-494C-A565-B8F54BFE2C06}"/>
    <cellStyle name="Normal 3 33 4 3" xfId="24351" xr:uid="{D7057627-AAE0-4DF4-9E12-15130C3C7519}"/>
    <cellStyle name="Normal 3 33 4 3 2" xfId="24352" xr:uid="{B4C57C96-0047-419B-98CE-3E6F15128B5B}"/>
    <cellStyle name="Normal 3 33 4 3 3" xfId="24353" xr:uid="{09C45DAD-324E-43B5-B83B-099D7D8F8612}"/>
    <cellStyle name="Normal 3 33 4 4" xfId="24354" xr:uid="{15A0C812-F358-401C-9EB7-8FC5F37A8E1C}"/>
    <cellStyle name="Normal 3 33 4 5" xfId="24355" xr:uid="{ABA9327F-4D7E-4867-8784-86C05C3BD4E2}"/>
    <cellStyle name="Normal 3 33 5" xfId="24356" xr:uid="{E26D9FF8-7042-4635-9033-BB6FDCDC2EDD}"/>
    <cellStyle name="Normal 3 33 5 2" xfId="24357" xr:uid="{DD2C79F4-6799-4B89-A7BE-530910ED1416}"/>
    <cellStyle name="Normal 3 33 5 2 2" xfId="24358" xr:uid="{8B6A2FB4-4E6B-4502-A4F6-D054383DD32C}"/>
    <cellStyle name="Normal 3 33 5 2 3" xfId="24359" xr:uid="{410032C2-84DD-48F4-8952-B58E3CD0BEFA}"/>
    <cellStyle name="Normal 3 33 5 3" xfId="24360" xr:uid="{B337A454-EECF-40DF-803E-9C57045DF0EA}"/>
    <cellStyle name="Normal 3 33 5 3 2" xfId="24361" xr:uid="{F37B2CEE-0654-40EB-ADD0-66A570F86AB0}"/>
    <cellStyle name="Normal 3 33 5 3 3" xfId="24362" xr:uid="{8405CC5A-C340-4B98-B15C-546726CE09AD}"/>
    <cellStyle name="Normal 3 33 5 4" xfId="24363" xr:uid="{B276EFF2-15C9-4B49-8252-DB771162AB5F}"/>
    <cellStyle name="Normal 3 33 5 5" xfId="24364" xr:uid="{66CE8349-D9AA-47B4-8E2E-92DADD8F860D}"/>
    <cellStyle name="Normal 3 33 6" xfId="24365" xr:uid="{DDEF428A-4FFE-45C4-ACC7-7F174E0F5C39}"/>
    <cellStyle name="Normal 3 33 6 2" xfId="24366" xr:uid="{79C94DAF-3B83-4CC1-B0E5-32E20298E59B}"/>
    <cellStyle name="Normal 3 33 6 2 2" xfId="24367" xr:uid="{B9D65BBD-891A-4CB4-9352-5B8647565761}"/>
    <cellStyle name="Normal 3 33 6 2 3" xfId="24368" xr:uid="{6B5D6C56-CCF5-4FDF-95BB-14AC5C7EEE9F}"/>
    <cellStyle name="Normal 3 33 6 3" xfId="24369" xr:uid="{6F08FDBB-3D01-4E4D-93B5-39113000A509}"/>
    <cellStyle name="Normal 3 33 6 3 2" xfId="24370" xr:uid="{2755D774-EA49-439A-8448-48F2F1FEB103}"/>
    <cellStyle name="Normal 3 33 6 3 3" xfId="24371" xr:uid="{0D01B9C1-DE29-401B-AC9A-04ADDDDD67E0}"/>
    <cellStyle name="Normal 3 33 6 4" xfId="24372" xr:uid="{84D86917-929C-402B-8BEC-926CE7805734}"/>
    <cellStyle name="Normal 3 33 6 5" xfId="24373" xr:uid="{FD1B8712-79E1-4D0B-8DDE-713DB6B8D96E}"/>
    <cellStyle name="Normal 3 33 7" xfId="24374" xr:uid="{A2127A68-477C-4102-AE89-739585F3BA46}"/>
    <cellStyle name="Normal 3 33 7 2" xfId="24375" xr:uid="{6ED5978E-5372-4E27-8A04-978EFF9DC740}"/>
    <cellStyle name="Normal 3 33 7 2 2" xfId="24376" xr:uid="{19790B3F-4280-4A32-BDD1-502B1DF26582}"/>
    <cellStyle name="Normal 3 33 7 2 3" xfId="24377" xr:uid="{9D2084E5-78D8-40DD-89BF-C66DE40F5CCB}"/>
    <cellStyle name="Normal 3 33 7 3" xfId="24378" xr:uid="{3FEAF95D-5873-415C-A1F5-1C54CB4FD0C1}"/>
    <cellStyle name="Normal 3 33 7 3 2" xfId="24379" xr:uid="{26796776-19BD-441D-B131-E04BABD1BF56}"/>
    <cellStyle name="Normal 3 33 7 3 3" xfId="24380" xr:uid="{5B68A181-BD84-4E38-AEB5-B475506711C4}"/>
    <cellStyle name="Normal 3 33 7 4" xfId="24381" xr:uid="{62524884-6632-4A68-8980-17306F30C30D}"/>
    <cellStyle name="Normal 3 33 7 5" xfId="24382" xr:uid="{5B4D4089-F6A2-4EFF-96D2-390A146A3E62}"/>
    <cellStyle name="Normal 3 33 8" xfId="24383" xr:uid="{E90F6FC7-62D1-43DE-A4F8-F1387939DAA8}"/>
    <cellStyle name="Normal 3 33 8 2" xfId="24384" xr:uid="{5A361F72-1B13-40AF-BF0A-56CF1A03BEF1}"/>
    <cellStyle name="Normal 3 33 8 2 2" xfId="24385" xr:uid="{9AA09B3B-B916-4271-B3DD-A87A9D68AB89}"/>
    <cellStyle name="Normal 3 33 8 2 3" xfId="24386" xr:uid="{4DD68D91-5E39-4300-8613-C568E466AFE6}"/>
    <cellStyle name="Normal 3 33 8 3" xfId="24387" xr:uid="{8354DED9-5596-497B-9DDE-A2AB38DC5964}"/>
    <cellStyle name="Normal 3 33 8 3 2" xfId="24388" xr:uid="{053F5A5F-B527-4547-ACFC-592C04F10D4A}"/>
    <cellStyle name="Normal 3 33 8 3 3" xfId="24389" xr:uid="{8DB16BDE-59BF-430B-A822-C3A2A3C39E94}"/>
    <cellStyle name="Normal 3 33 8 4" xfId="24390" xr:uid="{72F91564-B81B-4730-8CD8-62EEAFF64BD4}"/>
    <cellStyle name="Normal 3 33 8 5" xfId="24391" xr:uid="{2FCAEE53-5481-4351-B50E-D3318DD75A95}"/>
    <cellStyle name="Normal 3 33 9" xfId="24392" xr:uid="{234DF799-7B03-46B9-99A0-F53156D992A0}"/>
    <cellStyle name="Normal 3 33 9 2" xfId="24393" xr:uid="{3588A4D0-376F-4A31-85F0-3157F010FA94}"/>
    <cellStyle name="Normal 3 33 9 2 2" xfId="24394" xr:uid="{DC1D393E-D64B-4B56-959F-855CC1B6C033}"/>
    <cellStyle name="Normal 3 33 9 2 3" xfId="24395" xr:uid="{1C32CB03-48F0-4934-96CF-45362502FE1B}"/>
    <cellStyle name="Normal 3 33 9 3" xfId="24396" xr:uid="{8D4C92FA-D808-42ED-99A6-95D3885160D3}"/>
    <cellStyle name="Normal 3 33 9 3 2" xfId="24397" xr:uid="{2BA20EA1-445A-45A3-B273-B222AFDA590E}"/>
    <cellStyle name="Normal 3 33 9 3 3" xfId="24398" xr:uid="{5C4DE7DA-A133-4F13-8CF7-679F85900D76}"/>
    <cellStyle name="Normal 3 33 9 4" xfId="24399" xr:uid="{6A59B126-7DFD-49F4-B84B-A18A4558852F}"/>
    <cellStyle name="Normal 3 33 9 5" xfId="24400" xr:uid="{1E2811A2-02EA-47E7-9A12-88DC0A731C6E}"/>
    <cellStyle name="Normal 3 34" xfId="24401" xr:uid="{336B25FF-928C-4F02-B928-01967207FFDC}"/>
    <cellStyle name="Normal 3 34 2" xfId="24402" xr:uid="{F67FE78C-CBE2-4751-BF8A-87F02D00A5B1}"/>
    <cellStyle name="Normal 3 34 2 2" xfId="24403" xr:uid="{EC2400D4-C2C0-467C-810B-68BA40660214}"/>
    <cellStyle name="Normal 3 34 2 3" xfId="24404" xr:uid="{CB3D1994-31D4-475B-B2F4-C5B0FA62FFB0}"/>
    <cellStyle name="Normal 3 34 3" xfId="24405" xr:uid="{79EE3A7F-0C29-4899-B5CA-9D918EB2A09A}"/>
    <cellStyle name="Normal 3 34 3 2" xfId="24406" xr:uid="{5F73D0D8-4556-4A31-BA7A-45CB7B977909}"/>
    <cellStyle name="Normal 3 34 3 3" xfId="24407" xr:uid="{155621CF-7C26-4319-B8BF-A57470FF5D93}"/>
    <cellStyle name="Normal 3 34 4" xfId="24408" xr:uid="{61B30150-14C5-4D52-9135-759A9A42D701}"/>
    <cellStyle name="Normal 3 34 5" xfId="24409" xr:uid="{04EC8A5E-FE56-44E9-8AE3-F6C3D5F6D4DB}"/>
    <cellStyle name="Normal 3 35" xfId="24410" xr:uid="{82C975C1-B08F-4965-ABBB-BC20302B6D81}"/>
    <cellStyle name="Normal 3 35 2" xfId="24411" xr:uid="{0E5B568C-17C9-4724-8CD6-8C399B740F90}"/>
    <cellStyle name="Normal 3 35 2 2" xfId="24412" xr:uid="{608097B4-A171-4C8F-82EC-6143EB43EAEE}"/>
    <cellStyle name="Normal 3 35 2 3" xfId="24413" xr:uid="{2171C446-B500-456F-B7FB-6DD3925A325E}"/>
    <cellStyle name="Normal 3 35 3" xfId="24414" xr:uid="{D519743F-CBB7-4A6E-81ED-375003B7DF63}"/>
    <cellStyle name="Normal 3 35 3 2" xfId="24415" xr:uid="{44DF0DF9-E201-4850-9940-9B7AADD15256}"/>
    <cellStyle name="Normal 3 35 3 3" xfId="24416" xr:uid="{395C0D11-9A68-4B2F-B266-5E435B74F464}"/>
    <cellStyle name="Normal 3 35 4" xfId="24417" xr:uid="{54CCBCB2-D039-4D98-BC62-4EA28A9F3663}"/>
    <cellStyle name="Normal 3 35 5" xfId="24418" xr:uid="{472C7A4B-3AB1-4BAD-8956-271B58E21B48}"/>
    <cellStyle name="Normal 3 36" xfId="24419" xr:uid="{FB5DDC5C-06C9-4CCF-9B99-014F6AA9ACFC}"/>
    <cellStyle name="Normal 3 36 2" xfId="24420" xr:uid="{157B1029-6842-438B-9EE2-D5D9F10000B1}"/>
    <cellStyle name="Normal 3 36 2 2" xfId="24421" xr:uid="{789F00E3-DC8C-4BE8-827F-F52A18F72C21}"/>
    <cellStyle name="Normal 3 36 2 3" xfId="24422" xr:uid="{4ABA870F-EC37-42FD-8583-EFC0D903528A}"/>
    <cellStyle name="Normal 3 36 3" xfId="24423" xr:uid="{22F74D74-1704-474F-9ED1-0BFC68D984D9}"/>
    <cellStyle name="Normal 3 36 3 2" xfId="24424" xr:uid="{0CB687A1-6628-4EC3-942F-46BFBDA8CCF2}"/>
    <cellStyle name="Normal 3 36 3 3" xfId="24425" xr:uid="{EC871023-E5D3-47E1-8CB5-12DAF9E55604}"/>
    <cellStyle name="Normal 3 36 4" xfId="24426" xr:uid="{7590EAD6-69AF-4C12-BE51-50D173013D66}"/>
    <cellStyle name="Normal 3 36 5" xfId="24427" xr:uid="{B4379149-8CF5-4B8E-8FF9-5049ECD2F800}"/>
    <cellStyle name="Normal 3 37" xfId="24428" xr:uid="{420010E7-D448-407B-99E6-AC28A27B12CF}"/>
    <cellStyle name="Normal 3 37 2" xfId="24429" xr:uid="{18BD8C13-0215-4DE2-A5FE-621649C2C907}"/>
    <cellStyle name="Normal 3 37 2 2" xfId="24430" xr:uid="{3291C5A2-D817-4DBD-B91E-F20C0037CFDF}"/>
    <cellStyle name="Normal 3 37 2 3" xfId="24431" xr:uid="{ED66CB3F-7BC5-4950-BF7C-F962004EFCD7}"/>
    <cellStyle name="Normal 3 37 3" xfId="24432" xr:uid="{110D45F3-F9B7-465B-A953-3CA8E3FC0A8B}"/>
    <cellStyle name="Normal 3 37 3 2" xfId="24433" xr:uid="{3E5E5E23-9BE5-49E1-A4DF-A2D9D33AB8A7}"/>
    <cellStyle name="Normal 3 37 3 3" xfId="24434" xr:uid="{BB91E922-9FEB-4CA5-ABC6-2F3C0D2F8A36}"/>
    <cellStyle name="Normal 3 37 4" xfId="24435" xr:uid="{A5ED0032-D7D9-4FB4-9A63-F50360C7EE5C}"/>
    <cellStyle name="Normal 3 37 5" xfId="24436" xr:uid="{61EF5CD3-9670-4FCB-8522-71B84FB80A2E}"/>
    <cellStyle name="Normal 3 38" xfId="24437" xr:uid="{B15EC061-7593-4C5B-B84A-998DAABD64C2}"/>
    <cellStyle name="Normal 3 38 2" xfId="24438" xr:uid="{E3F85BF9-94AA-41F7-B372-325C85761F35}"/>
    <cellStyle name="Normal 3 38 2 2" xfId="24439" xr:uid="{FCAE980A-347E-4A7B-85DA-23924A60BBC8}"/>
    <cellStyle name="Normal 3 38 2 3" xfId="24440" xr:uid="{D54C4696-0A47-4FD9-9035-3921F3745022}"/>
    <cellStyle name="Normal 3 38 3" xfId="24441" xr:uid="{7DFCBA06-3D52-4322-90C2-91CDC90390FF}"/>
    <cellStyle name="Normal 3 38 3 2" xfId="24442" xr:uid="{83A5E7EF-4A03-48F8-B49A-A4973A14E81B}"/>
    <cellStyle name="Normal 3 38 3 3" xfId="24443" xr:uid="{59CF7CC8-8884-4EBC-99A9-1F885488D8DA}"/>
    <cellStyle name="Normal 3 38 4" xfId="24444" xr:uid="{B0DC4EBC-1495-467D-A67D-86B2766258E5}"/>
    <cellStyle name="Normal 3 38 5" xfId="24445" xr:uid="{977CB881-3C56-46CA-A808-C5C23F932D67}"/>
    <cellStyle name="Normal 3 39" xfId="24446" xr:uid="{006318CA-0F07-416B-86EB-A951C5909576}"/>
    <cellStyle name="Normal 3 39 2" xfId="24447" xr:uid="{7353DF95-0DF7-4238-9E44-10DCA3044705}"/>
    <cellStyle name="Normal 3 39 2 2" xfId="24448" xr:uid="{25C6F850-9448-4906-B877-A709F51215F7}"/>
    <cellStyle name="Normal 3 39 2 3" xfId="24449" xr:uid="{B39FB336-3E67-474D-8FDE-B4A1EAA2D56A}"/>
    <cellStyle name="Normal 3 39 3" xfId="24450" xr:uid="{88233884-9A18-4E4E-9D61-77BC9FB71DF2}"/>
    <cellStyle name="Normal 3 39 3 2" xfId="24451" xr:uid="{A234B2E8-6778-41D1-8123-B62606557551}"/>
    <cellStyle name="Normal 3 39 3 3" xfId="24452" xr:uid="{E1E7D125-946D-4F64-BF57-EAE1F86CDE99}"/>
    <cellStyle name="Normal 3 39 4" xfId="24453" xr:uid="{45EDAB17-4135-4106-9F50-3E5BAA00AA60}"/>
    <cellStyle name="Normal 3 39 5" xfId="24454" xr:uid="{BB4BA830-BD59-4D9D-AF4D-A5F76068D101}"/>
    <cellStyle name="Normal 3 4" xfId="24455" xr:uid="{C075C695-9C88-4736-8192-A8358AE29A6C}"/>
    <cellStyle name="Normal 3 4 10" xfId="24456" xr:uid="{4D68538D-9EE0-4807-868E-B9C23FE79525}"/>
    <cellStyle name="Normal 3 4 10 2" xfId="24457" xr:uid="{A75419F2-AFDF-40AE-8BBF-7A4EEF32385A}"/>
    <cellStyle name="Normal 3 4 10 2 2" xfId="24458" xr:uid="{68E8B70A-716D-4AB6-8B81-1E7CDCC9AF97}"/>
    <cellStyle name="Normal 3 4 10 2 3" xfId="24459" xr:uid="{17E1F12E-7C69-459A-8E21-BAE1605CE580}"/>
    <cellStyle name="Normal 3 4 10 3" xfId="24460" xr:uid="{8C2DF16D-69D8-49E3-A517-D17074531F30}"/>
    <cellStyle name="Normal 3 4 10 3 2" xfId="24461" xr:uid="{479BB03E-8DF7-45A4-87F5-1A8CC4F1AA0B}"/>
    <cellStyle name="Normal 3 4 10 3 3" xfId="24462" xr:uid="{9329B0F6-78F1-495B-BDBE-84617A608DD6}"/>
    <cellStyle name="Normal 3 4 10 4" xfId="24463" xr:uid="{501463AA-05F1-4D0B-B76B-183B3A030D12}"/>
    <cellStyle name="Normal 3 4 10 5" xfId="24464" xr:uid="{23BBA087-1876-46E9-A699-05634A0A9FF6}"/>
    <cellStyle name="Normal 3 4 11" xfId="24465" xr:uid="{5AB6E1A6-88CF-4AD5-AB4F-A625E20F7C9C}"/>
    <cellStyle name="Normal 3 4 11 2" xfId="24466" xr:uid="{7401F4E5-3DC2-4047-A4FA-D1BCC34BFEBE}"/>
    <cellStyle name="Normal 3 4 11 2 2" xfId="24467" xr:uid="{FC00C7AB-4303-43D0-9B4E-12C4DE2130C4}"/>
    <cellStyle name="Normal 3 4 11 2 3" xfId="24468" xr:uid="{71C32987-899F-4429-9494-0FE74EA7A166}"/>
    <cellStyle name="Normal 3 4 11 3" xfId="24469" xr:uid="{F31CD476-B479-4ACF-BFC8-F64214D5E84A}"/>
    <cellStyle name="Normal 3 4 11 3 2" xfId="24470" xr:uid="{534569C2-98DD-4BD8-BA66-91E0BABE9C98}"/>
    <cellStyle name="Normal 3 4 11 3 3" xfId="24471" xr:uid="{C2F4E048-AAF5-43CC-9F44-9C757BAEB09D}"/>
    <cellStyle name="Normal 3 4 11 4" xfId="24472" xr:uid="{027C0453-9394-423C-A1F2-29F90A3B07B8}"/>
    <cellStyle name="Normal 3 4 11 5" xfId="24473" xr:uid="{D21AF105-FC79-4926-AB55-A796184A93D1}"/>
    <cellStyle name="Normal 3 4 12" xfId="24474" xr:uid="{39DAB79F-57D5-4E64-811B-CFAAE507D9B4}"/>
    <cellStyle name="Normal 3 4 12 2" xfId="24475" xr:uid="{A202C622-AF44-490D-B5E0-695181783581}"/>
    <cellStyle name="Normal 3 4 12 2 2" xfId="24476" xr:uid="{E11133F7-5DE9-4717-87F3-437D0960E4E7}"/>
    <cellStyle name="Normal 3 4 12 2 3" xfId="24477" xr:uid="{77961314-5322-4C97-A026-37E2B013B2DA}"/>
    <cellStyle name="Normal 3 4 12 3" xfId="24478" xr:uid="{77620616-3265-48D4-935A-00E665987023}"/>
    <cellStyle name="Normal 3 4 12 3 2" xfId="24479" xr:uid="{F2EA36FF-DE6B-461B-9481-174FD1B34426}"/>
    <cellStyle name="Normal 3 4 12 3 3" xfId="24480" xr:uid="{6F6D0185-1846-4C17-8B86-1C119CB83101}"/>
    <cellStyle name="Normal 3 4 12 4" xfId="24481" xr:uid="{C9680969-0DF3-47FE-815B-CF58A19AB1B7}"/>
    <cellStyle name="Normal 3 4 12 5" xfId="24482" xr:uid="{1D40264E-C37C-4FDD-AB1E-974846EB4C4B}"/>
    <cellStyle name="Normal 3 4 13" xfId="24483" xr:uid="{0CB92F8F-0B79-4407-8D3E-893C596C85A9}"/>
    <cellStyle name="Normal 3 4 13 2" xfId="24484" xr:uid="{CBC45CE7-E148-4BA1-9F40-2DB02CEE2734}"/>
    <cellStyle name="Normal 3 4 13 2 2" xfId="24485" xr:uid="{8761E531-2150-4292-A2FB-D9F7C26C364C}"/>
    <cellStyle name="Normal 3 4 13 2 3" xfId="24486" xr:uid="{627E222F-2B0D-44C0-B636-1E8499FAA9A5}"/>
    <cellStyle name="Normal 3 4 13 3" xfId="24487" xr:uid="{A1A7E3DC-6BDC-4B57-8F01-8BAB88AE73CC}"/>
    <cellStyle name="Normal 3 4 13 3 2" xfId="24488" xr:uid="{AE6BDB04-4F5D-4F8C-A0AA-4ED6C3FB223D}"/>
    <cellStyle name="Normal 3 4 13 3 3" xfId="24489" xr:uid="{CE0E7F03-01E7-472E-B216-28F294FD3966}"/>
    <cellStyle name="Normal 3 4 13 4" xfId="24490" xr:uid="{7E4BB305-3FBE-4F19-868B-F4C543DAEDA0}"/>
    <cellStyle name="Normal 3 4 13 5" xfId="24491" xr:uid="{F6D5B823-35FC-4731-8F1D-E29CDEA6A100}"/>
    <cellStyle name="Normal 3 4 14" xfId="24492" xr:uid="{4552A5F2-B64C-44A5-A0B8-99B9E5E5124C}"/>
    <cellStyle name="Normal 3 4 14 2" xfId="24493" xr:uid="{D7670AC4-78EB-48F7-8B5F-D1C9B233559B}"/>
    <cellStyle name="Normal 3 4 14 2 2" xfId="24494" xr:uid="{DC1F174B-E5E4-424C-ABC9-094FC75EBCEC}"/>
    <cellStyle name="Normal 3 4 14 2 3" xfId="24495" xr:uid="{A4AFEC24-46E6-4532-AF81-08381BE331C8}"/>
    <cellStyle name="Normal 3 4 14 3" xfId="24496" xr:uid="{2CB4B740-7719-4872-AD92-774F0A5EB2AF}"/>
    <cellStyle name="Normal 3 4 14 3 2" xfId="24497" xr:uid="{F5BD9B10-0DA8-4AFF-821C-2C1F59AF9FED}"/>
    <cellStyle name="Normal 3 4 14 3 3" xfId="24498" xr:uid="{CD4BD3AD-77D6-4E57-A1BC-DC4B1E1CE24E}"/>
    <cellStyle name="Normal 3 4 14 4" xfId="24499" xr:uid="{B31069C1-33D3-487E-AD9A-9F449839311F}"/>
    <cellStyle name="Normal 3 4 14 5" xfId="24500" xr:uid="{0DB236F8-7894-4F00-93E5-8CFF654185DA}"/>
    <cellStyle name="Normal 3 4 15" xfId="24501" xr:uid="{A2B0F552-5C55-4EC6-8E4F-A4D983BEC6CC}"/>
    <cellStyle name="Normal 3 4 15 2" xfId="24502" xr:uid="{E06CD6DF-AF73-4D2E-9CFB-B1793C2C971D}"/>
    <cellStyle name="Normal 3 4 15 2 2" xfId="24503" xr:uid="{C4E3133A-BFCB-41BA-B9A4-917B690E1C0E}"/>
    <cellStyle name="Normal 3 4 15 2 3" xfId="24504" xr:uid="{625C1AB5-5FAF-4F87-AF66-8CD63341BE62}"/>
    <cellStyle name="Normal 3 4 15 3" xfId="24505" xr:uid="{A07FBA18-4F48-433A-9E69-B59C76B39C50}"/>
    <cellStyle name="Normal 3 4 15 3 2" xfId="24506" xr:uid="{67F7F43A-0DA8-4715-A3DA-3C5F56225D37}"/>
    <cellStyle name="Normal 3 4 15 3 3" xfId="24507" xr:uid="{AE839743-A024-4473-BAC2-20B75B79ECCA}"/>
    <cellStyle name="Normal 3 4 15 4" xfId="24508" xr:uid="{4B59D006-DF6C-4F80-B4AF-BCDA616A3278}"/>
    <cellStyle name="Normal 3 4 15 5" xfId="24509" xr:uid="{8EA3E7FC-D4A0-42FC-B16E-8926CA517A3E}"/>
    <cellStyle name="Normal 3 4 16" xfId="24510" xr:uid="{4A15D8E7-460E-4C26-B6D9-9F6DDECE1CAE}"/>
    <cellStyle name="Normal 3 4 16 2" xfId="24511" xr:uid="{6E3D9189-11ED-4942-BC70-08A893DDE511}"/>
    <cellStyle name="Normal 3 4 16 2 2" xfId="24512" xr:uid="{D3E0941E-B7F5-4511-B1FB-57D396B71136}"/>
    <cellStyle name="Normal 3 4 16 2 3" xfId="24513" xr:uid="{FE09126D-8C89-4CA0-A976-C3E64D73433B}"/>
    <cellStyle name="Normal 3 4 16 3" xfId="24514" xr:uid="{C18E6371-FAF0-4893-ACC8-A95F1CDA11D5}"/>
    <cellStyle name="Normal 3 4 16 3 2" xfId="24515" xr:uid="{6B553F12-CC76-4A98-87AF-EB1D36C8F0F1}"/>
    <cellStyle name="Normal 3 4 16 3 3" xfId="24516" xr:uid="{300648F9-336F-4AB9-A10B-D3C66DF037DB}"/>
    <cellStyle name="Normal 3 4 16 4" xfId="24517" xr:uid="{837BB2AC-0D40-40BC-A2BC-3E53C83B43C6}"/>
    <cellStyle name="Normal 3 4 16 5" xfId="24518" xr:uid="{39BA3C8E-1E10-40EC-98BB-2C387ADBC964}"/>
    <cellStyle name="Normal 3 4 17" xfId="24519" xr:uid="{5ED15A6D-354E-43BA-945C-F6157B4E65AB}"/>
    <cellStyle name="Normal 3 4 17 2" xfId="24520" xr:uid="{F285D6CE-31EC-44B7-960C-C2A63E0C7405}"/>
    <cellStyle name="Normal 3 4 17 2 2" xfId="24521" xr:uid="{DCFBFD69-D9CF-4901-9F35-FD86B6821896}"/>
    <cellStyle name="Normal 3 4 17 2 3" xfId="24522" xr:uid="{A726F70D-D8B4-4244-9D81-DCCC0ACC8814}"/>
    <cellStyle name="Normal 3 4 17 3" xfId="24523" xr:uid="{2DC68FE9-15F0-4F74-A91D-A9E3FBDD0557}"/>
    <cellStyle name="Normal 3 4 17 3 2" xfId="24524" xr:uid="{015D8E50-5430-40CB-AC4F-856B3B8014B4}"/>
    <cellStyle name="Normal 3 4 17 3 3" xfId="24525" xr:uid="{C47CEF0D-7829-4596-BFC3-A6632C4E2C97}"/>
    <cellStyle name="Normal 3 4 17 4" xfId="24526" xr:uid="{8655AD00-4728-4C30-AAA0-62994FC783EC}"/>
    <cellStyle name="Normal 3 4 17 5" xfId="24527" xr:uid="{B4596551-E5CC-492B-8662-7F1C48E52E36}"/>
    <cellStyle name="Normal 3 4 18" xfId="24528" xr:uid="{0E72D77C-D231-4409-BD32-866BCAB46716}"/>
    <cellStyle name="Normal 3 4 18 2" xfId="24529" xr:uid="{1BFF8B1D-A4D6-4DE5-8D13-F6647C7F53B7}"/>
    <cellStyle name="Normal 3 4 18 2 2" xfId="24530" xr:uid="{DD2D2FD4-5B8A-42EF-AA6B-D7081D18870C}"/>
    <cellStyle name="Normal 3 4 18 2 3" xfId="24531" xr:uid="{B41C8AF6-395F-4D86-B228-00BEABC5F586}"/>
    <cellStyle name="Normal 3 4 18 3" xfId="24532" xr:uid="{45B908A4-3618-48A3-B2BC-CB2826FB26CE}"/>
    <cellStyle name="Normal 3 4 18 3 2" xfId="24533" xr:uid="{0AD95338-D5E5-4CAD-A150-824B6BC48C7E}"/>
    <cellStyle name="Normal 3 4 18 3 3" xfId="24534" xr:uid="{13946F8C-89A5-41A5-9964-77A287926218}"/>
    <cellStyle name="Normal 3 4 18 4" xfId="24535" xr:uid="{DE3B76AD-54AC-44FD-8A74-36DDB530E1A2}"/>
    <cellStyle name="Normal 3 4 18 5" xfId="24536" xr:uid="{57F7F8FB-9E4A-45EF-BF20-57B6408D4418}"/>
    <cellStyle name="Normal 3 4 19" xfId="24537" xr:uid="{A837D93D-5EBF-4297-A32F-9FFCBF14ECD5}"/>
    <cellStyle name="Normal 3 4 19 2" xfId="24538" xr:uid="{076CD45C-D778-4408-BA67-4A31D72A85CB}"/>
    <cellStyle name="Normal 3 4 19 2 2" xfId="24539" xr:uid="{0A09AB4D-C010-4D35-8E1E-F30F50B07D5A}"/>
    <cellStyle name="Normal 3 4 19 2 3" xfId="24540" xr:uid="{CEEF2028-CD76-4FC0-8082-2A788A34791F}"/>
    <cellStyle name="Normal 3 4 19 3" xfId="24541" xr:uid="{7500D089-93B4-4FEA-943D-37CAB74F308C}"/>
    <cellStyle name="Normal 3 4 19 3 2" xfId="24542" xr:uid="{45696401-5FC2-4DA7-810A-F221E33821AF}"/>
    <cellStyle name="Normal 3 4 19 3 3" xfId="24543" xr:uid="{1F39426E-EF15-4993-8A4C-57BF0DF11003}"/>
    <cellStyle name="Normal 3 4 19 4" xfId="24544" xr:uid="{D6FCB797-4052-4179-95F6-D8BFDAA3E7F8}"/>
    <cellStyle name="Normal 3 4 19 5" xfId="24545" xr:uid="{F93EF3F6-996B-4A95-84EE-9DBF30C94305}"/>
    <cellStyle name="Normal 3 4 2" xfId="24546" xr:uid="{0AC28FA4-5E80-4B05-896A-00C14F4E0106}"/>
    <cellStyle name="Normal 3 4 2 2" xfId="24547" xr:uid="{215392A6-2C83-4FEE-9257-AF27BCDF52F6}"/>
    <cellStyle name="Normal 3 4 2 2 2" xfId="24548" xr:uid="{2021344A-E3A0-4C06-BA96-307FB74D93F0}"/>
    <cellStyle name="Normal 3 4 2 2 3" xfId="24549" xr:uid="{32C20FFB-7D78-49C9-A04F-D192BAFC8804}"/>
    <cellStyle name="Normal 3 4 2 3" xfId="24550" xr:uid="{4F58644F-E84D-4783-AD84-715E1753FF26}"/>
    <cellStyle name="Normal 3 4 2 3 2" xfId="24551" xr:uid="{6A2D5A4E-656F-40A7-A543-3F8C8D061072}"/>
    <cellStyle name="Normal 3 4 2 3 3" xfId="24552" xr:uid="{5CBC2F07-C732-4A40-9C26-4265529C5F8D}"/>
    <cellStyle name="Normal 3 4 2 4" xfId="24553" xr:uid="{98055BE4-C272-4B0B-A5B2-D92B75AAF7E9}"/>
    <cellStyle name="Normal 3 4 2 5" xfId="24554" xr:uid="{6564C8EE-1432-443D-A279-A2215C6D649D}"/>
    <cellStyle name="Normal 3 4 20" xfId="24555" xr:uid="{E39F9A9B-F89B-4C61-8E42-A756E4365162}"/>
    <cellStyle name="Normal 3 4 20 2" xfId="24556" xr:uid="{8A49B504-580B-4266-AEE5-3334B0CDA6DD}"/>
    <cellStyle name="Normal 3 4 20 2 2" xfId="24557" xr:uid="{7CEBC084-C09C-4B9C-8224-24B50B0CC24E}"/>
    <cellStyle name="Normal 3 4 20 2 3" xfId="24558" xr:uid="{D0582D37-3207-4CB3-AB07-B9F1BC04F2E4}"/>
    <cellStyle name="Normal 3 4 20 3" xfId="24559" xr:uid="{D73E9D2B-B6EE-4482-9C4B-51CAAE54DA39}"/>
    <cellStyle name="Normal 3 4 20 3 2" xfId="24560" xr:uid="{21559D65-6414-416F-9FE0-8816FD78ED3C}"/>
    <cellStyle name="Normal 3 4 20 3 3" xfId="24561" xr:uid="{372D8F07-5A68-4B88-9430-D908F2E7EC99}"/>
    <cellStyle name="Normal 3 4 20 4" xfId="24562" xr:uid="{B0EDAA33-D414-46BA-8856-731E46C60775}"/>
    <cellStyle name="Normal 3 4 20 5" xfId="24563" xr:uid="{4788A3C9-5184-44A6-9636-767469411091}"/>
    <cellStyle name="Normal 3 4 21" xfId="24564" xr:uid="{FA6624EF-2BAA-4F91-96B4-261B766EE43B}"/>
    <cellStyle name="Normal 3 4 21 2" xfId="24565" xr:uid="{C23E4E6F-A4CA-436C-ADED-629AAF7CC271}"/>
    <cellStyle name="Normal 3 4 21 2 2" xfId="24566" xr:uid="{8F5BBC3F-A397-4662-A75C-71D96280B497}"/>
    <cellStyle name="Normal 3 4 21 2 3" xfId="24567" xr:uid="{B0E9EA27-3ED3-47C6-BDCB-60C9D5067F8D}"/>
    <cellStyle name="Normal 3 4 21 3" xfId="24568" xr:uid="{DDC5175D-B89D-42DF-BAC6-A3916DED105A}"/>
    <cellStyle name="Normal 3 4 21 3 2" xfId="24569" xr:uid="{9DED5F7E-F13A-4D30-88D7-B8741D9650C8}"/>
    <cellStyle name="Normal 3 4 21 3 3" xfId="24570" xr:uid="{C1B5B626-3150-4547-93C4-8385094C53AB}"/>
    <cellStyle name="Normal 3 4 21 4" xfId="24571" xr:uid="{AE79BC90-131F-4EF2-A2D2-0D8A717A0A99}"/>
    <cellStyle name="Normal 3 4 21 5" xfId="24572" xr:uid="{EE92056B-DC98-4BEF-91DD-E82D23FAE0A4}"/>
    <cellStyle name="Normal 3 4 22" xfId="24573" xr:uid="{710EC5AF-84F2-440C-BAE8-D3267AF8503E}"/>
    <cellStyle name="Normal 3 4 22 2" xfId="24574" xr:uid="{9C57DBE6-D932-4A89-B869-03BF8CBA7EE9}"/>
    <cellStyle name="Normal 3 4 22 2 2" xfId="24575" xr:uid="{15816680-7418-4612-A686-196367F593F4}"/>
    <cellStyle name="Normal 3 4 22 2 3" xfId="24576" xr:uid="{0941E46A-41E4-48F5-B8B3-95D043B12B5F}"/>
    <cellStyle name="Normal 3 4 22 3" xfId="24577" xr:uid="{849705BF-C878-4539-90EF-AD51C6961013}"/>
    <cellStyle name="Normal 3 4 22 3 2" xfId="24578" xr:uid="{013CA7E6-AB10-427B-BCD9-8CAACCE1B00A}"/>
    <cellStyle name="Normal 3 4 22 3 3" xfId="24579" xr:uid="{96A0AADF-C635-4582-B10F-2DF260C66925}"/>
    <cellStyle name="Normal 3 4 22 4" xfId="24580" xr:uid="{67C8ADD7-E9BB-4594-A62D-A22CF7C97D01}"/>
    <cellStyle name="Normal 3 4 22 5" xfId="24581" xr:uid="{4E9DE860-78BA-45B6-8F72-BC7671DB254F}"/>
    <cellStyle name="Normal 3 4 23" xfId="24582" xr:uid="{0EB14CD7-3BE5-4D4F-84E4-25E4C29590E8}"/>
    <cellStyle name="Normal 3 4 23 2" xfId="24583" xr:uid="{EC3A3533-5E98-4AA5-A276-E47E5E8C19CA}"/>
    <cellStyle name="Normal 3 4 23 2 2" xfId="24584" xr:uid="{2408C0DE-F3AB-471A-B90B-873EA9CCDC7C}"/>
    <cellStyle name="Normal 3 4 23 2 3" xfId="24585" xr:uid="{2C841085-C0C4-4E44-8FF7-22BB042F328B}"/>
    <cellStyle name="Normal 3 4 23 3" xfId="24586" xr:uid="{C2D9B43D-4DF9-4BFF-A744-8A451FB391DA}"/>
    <cellStyle name="Normal 3 4 23 3 2" xfId="24587" xr:uid="{D1231490-1A6A-415C-8479-972113BABC9B}"/>
    <cellStyle name="Normal 3 4 23 3 3" xfId="24588" xr:uid="{9F4ED762-072B-4350-95A8-A4BF1A7B23B7}"/>
    <cellStyle name="Normal 3 4 23 4" xfId="24589" xr:uid="{5B370D0F-B87D-4B5A-B2EA-F654A4525F67}"/>
    <cellStyle name="Normal 3 4 23 5" xfId="24590" xr:uid="{0C2F23AB-65A6-4A40-8887-30FC46128C41}"/>
    <cellStyle name="Normal 3 4 24" xfId="24591" xr:uid="{7F19DDAF-8341-4DB3-BD4F-6659F4D21AB5}"/>
    <cellStyle name="Normal 3 4 24 10" xfId="24592" xr:uid="{CD45AD3D-824F-421D-9B31-3A2EE834B231}"/>
    <cellStyle name="Normal 3 4 24 11" xfId="24593" xr:uid="{1DB14C7B-076E-49CD-8004-8BCFA967C8DD}"/>
    <cellStyle name="Normal 3 4 24 11 2" xfId="24594" xr:uid="{82A17F49-198A-42EA-B72E-E7B2FF654B56}"/>
    <cellStyle name="Normal 3 4 24 11 2 2" xfId="24595" xr:uid="{A0950530-1AC1-4193-BA90-13153350A6C2}"/>
    <cellStyle name="Normal 3 4 24 11 2 2 2" xfId="24596" xr:uid="{3761A144-1B6B-46BE-A885-4758AC14D556}"/>
    <cellStyle name="Normal 3 4 24 11 2 3" xfId="24597" xr:uid="{8C87405F-6F4B-4EB2-BFBF-3ED818B96CEE}"/>
    <cellStyle name="Normal 3 4 24 11 2 4" xfId="24598" xr:uid="{EFE7BCD6-A30F-4965-9903-4E5AFAAE8089}"/>
    <cellStyle name="Normal 3 4 24 11 2 5" xfId="24599" xr:uid="{BB14E143-A2BD-4D03-BAF0-34B2BB79592A}"/>
    <cellStyle name="Normal 3 4 24 11 3" xfId="24600" xr:uid="{F7762420-4979-43FB-884E-0D4FDBF0355B}"/>
    <cellStyle name="Normal 3 4 24 11 3 2" xfId="24601" xr:uid="{6D3811DD-15D5-4280-9C28-688B07E63788}"/>
    <cellStyle name="Normal 3 4 24 11 4" xfId="24602" xr:uid="{D044604E-5BB4-4677-91C0-1424C5A200B5}"/>
    <cellStyle name="Normal 3 4 24 11 5" xfId="24603" xr:uid="{03401FA1-BB26-4416-B462-37F8BB79699C}"/>
    <cellStyle name="Normal 3 4 24 12" xfId="24604" xr:uid="{D2D3F4C1-2C81-4EAF-87F6-520116784B51}"/>
    <cellStyle name="Normal 3 4 24 13" xfId="24605" xr:uid="{A29D29B1-CEAF-42D4-83C5-E3C53A31F357}"/>
    <cellStyle name="Normal 3 4 24 14" xfId="24606" xr:uid="{8288DB61-E029-4E35-82D9-E6300D753F5E}"/>
    <cellStyle name="Normal 3 4 24 15" xfId="24607" xr:uid="{B4653F72-D0D4-4781-9EA5-485008454491}"/>
    <cellStyle name="Normal 3 4 24 15 2" xfId="24608" xr:uid="{B5134F54-6E28-4ADE-8A3F-FBEAE1E8C007}"/>
    <cellStyle name="Normal 3 4 24 16" xfId="24609" xr:uid="{E284AAF3-E606-4EF6-9D4B-AD7BEA7D0BFF}"/>
    <cellStyle name="Normal 3 4 24 17" xfId="24610" xr:uid="{16028CF4-AD3B-4026-AFEA-68D6493022CF}"/>
    <cellStyle name="Normal 3 4 24 18" xfId="24611" xr:uid="{E18BE5B2-500C-401B-BEB8-60D28B6DD9B1}"/>
    <cellStyle name="Normal 3 4 24 2" xfId="24612" xr:uid="{D11308F5-69F1-429E-9F19-60183CFC3D3D}"/>
    <cellStyle name="Normal 3 4 24 2 10" xfId="24613" xr:uid="{011B99E8-B8E8-4F43-B5C0-B373DFBE4BEC}"/>
    <cellStyle name="Normal 3 4 24 2 11" xfId="24614" xr:uid="{7559AC1A-A02E-4995-A09E-51D5AE6A31D2}"/>
    <cellStyle name="Normal 3 4 24 2 12" xfId="24615" xr:uid="{E54472C2-7AC6-4D19-87A3-43664F7ED9BA}"/>
    <cellStyle name="Normal 3 4 24 2 13" xfId="24616" xr:uid="{B3F27CC1-226F-4851-B8B8-276C8E4565D7}"/>
    <cellStyle name="Normal 3 4 24 2 13 2" xfId="24617" xr:uid="{16641B27-2366-42D5-8FEE-EE814BB1BF7D}"/>
    <cellStyle name="Normal 3 4 24 2 14" xfId="24618" xr:uid="{803320BC-5E64-4051-A3E0-AB4CC20D8215}"/>
    <cellStyle name="Normal 3 4 24 2 15" xfId="24619" xr:uid="{A57BF922-44AD-4D7B-A9EC-68E5025B0788}"/>
    <cellStyle name="Normal 3 4 24 2 16" xfId="24620" xr:uid="{360AEC43-DB9C-4F56-8480-72922A3EBAE7}"/>
    <cellStyle name="Normal 3 4 24 2 2" xfId="24621" xr:uid="{120406C1-24A0-4A5F-BE4F-42C331CD92FB}"/>
    <cellStyle name="Normal 3 4 24 2 2 10" xfId="24622" xr:uid="{C3DB2DD3-B15B-4C11-97E4-7C63D8A3F679}"/>
    <cellStyle name="Normal 3 4 24 2 2 11" xfId="24623" xr:uid="{E8347350-040E-4220-9D25-BEF3C583EBF9}"/>
    <cellStyle name="Normal 3 4 24 2 2 12" xfId="24624" xr:uid="{B5790339-CF9E-4588-B127-69F317DFDA5E}"/>
    <cellStyle name="Normal 3 4 24 2 2 13" xfId="24625" xr:uid="{C5582573-AFCD-4CC8-8AD2-5C78E38F99FB}"/>
    <cellStyle name="Normal 3 4 24 2 2 13 2" xfId="24626" xr:uid="{AA116424-B0E4-42DE-B583-9E69C4C3E57C}"/>
    <cellStyle name="Normal 3 4 24 2 2 14" xfId="24627" xr:uid="{1C1F279B-6A3D-4DEC-840B-B20C69FB391C}"/>
    <cellStyle name="Normal 3 4 24 2 2 15" xfId="24628" xr:uid="{28BC34BE-933F-43A7-BE5E-B1C6A4886956}"/>
    <cellStyle name="Normal 3 4 24 2 2 16" xfId="24629" xr:uid="{3E235B44-3194-4FCE-800B-CD7E702EA923}"/>
    <cellStyle name="Normal 3 4 24 2 2 2" xfId="24630" xr:uid="{B3FEEEAA-C586-4D81-BA8F-65B53AA80E58}"/>
    <cellStyle name="Normal 3 4 24 2 2 2 10" xfId="24631" xr:uid="{EB8E29F7-8A9A-482A-9E0D-20D785EA11A3}"/>
    <cellStyle name="Normal 3 4 24 2 2 2 11" xfId="24632" xr:uid="{B64BFB42-CBB0-432F-BD80-38BB704046C8}"/>
    <cellStyle name="Normal 3 4 24 2 2 2 12" xfId="24633" xr:uid="{E9F3B942-D0D9-4D57-B117-657D8BA60C58}"/>
    <cellStyle name="Normal 3 4 24 2 2 2 12 2" xfId="24634" xr:uid="{15FC2B5B-E384-4B72-BC7C-C826B737960E}"/>
    <cellStyle name="Normal 3 4 24 2 2 2 13" xfId="24635" xr:uid="{AC83E628-7EAF-4DB3-A5E8-58E869F62898}"/>
    <cellStyle name="Normal 3 4 24 2 2 2 14" xfId="24636" xr:uid="{15EEEB86-982E-4F82-9B07-547FE81FAF39}"/>
    <cellStyle name="Normal 3 4 24 2 2 2 15" xfId="24637" xr:uid="{607B8240-D00B-4C9F-96E4-6F186FB7CBB9}"/>
    <cellStyle name="Normal 3 4 24 2 2 2 2" xfId="24638" xr:uid="{F519C06C-AE9E-424C-9944-7C50E773FB2A}"/>
    <cellStyle name="Normal 3 4 24 2 2 2 2 2" xfId="24639" xr:uid="{1DA46B7E-24E5-4BB0-8331-4D30E7B59653}"/>
    <cellStyle name="Normal 3 4 24 2 2 2 2 2 2" xfId="24640" xr:uid="{DF3DAF82-D585-4ADC-9D72-81D4342C07B0}"/>
    <cellStyle name="Normal 3 4 24 2 2 2 2 2 2 2" xfId="24641" xr:uid="{73753D21-11F5-42CC-9DE5-69C0477364B2}"/>
    <cellStyle name="Normal 3 4 24 2 2 2 2 2 2 2 2" xfId="24642" xr:uid="{11A4ABDC-D774-4C37-8918-37553CC41C58}"/>
    <cellStyle name="Normal 3 4 24 2 2 2 2 2 2 2 2 2" xfId="24643" xr:uid="{34FDDB5A-34FC-43DB-90CF-AF9A20803580}"/>
    <cellStyle name="Normal 3 4 24 2 2 2 2 2 2 2 3" xfId="24644" xr:uid="{AA103F3F-8B34-456A-AA4C-55F298D5F166}"/>
    <cellStyle name="Normal 3 4 24 2 2 2 2 2 2 2 4" xfId="24645" xr:uid="{58E47AAE-C880-467F-BB2C-F6A939CF27EA}"/>
    <cellStyle name="Normal 3 4 24 2 2 2 2 2 2 2 5" xfId="24646" xr:uid="{548A3CCA-C925-4239-BAAF-72775A181992}"/>
    <cellStyle name="Normal 3 4 24 2 2 2 2 2 2 3" xfId="24647" xr:uid="{7F003975-7300-4C32-9D2F-9F1A9D504F59}"/>
    <cellStyle name="Normal 3 4 24 2 2 2 2 2 2 3 2" xfId="24648" xr:uid="{99CC2FBE-CF0A-42C5-BC78-99369C953904}"/>
    <cellStyle name="Normal 3 4 24 2 2 2 2 2 2 4" xfId="24649" xr:uid="{C3B05226-F474-4822-8CE0-76DF6E92090F}"/>
    <cellStyle name="Normal 3 4 24 2 2 2 2 2 2 5" xfId="24650" xr:uid="{5848C4F5-81CB-4A05-A7DA-5F245211919B}"/>
    <cellStyle name="Normal 3 4 24 2 2 2 2 2 3" xfId="24651" xr:uid="{B6AEE46E-9B56-4612-BF0D-B0D612D2CA17}"/>
    <cellStyle name="Normal 3 4 24 2 2 2 2 2 4" xfId="24652" xr:uid="{74D4105E-E16B-4842-AAC6-84621C32199C}"/>
    <cellStyle name="Normal 3 4 24 2 2 2 2 2 5" xfId="24653" xr:uid="{56E3F6F0-FB08-4F72-BCED-7122BF16692A}"/>
    <cellStyle name="Normal 3 4 24 2 2 2 2 2 6" xfId="24654" xr:uid="{B5D303BB-3F30-4AA3-A434-C5C8B822E5C3}"/>
    <cellStyle name="Normal 3 4 24 2 2 2 2 2 6 2" xfId="24655" xr:uid="{71F77FB5-7168-4031-A882-9A4E830E7024}"/>
    <cellStyle name="Normal 3 4 24 2 2 2 2 2 7" xfId="24656" xr:uid="{E0785A80-B495-49F8-BCB1-41BF51C4229F}"/>
    <cellStyle name="Normal 3 4 24 2 2 2 2 2 8" xfId="24657" xr:uid="{6C50612A-6AD9-43FE-8A56-BB0ADA325AED}"/>
    <cellStyle name="Normal 3 4 24 2 2 2 2 2 9" xfId="24658" xr:uid="{56C025B8-5D09-4B63-B032-FDD67D8ACEE2}"/>
    <cellStyle name="Normal 3 4 24 2 2 2 2 3" xfId="24659" xr:uid="{53FF8B14-F915-45AA-82EF-E7338780FDC7}"/>
    <cellStyle name="Normal 3 4 24 2 2 2 2 3 2" xfId="24660" xr:uid="{545967F0-5302-4CAA-A36B-7510A055E77E}"/>
    <cellStyle name="Normal 3 4 24 2 2 2 2 3 2 2" xfId="24661" xr:uid="{151F0821-CD57-4981-B676-AD7D52E5B099}"/>
    <cellStyle name="Normal 3 4 24 2 2 2 2 3 2 2 2" xfId="24662" xr:uid="{1F87D167-D1CB-4929-9ABE-C2C097552055}"/>
    <cellStyle name="Normal 3 4 24 2 2 2 2 3 2 3" xfId="24663" xr:uid="{27CCF1DA-52E6-4941-9A63-8B91738AAF85}"/>
    <cellStyle name="Normal 3 4 24 2 2 2 2 3 2 4" xfId="24664" xr:uid="{C3E5261E-1032-477E-8D1F-95C97BC3BB60}"/>
    <cellStyle name="Normal 3 4 24 2 2 2 2 3 2 5" xfId="24665" xr:uid="{42F4E5A9-592A-4BEA-82CB-4A62F779B0EE}"/>
    <cellStyle name="Normal 3 4 24 2 2 2 2 3 3" xfId="24666" xr:uid="{A69A5138-FB7C-41D3-8625-55D33054C9CA}"/>
    <cellStyle name="Normal 3 4 24 2 2 2 2 3 3 2" xfId="24667" xr:uid="{BAA75787-80F7-458C-AD9A-D6767272EDB7}"/>
    <cellStyle name="Normal 3 4 24 2 2 2 2 3 4" xfId="24668" xr:uid="{586E6173-BFEC-405A-AC3A-DC4DCFC0DD0F}"/>
    <cellStyle name="Normal 3 4 24 2 2 2 2 3 5" xfId="24669" xr:uid="{69F291BB-165C-496D-B680-25AF5B80BAE6}"/>
    <cellStyle name="Normal 3 4 24 2 2 2 2 4" xfId="24670" xr:uid="{77217609-626E-4021-80A6-47E9C681A3DF}"/>
    <cellStyle name="Normal 3 4 24 2 2 2 2 5" xfId="24671" xr:uid="{794D5A48-3CFC-466F-BB0D-FF68C789C4F9}"/>
    <cellStyle name="Normal 3 4 24 2 2 2 2 6" xfId="24672" xr:uid="{59812EF3-1122-474C-B2BF-3C4EF904D662}"/>
    <cellStyle name="Normal 3 4 24 2 2 2 2 6 2" xfId="24673" xr:uid="{DA095183-29D7-4E5B-A67E-23B80A5A6031}"/>
    <cellStyle name="Normal 3 4 24 2 2 2 2 7" xfId="24674" xr:uid="{E87028C5-1219-4901-ADE8-1DD2813AD760}"/>
    <cellStyle name="Normal 3 4 24 2 2 2 2 8" xfId="24675" xr:uid="{EED4C0CF-646F-4018-BF4D-D36B096385C9}"/>
    <cellStyle name="Normal 3 4 24 2 2 2 2 9" xfId="24676" xr:uid="{E913E38D-B8C8-43DE-ADE8-B83AC2A5A625}"/>
    <cellStyle name="Normal 3 4 24 2 2 2 3" xfId="24677" xr:uid="{50B533C5-2DED-4829-A3CA-EB552894E03D}"/>
    <cellStyle name="Normal 3 4 24 2 2 2 3 2" xfId="24678" xr:uid="{5A8F08B9-19A4-4997-8335-3627F1E39817}"/>
    <cellStyle name="Normal 3 4 24 2 2 2 3 3" xfId="24679" xr:uid="{FC28FD08-FECE-42B8-BCD2-28B1FB889351}"/>
    <cellStyle name="Normal 3 4 24 2 2 2 4" xfId="24680" xr:uid="{238D3EE6-3F03-4C7F-AAA5-957234875753}"/>
    <cellStyle name="Normal 3 4 24 2 2 2 4 2" xfId="24681" xr:uid="{61670765-EE56-4ACB-AA85-5D5FDD2E905B}"/>
    <cellStyle name="Normal 3 4 24 2 2 2 4 3" xfId="24682" xr:uid="{F7A7B767-0582-4664-B487-CBCCB9892F34}"/>
    <cellStyle name="Normal 3 4 24 2 2 2 5" xfId="24683" xr:uid="{F094BC10-FFEB-4F93-8D81-FA664BC44EA6}"/>
    <cellStyle name="Normal 3 4 24 2 2 2 5 2" xfId="24684" xr:uid="{1E9D0B75-C727-47B7-9CD8-2E9025C3C2C5}"/>
    <cellStyle name="Normal 3 4 24 2 2 2 5 3" xfId="24685" xr:uid="{278568A2-AD66-47C2-AFF4-9354C38E4B8F}"/>
    <cellStyle name="Normal 3 4 24 2 2 2 6" xfId="24686" xr:uid="{505FCC7F-1FA7-452D-9A5C-3E85807CFEFC}"/>
    <cellStyle name="Normal 3 4 24 2 2 2 6 2" xfId="24687" xr:uid="{F4ED9CA3-5757-4F18-B8AD-D860043F1CF6}"/>
    <cellStyle name="Normal 3 4 24 2 2 2 6 3" xfId="24688" xr:uid="{5676D050-FA78-4CF3-BBD5-C7DD5BA2CEDF}"/>
    <cellStyle name="Normal 3 4 24 2 2 2 7" xfId="24689" xr:uid="{E3129F06-1989-4CE1-82BA-8ADDDE9B3EC4}"/>
    <cellStyle name="Normal 3 4 24 2 2 2 7 2" xfId="24690" xr:uid="{2BB9F4F2-9F40-41F6-BA0C-41211F0FF2B7}"/>
    <cellStyle name="Normal 3 4 24 2 2 2 7 3" xfId="24691" xr:uid="{3588E780-EB40-4FC4-8090-02E4798688AB}"/>
    <cellStyle name="Normal 3 4 24 2 2 2 8" xfId="24692" xr:uid="{243063A5-578F-4E2F-A6B5-CC74915355F0}"/>
    <cellStyle name="Normal 3 4 24 2 2 2 8 2" xfId="24693" xr:uid="{524E7BDF-BB89-444D-8975-D6EDC0992491}"/>
    <cellStyle name="Normal 3 4 24 2 2 2 8 2 2" xfId="24694" xr:uid="{72D0341A-5A06-4B99-BC96-0982D5BFBC29}"/>
    <cellStyle name="Normal 3 4 24 2 2 2 8 2 2 2" xfId="24695" xr:uid="{41222328-EF37-46DF-A520-384F35F4B3BC}"/>
    <cellStyle name="Normal 3 4 24 2 2 2 8 2 3" xfId="24696" xr:uid="{6BA1F7C4-C5F3-4B39-804D-9D2D2D98E04D}"/>
    <cellStyle name="Normal 3 4 24 2 2 2 8 2 4" xfId="24697" xr:uid="{E22AC11E-9112-44FB-B286-EDE04DC9A599}"/>
    <cellStyle name="Normal 3 4 24 2 2 2 8 2 5" xfId="24698" xr:uid="{1FAA992D-0D46-4776-9D9D-68763AEC3474}"/>
    <cellStyle name="Normal 3 4 24 2 2 2 8 3" xfId="24699" xr:uid="{B2B47281-1291-4C4F-BA41-5AB5E1C9C7E6}"/>
    <cellStyle name="Normal 3 4 24 2 2 2 8 3 2" xfId="24700" xr:uid="{F5AB2329-35A1-431A-9477-C514731CFB30}"/>
    <cellStyle name="Normal 3 4 24 2 2 2 8 4" xfId="24701" xr:uid="{9987A08C-70CB-4EE4-B238-8AEC8D40A50A}"/>
    <cellStyle name="Normal 3 4 24 2 2 2 8 5" xfId="24702" xr:uid="{A52B5DC3-5D11-42B6-9628-CA6AE907FDB6}"/>
    <cellStyle name="Normal 3 4 24 2 2 2 9" xfId="24703" xr:uid="{34D6CFDE-FA88-4292-8B60-6D81BC7CDBE7}"/>
    <cellStyle name="Normal 3 4 24 2 2 3" xfId="24704" xr:uid="{87C1109F-058A-420E-8A60-7AFF62B07835}"/>
    <cellStyle name="Normal 3 4 24 2 2 3 2" xfId="24705" xr:uid="{AEBBA7D6-9003-44F6-8E0F-DE0D6CB17285}"/>
    <cellStyle name="Normal 3 4 24 2 2 3 3" xfId="24706" xr:uid="{238BD354-D36D-40D8-83F6-EA530EBAEEA4}"/>
    <cellStyle name="Normal 3 4 24 2 2 4" xfId="24707" xr:uid="{DF1998E5-5BA8-40FC-90BC-1B63F1DD85BF}"/>
    <cellStyle name="Normal 3 4 24 2 2 4 2" xfId="24708" xr:uid="{91BDB301-3205-4EBE-9DCB-6E57F820359C}"/>
    <cellStyle name="Normal 3 4 24 2 2 4 2 2" xfId="24709" xr:uid="{78DFB7B8-BDFD-4D5C-BFED-D9ED74923427}"/>
    <cellStyle name="Normal 3 4 24 2 2 4 2 2 2" xfId="24710" xr:uid="{BA88DA9A-F358-4C0D-9E33-E0C6B6177B17}"/>
    <cellStyle name="Normal 3 4 24 2 2 4 2 2 2 2" xfId="24711" xr:uid="{84024407-B57E-4C67-8678-9C135C039AA3}"/>
    <cellStyle name="Normal 3 4 24 2 2 4 2 2 2 2 2" xfId="24712" xr:uid="{C5687003-DD0B-4F45-96F1-335F8CDCED43}"/>
    <cellStyle name="Normal 3 4 24 2 2 4 2 2 2 3" xfId="24713" xr:uid="{D35F43FF-F3B2-413F-B81D-BFF767D6BB85}"/>
    <cellStyle name="Normal 3 4 24 2 2 4 2 2 2 4" xfId="24714" xr:uid="{1F61A9DF-FB6A-43EB-A041-9C8672EA4F03}"/>
    <cellStyle name="Normal 3 4 24 2 2 4 2 2 2 5" xfId="24715" xr:uid="{AA1DE7D1-D0C6-4414-A7A3-E6BF5B8DB38A}"/>
    <cellStyle name="Normal 3 4 24 2 2 4 2 2 3" xfId="24716" xr:uid="{171F7772-1FD1-4979-9EBA-6412616221CA}"/>
    <cellStyle name="Normal 3 4 24 2 2 4 2 2 3 2" xfId="24717" xr:uid="{6FB744ED-038A-4C54-B2EF-F87E22FBB513}"/>
    <cellStyle name="Normal 3 4 24 2 2 4 2 2 4" xfId="24718" xr:uid="{0D873019-E07E-4412-902D-710C1AEA26E1}"/>
    <cellStyle name="Normal 3 4 24 2 2 4 2 2 5" xfId="24719" xr:uid="{EA37E651-EC47-47F1-A96B-9AC98D2408E4}"/>
    <cellStyle name="Normal 3 4 24 2 2 4 2 3" xfId="24720" xr:uid="{2E39B2A5-6F9D-4118-92B9-4D1EF79A1777}"/>
    <cellStyle name="Normal 3 4 24 2 2 4 2 4" xfId="24721" xr:uid="{86E11A5D-824F-44B1-86A2-FCE9D959EFDF}"/>
    <cellStyle name="Normal 3 4 24 2 2 4 2 5" xfId="24722" xr:uid="{CE1EF65B-9D02-4424-AAA1-A5D184FF48E1}"/>
    <cellStyle name="Normal 3 4 24 2 2 4 2 6" xfId="24723" xr:uid="{2F9CD119-E33B-4C8D-AEAB-70CD75E8BED8}"/>
    <cellStyle name="Normal 3 4 24 2 2 4 2 6 2" xfId="24724" xr:uid="{98E54CB4-0808-4997-916A-B2B7CF00A44A}"/>
    <cellStyle name="Normal 3 4 24 2 2 4 2 7" xfId="24725" xr:uid="{7DC9EFDA-F409-4C02-B512-E41B045F2A11}"/>
    <cellStyle name="Normal 3 4 24 2 2 4 2 8" xfId="24726" xr:uid="{016AABD8-6853-4DD0-ADAE-B067ADD2DDBD}"/>
    <cellStyle name="Normal 3 4 24 2 2 4 2 9" xfId="24727" xr:uid="{070E3419-F918-478F-A567-215725C13AA3}"/>
    <cellStyle name="Normal 3 4 24 2 2 4 3" xfId="24728" xr:uid="{4943D9FD-E406-4785-8500-8F6A61D5E077}"/>
    <cellStyle name="Normal 3 4 24 2 2 4 3 2" xfId="24729" xr:uid="{A31BBAE0-DC37-4471-BC5A-DE9044F9B370}"/>
    <cellStyle name="Normal 3 4 24 2 2 4 3 2 2" xfId="24730" xr:uid="{6666027C-59E0-4634-AFF6-908BF7B51AF2}"/>
    <cellStyle name="Normal 3 4 24 2 2 4 3 2 2 2" xfId="24731" xr:uid="{51539735-1A88-4288-9340-FBD78032422E}"/>
    <cellStyle name="Normal 3 4 24 2 2 4 3 2 3" xfId="24732" xr:uid="{AC5AD4DD-5F65-48AC-BF8F-45AC846FCB74}"/>
    <cellStyle name="Normal 3 4 24 2 2 4 3 2 4" xfId="24733" xr:uid="{8732833B-F60A-4C3C-B5A1-F672FD0F3705}"/>
    <cellStyle name="Normal 3 4 24 2 2 4 3 2 5" xfId="24734" xr:uid="{E3828F18-529F-4011-9208-48335FBA6E8A}"/>
    <cellStyle name="Normal 3 4 24 2 2 4 3 3" xfId="24735" xr:uid="{932BC89A-36E4-4F6C-8E32-9E92D692B7E0}"/>
    <cellStyle name="Normal 3 4 24 2 2 4 3 3 2" xfId="24736" xr:uid="{3062B209-59EB-4D30-AA60-C4E43C6F6E95}"/>
    <cellStyle name="Normal 3 4 24 2 2 4 3 4" xfId="24737" xr:uid="{0E38EE06-3BCB-4BAF-B143-54C8BE388F31}"/>
    <cellStyle name="Normal 3 4 24 2 2 4 3 5" xfId="24738" xr:uid="{23AF05EA-D8C5-4329-8955-8F056AD71D92}"/>
    <cellStyle name="Normal 3 4 24 2 2 4 4" xfId="24739" xr:uid="{E153BD1E-68A6-4AE8-817B-F02CCB22F734}"/>
    <cellStyle name="Normal 3 4 24 2 2 4 5" xfId="24740" xr:uid="{5B20802A-B308-4808-8EB5-4431AC196EDC}"/>
    <cellStyle name="Normal 3 4 24 2 2 4 6" xfId="24741" xr:uid="{578D607D-D7E1-4D65-96CE-0F11DBAE92F1}"/>
    <cellStyle name="Normal 3 4 24 2 2 4 6 2" xfId="24742" xr:uid="{DE0F9E11-582E-4AD7-932E-EBE1C8E335DC}"/>
    <cellStyle name="Normal 3 4 24 2 2 4 7" xfId="24743" xr:uid="{FA14863A-8682-4BEF-B274-666ADF3D1950}"/>
    <cellStyle name="Normal 3 4 24 2 2 4 8" xfId="24744" xr:uid="{32C32B44-3E73-4E41-A0AD-B828CB6477A3}"/>
    <cellStyle name="Normal 3 4 24 2 2 4 9" xfId="24745" xr:uid="{A77D4E14-D1E5-4BBA-AC5D-9E93B76763DE}"/>
    <cellStyle name="Normal 3 4 24 2 2 5" xfId="24746" xr:uid="{83F8D989-5E5A-4AB7-A002-49546FBE55CB}"/>
    <cellStyle name="Normal 3 4 24 2 2 6" xfId="24747" xr:uid="{2489932B-3BCE-4489-8D3A-35EC4ECA0EB8}"/>
    <cellStyle name="Normal 3 4 24 2 2 7" xfId="24748" xr:uid="{E5F2E932-C831-4869-B707-69DE91E10D21}"/>
    <cellStyle name="Normal 3 4 24 2 2 8" xfId="24749" xr:uid="{D115DDC3-FF40-4D0F-AE91-EF1A245921E8}"/>
    <cellStyle name="Normal 3 4 24 2 2 9" xfId="24750" xr:uid="{1930B59C-BDE6-4292-BAB7-198CA374A3F0}"/>
    <cellStyle name="Normal 3 4 24 2 2 9 2" xfId="24751" xr:uid="{47B2F991-9BD3-4E66-A163-CDC120427B95}"/>
    <cellStyle name="Normal 3 4 24 2 2 9 2 2" xfId="24752" xr:uid="{4ADD4303-A3A1-49F8-9F57-0432C1482051}"/>
    <cellStyle name="Normal 3 4 24 2 2 9 2 2 2" xfId="24753" xr:uid="{A0C4C0B1-6D56-40EB-9E88-171A2583F53C}"/>
    <cellStyle name="Normal 3 4 24 2 2 9 2 3" xfId="24754" xr:uid="{368E2DC0-16D0-499B-8BB9-53079C51FB36}"/>
    <cellStyle name="Normal 3 4 24 2 2 9 2 4" xfId="24755" xr:uid="{9BAA742F-E10E-434D-8522-CBEC11931D07}"/>
    <cellStyle name="Normal 3 4 24 2 2 9 2 5" xfId="24756" xr:uid="{6EF57B24-BFD7-4D68-A623-35449525C27F}"/>
    <cellStyle name="Normal 3 4 24 2 2 9 3" xfId="24757" xr:uid="{263AB513-0C22-4530-A1C2-787DDA91EFAF}"/>
    <cellStyle name="Normal 3 4 24 2 2 9 3 2" xfId="24758" xr:uid="{BCEB9582-DE12-4678-93AE-904D02267103}"/>
    <cellStyle name="Normal 3 4 24 2 2 9 4" xfId="24759" xr:uid="{342AD24F-386E-4126-9B8C-75C09F025BC4}"/>
    <cellStyle name="Normal 3 4 24 2 2 9 5" xfId="24760" xr:uid="{A1A43AB0-6555-447A-A4B5-11581D978FE3}"/>
    <cellStyle name="Normal 3 4 24 2 3" xfId="24761" xr:uid="{3DD551BC-CBE4-4C50-B548-7AD93957858E}"/>
    <cellStyle name="Normal 3 4 24 2 3 10" xfId="24762" xr:uid="{6AD6ABFA-DDB4-4FE3-B662-FC1C70522705}"/>
    <cellStyle name="Normal 3 4 24 2 3 11" xfId="24763" xr:uid="{CEA15055-790A-430F-B72E-3DD934832003}"/>
    <cellStyle name="Normal 3 4 24 2 3 12" xfId="24764" xr:uid="{07679B15-874F-4FFF-8B50-6A1F73CEB78A}"/>
    <cellStyle name="Normal 3 4 24 2 3 12 2" xfId="24765" xr:uid="{EA09E12E-9892-410D-A293-9E170D59BCB0}"/>
    <cellStyle name="Normal 3 4 24 2 3 13" xfId="24766" xr:uid="{E8021255-636D-4500-B17E-979623CEC88A}"/>
    <cellStyle name="Normal 3 4 24 2 3 14" xfId="24767" xr:uid="{8C5C9742-C0A9-4160-85B9-75C3DD977ED0}"/>
    <cellStyle name="Normal 3 4 24 2 3 15" xfId="24768" xr:uid="{6B3F3FD8-2ADC-4B87-8B73-F08E95D627EB}"/>
    <cellStyle name="Normal 3 4 24 2 3 2" xfId="24769" xr:uid="{C78AE2AA-5861-4BE1-8DF3-4D3A0600D8EA}"/>
    <cellStyle name="Normal 3 4 24 2 3 2 2" xfId="24770" xr:uid="{50E906DE-A0C2-4768-8206-DF1764C7BAD1}"/>
    <cellStyle name="Normal 3 4 24 2 3 2 2 2" xfId="24771" xr:uid="{41C9ADD6-FF0D-42A4-B708-10C66FFBFBAA}"/>
    <cellStyle name="Normal 3 4 24 2 3 2 2 2 2" xfId="24772" xr:uid="{2EC82775-C45E-4ACF-9E92-CBF9EF5DC6BE}"/>
    <cellStyle name="Normal 3 4 24 2 3 2 2 2 2 2" xfId="24773" xr:uid="{B1027B67-9E24-4CB7-BAE2-BC12C328F02C}"/>
    <cellStyle name="Normal 3 4 24 2 3 2 2 2 2 2 2" xfId="24774" xr:uid="{07BBCBD2-B8A4-40E6-8439-1FBDD9D518B6}"/>
    <cellStyle name="Normal 3 4 24 2 3 2 2 2 2 3" xfId="24775" xr:uid="{85DA8DC8-AC3F-4F79-8D18-04595AC01CAF}"/>
    <cellStyle name="Normal 3 4 24 2 3 2 2 2 2 4" xfId="24776" xr:uid="{CE028651-CFFB-4976-9D9F-0B6303A57F7B}"/>
    <cellStyle name="Normal 3 4 24 2 3 2 2 2 2 5" xfId="24777" xr:uid="{0E0C7C7B-EEF9-4A20-B888-F895A9F982F3}"/>
    <cellStyle name="Normal 3 4 24 2 3 2 2 2 3" xfId="24778" xr:uid="{05CC680E-9742-4BCC-8BBC-4C368EA77E93}"/>
    <cellStyle name="Normal 3 4 24 2 3 2 2 2 3 2" xfId="24779" xr:uid="{48170DD4-7D3C-4F62-AA6E-7CC50AD5D77B}"/>
    <cellStyle name="Normal 3 4 24 2 3 2 2 2 4" xfId="24780" xr:uid="{AA224598-F7B0-4D69-8E06-E46E65702F87}"/>
    <cellStyle name="Normal 3 4 24 2 3 2 2 2 5" xfId="24781" xr:uid="{9D416CE5-CF40-4E62-8BF4-2D0EB3626E1E}"/>
    <cellStyle name="Normal 3 4 24 2 3 2 2 3" xfId="24782" xr:uid="{01707EE4-2CE7-4B2C-BB6D-0F18CAE47039}"/>
    <cellStyle name="Normal 3 4 24 2 3 2 2 4" xfId="24783" xr:uid="{8BE8EE67-693D-4728-ABDE-92A4492A7400}"/>
    <cellStyle name="Normal 3 4 24 2 3 2 2 5" xfId="24784" xr:uid="{717A2883-60F5-4E19-B7F8-2C2B6ADEB403}"/>
    <cellStyle name="Normal 3 4 24 2 3 2 2 6" xfId="24785" xr:uid="{9CB97165-4A20-4409-9991-892FEAC1B1F5}"/>
    <cellStyle name="Normal 3 4 24 2 3 2 2 6 2" xfId="24786" xr:uid="{0C95A42D-91FC-4F68-BDC7-FF94994F6CD1}"/>
    <cellStyle name="Normal 3 4 24 2 3 2 2 7" xfId="24787" xr:uid="{090CAF78-2FDF-4EAB-BB07-3693FC6D6619}"/>
    <cellStyle name="Normal 3 4 24 2 3 2 2 8" xfId="24788" xr:uid="{6873881E-559B-4D40-89A0-53DB4387D515}"/>
    <cellStyle name="Normal 3 4 24 2 3 2 2 9" xfId="24789" xr:uid="{1948DB2B-2718-4C1F-8F1A-3BAF6789A819}"/>
    <cellStyle name="Normal 3 4 24 2 3 2 3" xfId="24790" xr:uid="{DE3F2136-1870-43F2-A23D-ECE0547C0C38}"/>
    <cellStyle name="Normal 3 4 24 2 3 2 3 2" xfId="24791" xr:uid="{2502BE76-36BC-4D41-8E6A-2763A48FA868}"/>
    <cellStyle name="Normal 3 4 24 2 3 2 3 2 2" xfId="24792" xr:uid="{89703FF6-488C-4239-B1E0-156BDCEB197D}"/>
    <cellStyle name="Normal 3 4 24 2 3 2 3 2 2 2" xfId="24793" xr:uid="{9073268A-BD99-4437-B971-4A24E2A7D7FF}"/>
    <cellStyle name="Normal 3 4 24 2 3 2 3 2 3" xfId="24794" xr:uid="{D21074C9-9DF2-4EE9-974B-2087A71D55EC}"/>
    <cellStyle name="Normal 3 4 24 2 3 2 3 2 4" xfId="24795" xr:uid="{68223803-454E-4082-937B-F32C79681854}"/>
    <cellStyle name="Normal 3 4 24 2 3 2 3 2 5" xfId="24796" xr:uid="{9DC0C21E-DA83-4D81-A0A4-DFCEB0E834AF}"/>
    <cellStyle name="Normal 3 4 24 2 3 2 3 3" xfId="24797" xr:uid="{5EA1FB48-372D-49EA-998B-2CC4DE3DD27B}"/>
    <cellStyle name="Normal 3 4 24 2 3 2 3 3 2" xfId="24798" xr:uid="{F3D31747-6D23-4A46-8B4D-31392BF5AAC4}"/>
    <cellStyle name="Normal 3 4 24 2 3 2 3 4" xfId="24799" xr:uid="{856CE036-AA38-4B01-937E-F462A2DC3BBD}"/>
    <cellStyle name="Normal 3 4 24 2 3 2 3 5" xfId="24800" xr:uid="{41B4CE9A-8CB9-4791-BA47-2846A71ACE39}"/>
    <cellStyle name="Normal 3 4 24 2 3 2 4" xfId="24801" xr:uid="{A29E9BD3-D6CD-47A7-8F32-454B0A37150A}"/>
    <cellStyle name="Normal 3 4 24 2 3 2 5" xfId="24802" xr:uid="{5FD8B719-85B5-4B07-9B53-FAFF24B8E8C2}"/>
    <cellStyle name="Normal 3 4 24 2 3 2 6" xfId="24803" xr:uid="{0CE03266-99B9-494E-88DF-3EA5590981A1}"/>
    <cellStyle name="Normal 3 4 24 2 3 2 6 2" xfId="24804" xr:uid="{35AA3C59-6247-44B4-A3F5-4ADFC8F39B51}"/>
    <cellStyle name="Normal 3 4 24 2 3 2 7" xfId="24805" xr:uid="{856D79C4-DF6F-4147-9C24-AA0B4F51282E}"/>
    <cellStyle name="Normal 3 4 24 2 3 2 8" xfId="24806" xr:uid="{6D21D6EC-4C6C-4821-9FEA-03B160094029}"/>
    <cellStyle name="Normal 3 4 24 2 3 2 9" xfId="24807" xr:uid="{699DCAE4-32F4-4E68-852D-EAA0ACDFDE82}"/>
    <cellStyle name="Normal 3 4 24 2 3 3" xfId="24808" xr:uid="{49C90F9F-EF1D-4FF1-B105-A4CFB54DC895}"/>
    <cellStyle name="Normal 3 4 24 2 3 4" xfId="24809" xr:uid="{C17D53EE-01F6-4550-B146-19E853C6BA04}"/>
    <cellStyle name="Normal 3 4 24 2 3 5" xfId="24810" xr:uid="{B282E057-B516-41AE-A6A6-7B214C60E99D}"/>
    <cellStyle name="Normal 3 4 24 2 3 6" xfId="24811" xr:uid="{3C5B9CEF-9985-4FE9-89AD-CB3486607F64}"/>
    <cellStyle name="Normal 3 4 24 2 3 7" xfId="24812" xr:uid="{1F473B1B-E49D-401E-A5D4-39E611C965BA}"/>
    <cellStyle name="Normal 3 4 24 2 3 8" xfId="24813" xr:uid="{EF7B95A1-FD24-44A2-951D-03E2BFD5B65B}"/>
    <cellStyle name="Normal 3 4 24 2 3 8 2" xfId="24814" xr:uid="{7B1D81C4-D8E3-4443-93C3-093289758372}"/>
    <cellStyle name="Normal 3 4 24 2 3 8 2 2" xfId="24815" xr:uid="{8D7CE3B6-06D3-4565-B5C3-7F140689A9BE}"/>
    <cellStyle name="Normal 3 4 24 2 3 8 2 2 2" xfId="24816" xr:uid="{B1E02478-FC52-4787-9A27-C5DE5FD11AEA}"/>
    <cellStyle name="Normal 3 4 24 2 3 8 2 3" xfId="24817" xr:uid="{0323F7C6-F29E-46B9-8B25-530CEE07644E}"/>
    <cellStyle name="Normal 3 4 24 2 3 8 2 4" xfId="24818" xr:uid="{C46104E2-8D62-4813-BA71-D310B7C5A00F}"/>
    <cellStyle name="Normal 3 4 24 2 3 8 2 5" xfId="24819" xr:uid="{5CAE2CBF-2ED7-45D5-B35F-777E2448DFFB}"/>
    <cellStyle name="Normal 3 4 24 2 3 8 3" xfId="24820" xr:uid="{D4EE10C6-5315-409E-A504-1FD7ED27BD83}"/>
    <cellStyle name="Normal 3 4 24 2 3 8 3 2" xfId="24821" xr:uid="{CC7B9BA1-FB39-464D-85C5-5DFAAEE595E0}"/>
    <cellStyle name="Normal 3 4 24 2 3 8 4" xfId="24822" xr:uid="{69D78715-846A-4C12-88D1-21C3AE08FA6A}"/>
    <cellStyle name="Normal 3 4 24 2 3 8 5" xfId="24823" xr:uid="{ADD5A62C-A417-4847-AD4A-57EE57E92688}"/>
    <cellStyle name="Normal 3 4 24 2 3 9" xfId="24824" xr:uid="{8ED81DD2-991B-45D6-8647-3783DB23CA30}"/>
    <cellStyle name="Normal 3 4 24 2 4" xfId="24825" xr:uid="{3DDCCAB7-028E-4417-90BA-D62CF9294DC9}"/>
    <cellStyle name="Normal 3 4 24 2 4 2" xfId="24826" xr:uid="{74CE3FDF-2ECF-4DBB-9391-7C95046A547D}"/>
    <cellStyle name="Normal 3 4 24 2 4 2 2" xfId="24827" xr:uid="{71C10051-348B-4342-A9AC-9FE3AAD7AD24}"/>
    <cellStyle name="Normal 3 4 24 2 4 2 2 2" xfId="24828" xr:uid="{1B5A9C75-EB03-4DE7-949E-21D8267DD2E8}"/>
    <cellStyle name="Normal 3 4 24 2 4 2 2 2 2" xfId="24829" xr:uid="{164FAB92-0BAE-4BC5-89B4-F85A142696A9}"/>
    <cellStyle name="Normal 3 4 24 2 4 2 2 2 2 2" xfId="24830" xr:uid="{65913BE4-3E26-4DB8-8D51-5C3B718286E8}"/>
    <cellStyle name="Normal 3 4 24 2 4 2 2 2 3" xfId="24831" xr:uid="{99EC3B50-FFB0-4521-B1F1-88D2C1F55B8E}"/>
    <cellStyle name="Normal 3 4 24 2 4 2 2 2 4" xfId="24832" xr:uid="{1E5C75FB-86DE-4186-95C5-BF9528F4886B}"/>
    <cellStyle name="Normal 3 4 24 2 4 2 2 2 5" xfId="24833" xr:uid="{845397DB-C512-4E5B-8FE3-DB3F3925DC88}"/>
    <cellStyle name="Normal 3 4 24 2 4 2 2 3" xfId="24834" xr:uid="{BA8F4B64-4158-4AEE-B329-6F459CEEFDD3}"/>
    <cellStyle name="Normal 3 4 24 2 4 2 2 3 2" xfId="24835" xr:uid="{21E1CB2F-659C-4BC8-83FC-603E5509D972}"/>
    <cellStyle name="Normal 3 4 24 2 4 2 2 4" xfId="24836" xr:uid="{97067031-D3C9-4132-A140-ACEF68B06AD2}"/>
    <cellStyle name="Normal 3 4 24 2 4 2 2 5" xfId="24837" xr:uid="{26342BE4-FB8C-4EC3-AACB-E2F2109D71D3}"/>
    <cellStyle name="Normal 3 4 24 2 4 2 3" xfId="24838" xr:uid="{5426AEAB-F0F3-429F-8821-C626E796B9A8}"/>
    <cellStyle name="Normal 3 4 24 2 4 2 4" xfId="24839" xr:uid="{B8A0DE9B-541A-4A63-8365-4F2B590F02F0}"/>
    <cellStyle name="Normal 3 4 24 2 4 2 5" xfId="24840" xr:uid="{BDA55C52-D02E-46C5-BF67-403BE1D3245D}"/>
    <cellStyle name="Normal 3 4 24 2 4 2 6" xfId="24841" xr:uid="{2EC01F08-047A-45C9-B08E-4E3701F6ADFA}"/>
    <cellStyle name="Normal 3 4 24 2 4 2 6 2" xfId="24842" xr:uid="{818C756C-ABED-4D52-AE41-09F4E77222CD}"/>
    <cellStyle name="Normal 3 4 24 2 4 2 7" xfId="24843" xr:uid="{70B5E6E7-5810-45D5-BED2-258272516723}"/>
    <cellStyle name="Normal 3 4 24 2 4 2 8" xfId="24844" xr:uid="{0C1FEFF9-BC9F-4E46-802D-1701F2DE006E}"/>
    <cellStyle name="Normal 3 4 24 2 4 2 9" xfId="24845" xr:uid="{64590E9D-36AC-401B-AFF5-5515EFA0B183}"/>
    <cellStyle name="Normal 3 4 24 2 4 3" xfId="24846" xr:uid="{BA055DC7-E804-4D48-B456-3C7750AB9A69}"/>
    <cellStyle name="Normal 3 4 24 2 4 3 2" xfId="24847" xr:uid="{06F661B6-952A-4C15-9CE3-47BD323B6786}"/>
    <cellStyle name="Normal 3 4 24 2 4 3 2 2" xfId="24848" xr:uid="{8F16FD20-29A6-4249-84CF-FA53F757034F}"/>
    <cellStyle name="Normal 3 4 24 2 4 3 2 2 2" xfId="24849" xr:uid="{BE3A2ED6-00EB-4A88-A3DC-936420CC903C}"/>
    <cellStyle name="Normal 3 4 24 2 4 3 2 3" xfId="24850" xr:uid="{24B0CE7A-0BD1-415D-965D-E114F2D12675}"/>
    <cellStyle name="Normal 3 4 24 2 4 3 2 4" xfId="24851" xr:uid="{0E68C1AB-08DB-47E7-A7DD-79555F4D149F}"/>
    <cellStyle name="Normal 3 4 24 2 4 3 2 5" xfId="24852" xr:uid="{72CCD95F-E9BE-4CB9-9875-6EC8200EC849}"/>
    <cellStyle name="Normal 3 4 24 2 4 3 3" xfId="24853" xr:uid="{3A79D9E7-0396-4C9E-A885-8D7F3E72E9F2}"/>
    <cellStyle name="Normal 3 4 24 2 4 3 3 2" xfId="24854" xr:uid="{5812693B-2A2E-453F-B45D-AED7AD6A19C9}"/>
    <cellStyle name="Normal 3 4 24 2 4 3 4" xfId="24855" xr:uid="{83B40142-368A-422E-BC75-F082FE7FD0E4}"/>
    <cellStyle name="Normal 3 4 24 2 4 3 5" xfId="24856" xr:uid="{5EB43B9A-2197-4384-868C-89AE89C5B4C2}"/>
    <cellStyle name="Normal 3 4 24 2 4 4" xfId="24857" xr:uid="{0E124563-4C6E-4F20-A665-4C4EF8E9CAC2}"/>
    <cellStyle name="Normal 3 4 24 2 4 5" xfId="24858" xr:uid="{E08AB189-5DD1-4AFB-BA9B-0D49CD07690D}"/>
    <cellStyle name="Normal 3 4 24 2 4 6" xfId="24859" xr:uid="{8FE780EA-5AE4-47F3-A565-3D74EC3DE917}"/>
    <cellStyle name="Normal 3 4 24 2 4 6 2" xfId="24860" xr:uid="{8A3154FC-3466-4FD6-952E-9DD34A0CA02D}"/>
    <cellStyle name="Normal 3 4 24 2 4 7" xfId="24861" xr:uid="{38D9E616-995D-4CF3-87DE-535DA52C8298}"/>
    <cellStyle name="Normal 3 4 24 2 4 8" xfId="24862" xr:uid="{10BF5B16-842B-4A48-AE3C-98771686221C}"/>
    <cellStyle name="Normal 3 4 24 2 4 9" xfId="24863" xr:uid="{F9B2CB15-0556-4AA6-877C-424EA9B6D6C6}"/>
    <cellStyle name="Normal 3 4 24 2 5" xfId="24864" xr:uid="{8A3BA065-7F8C-4445-B2E3-9864D2D4BCE8}"/>
    <cellStyle name="Normal 3 4 24 2 5 2" xfId="24865" xr:uid="{0732A7C5-D8A9-4760-A0D4-750C8EF6F5F0}"/>
    <cellStyle name="Normal 3 4 24 2 5 3" xfId="24866" xr:uid="{AE9E9A88-2259-4B84-844D-2F51F530EBDA}"/>
    <cellStyle name="Normal 3 4 24 2 6" xfId="24867" xr:uid="{71148403-537C-4D1F-ADC2-5CB105A3133D}"/>
    <cellStyle name="Normal 3 4 24 2 6 2" xfId="24868" xr:uid="{3C30DCA8-1909-4171-82A7-31465D4125F5}"/>
    <cellStyle name="Normal 3 4 24 2 6 3" xfId="24869" xr:uid="{7F3FE039-9EDD-4EAB-9CC7-0C64CD01063F}"/>
    <cellStyle name="Normal 3 4 24 2 7" xfId="24870" xr:uid="{56DE5585-0FF4-4AA3-AFBE-9BF669E0B83F}"/>
    <cellStyle name="Normal 3 4 24 2 7 2" xfId="24871" xr:uid="{74414991-B9E2-4A9D-87F7-827ADA9C9181}"/>
    <cellStyle name="Normal 3 4 24 2 7 3" xfId="24872" xr:uid="{D4690C90-E15F-4D0D-B2A7-856D6874D7C4}"/>
    <cellStyle name="Normal 3 4 24 2 8" xfId="24873" xr:uid="{9764C815-C187-4C75-9551-E32C84402137}"/>
    <cellStyle name="Normal 3 4 24 2 8 2" xfId="24874" xr:uid="{285F7887-0B39-49A6-A4B4-AFCD94E379C7}"/>
    <cellStyle name="Normal 3 4 24 2 8 3" xfId="24875" xr:uid="{7E6A61C0-92DC-43FF-8521-AB8DA257EC51}"/>
    <cellStyle name="Normal 3 4 24 2 9" xfId="24876" xr:uid="{63A6A410-44E4-4907-B8DB-AFF604310DF7}"/>
    <cellStyle name="Normal 3 4 24 2 9 2" xfId="24877" xr:uid="{8C838C28-A162-474E-BC2B-6748FA67ABDB}"/>
    <cellStyle name="Normal 3 4 24 2 9 2 2" xfId="24878" xr:uid="{44793DDD-D29B-44A2-963F-2B6B57036D75}"/>
    <cellStyle name="Normal 3 4 24 2 9 2 2 2" xfId="24879" xr:uid="{5DA4250E-1E43-4F18-B241-DCA4A31E3850}"/>
    <cellStyle name="Normal 3 4 24 2 9 2 3" xfId="24880" xr:uid="{14E5B46B-C7C2-4D75-972F-50F7954B5478}"/>
    <cellStyle name="Normal 3 4 24 2 9 2 4" xfId="24881" xr:uid="{46F5A853-2D88-47FA-9BDA-9A40A8CB5C70}"/>
    <cellStyle name="Normal 3 4 24 2 9 2 5" xfId="24882" xr:uid="{DC43D881-8CB2-4D46-941D-D3F831EDAA32}"/>
    <cellStyle name="Normal 3 4 24 2 9 3" xfId="24883" xr:uid="{78236F8E-D07E-4E1E-ABE9-77B70919B6FE}"/>
    <cellStyle name="Normal 3 4 24 2 9 3 2" xfId="24884" xr:uid="{CC31DE28-5E03-4FEA-82F0-80AB9B623070}"/>
    <cellStyle name="Normal 3 4 24 2 9 4" xfId="24885" xr:uid="{7001CF81-4AA1-4CB8-B88F-85909BD95D43}"/>
    <cellStyle name="Normal 3 4 24 2 9 5" xfId="24886" xr:uid="{5B89758C-BD56-4F79-B93E-777B86261BD9}"/>
    <cellStyle name="Normal 3 4 24 3" xfId="24887" xr:uid="{6D7D7642-1329-4DC2-A625-3FE40CB9E2AA}"/>
    <cellStyle name="Normal 3 4 24 3 2" xfId="24888" xr:uid="{C07869E4-967F-467B-A4CA-74C97B2AEA7A}"/>
    <cellStyle name="Normal 3 4 24 3 3" xfId="24889" xr:uid="{4FA78910-2902-4583-B404-351381E3CF78}"/>
    <cellStyle name="Normal 3 4 24 4" xfId="24890" xr:uid="{3ECB9892-5DD4-45DC-A59E-C22EE2842E66}"/>
    <cellStyle name="Normal 3 4 24 4 10" xfId="24891" xr:uid="{4781D51C-38B7-4D5D-AE07-61714F04F212}"/>
    <cellStyle name="Normal 3 4 24 4 11" xfId="24892" xr:uid="{0089F74F-973C-4BA4-94FF-DB0403C78076}"/>
    <cellStyle name="Normal 3 4 24 4 12" xfId="24893" xr:uid="{287BEE86-0F5C-4A1E-AB0B-8D114A3D7C9E}"/>
    <cellStyle name="Normal 3 4 24 4 12 2" xfId="24894" xr:uid="{432FE134-57A2-4B04-95FC-174DB4973851}"/>
    <cellStyle name="Normal 3 4 24 4 13" xfId="24895" xr:uid="{60D8BB4B-DA50-441A-9CF9-5F47FA6467C2}"/>
    <cellStyle name="Normal 3 4 24 4 14" xfId="24896" xr:uid="{5A58B804-5C43-475E-8523-5343DF5B4B77}"/>
    <cellStyle name="Normal 3 4 24 4 15" xfId="24897" xr:uid="{55A53969-3F86-4BAD-A834-9D74B4581C05}"/>
    <cellStyle name="Normal 3 4 24 4 2" xfId="24898" xr:uid="{6DF42ADE-302A-4117-9780-5EF25F8D40FD}"/>
    <cellStyle name="Normal 3 4 24 4 2 2" xfId="24899" xr:uid="{961628E3-0021-410E-AE4D-540C5134DE01}"/>
    <cellStyle name="Normal 3 4 24 4 2 2 2" xfId="24900" xr:uid="{EC3DE1A3-5DEF-4F3B-8AF6-D3B1F39D36ED}"/>
    <cellStyle name="Normal 3 4 24 4 2 2 2 2" xfId="24901" xr:uid="{E3818998-133F-4016-9049-54C409D0F361}"/>
    <cellStyle name="Normal 3 4 24 4 2 2 2 2 2" xfId="24902" xr:uid="{265E5AE0-8DAB-4E92-ABC6-FA20E0A1D2E0}"/>
    <cellStyle name="Normal 3 4 24 4 2 2 2 2 2 2" xfId="24903" xr:uid="{AB69765B-3117-4A38-B39D-49C57B2FAAB1}"/>
    <cellStyle name="Normal 3 4 24 4 2 2 2 2 3" xfId="24904" xr:uid="{BD32B6FC-C75A-4B91-BFFC-09AD8AE36307}"/>
    <cellStyle name="Normal 3 4 24 4 2 2 2 2 4" xfId="24905" xr:uid="{7AC74FCE-AB14-459E-A4EC-6C034B618E39}"/>
    <cellStyle name="Normal 3 4 24 4 2 2 2 2 5" xfId="24906" xr:uid="{FDD438EE-F31F-4557-9A75-DFADFD584D2B}"/>
    <cellStyle name="Normal 3 4 24 4 2 2 2 3" xfId="24907" xr:uid="{B536951F-6427-46E2-9409-C282849E6507}"/>
    <cellStyle name="Normal 3 4 24 4 2 2 2 3 2" xfId="24908" xr:uid="{D93A4C80-29FA-46D6-B411-B1CB92DF9951}"/>
    <cellStyle name="Normal 3 4 24 4 2 2 2 4" xfId="24909" xr:uid="{2B54BC5C-0986-4C47-B06E-BEC3FA0D286D}"/>
    <cellStyle name="Normal 3 4 24 4 2 2 2 5" xfId="24910" xr:uid="{8A60FB60-506A-4B0C-A0F7-F2FC9321F008}"/>
    <cellStyle name="Normal 3 4 24 4 2 2 3" xfId="24911" xr:uid="{FAE88DF6-2BC8-43AC-B77E-A63351135791}"/>
    <cellStyle name="Normal 3 4 24 4 2 2 4" xfId="24912" xr:uid="{13914FB7-4E74-4BB2-AAE9-3558B7856E49}"/>
    <cellStyle name="Normal 3 4 24 4 2 2 5" xfId="24913" xr:uid="{9B619E3E-D163-4A7E-8F43-B58AE3F6DB52}"/>
    <cellStyle name="Normal 3 4 24 4 2 2 6" xfId="24914" xr:uid="{DDDA0BE7-8380-4A9A-B4CE-9F64EE421391}"/>
    <cellStyle name="Normal 3 4 24 4 2 2 6 2" xfId="24915" xr:uid="{F66700A8-038B-40E7-9DB9-6E2EE7840A29}"/>
    <cellStyle name="Normal 3 4 24 4 2 2 7" xfId="24916" xr:uid="{0A61535E-BE04-402C-B63F-172551E5EB6F}"/>
    <cellStyle name="Normal 3 4 24 4 2 2 8" xfId="24917" xr:uid="{8C52CF23-25C9-4531-9E03-0451E230A263}"/>
    <cellStyle name="Normal 3 4 24 4 2 2 9" xfId="24918" xr:uid="{4B832609-AA01-4576-9111-A95EC7324E62}"/>
    <cellStyle name="Normal 3 4 24 4 2 3" xfId="24919" xr:uid="{B6F90103-B237-4329-9635-10331FDE22FB}"/>
    <cellStyle name="Normal 3 4 24 4 2 3 2" xfId="24920" xr:uid="{F6E31B01-F216-45D7-877C-6EB1E232D637}"/>
    <cellStyle name="Normal 3 4 24 4 2 3 2 2" xfId="24921" xr:uid="{78E4BAF2-EC74-49EA-A1E1-27B8F5F2E092}"/>
    <cellStyle name="Normal 3 4 24 4 2 3 2 2 2" xfId="24922" xr:uid="{3E102101-788E-4788-8119-A5BD5C28562C}"/>
    <cellStyle name="Normal 3 4 24 4 2 3 2 3" xfId="24923" xr:uid="{96990A82-506C-4E9C-A834-59A46EB6A356}"/>
    <cellStyle name="Normal 3 4 24 4 2 3 2 4" xfId="24924" xr:uid="{C84EC76E-B671-4060-9EE7-0F39732647FC}"/>
    <cellStyle name="Normal 3 4 24 4 2 3 2 5" xfId="24925" xr:uid="{D3502523-5B6E-449F-AB29-08E718C1612D}"/>
    <cellStyle name="Normal 3 4 24 4 2 3 3" xfId="24926" xr:uid="{08CC8947-1E01-42B3-B6B0-024D007484F6}"/>
    <cellStyle name="Normal 3 4 24 4 2 3 3 2" xfId="24927" xr:uid="{1DBA0616-430B-4755-A160-B12CBD0BB32B}"/>
    <cellStyle name="Normal 3 4 24 4 2 3 4" xfId="24928" xr:uid="{EBD010D6-911E-4D8A-900B-53F9FBA9924E}"/>
    <cellStyle name="Normal 3 4 24 4 2 3 5" xfId="24929" xr:uid="{EB10E520-52C5-4F02-BC45-B931D3E955F3}"/>
    <cellStyle name="Normal 3 4 24 4 2 4" xfId="24930" xr:uid="{42C1B905-1FC4-4565-BDA8-D5F4034978B4}"/>
    <cellStyle name="Normal 3 4 24 4 2 5" xfId="24931" xr:uid="{2BA3AD3C-7BDE-4B65-93A3-6C56BB93E0E1}"/>
    <cellStyle name="Normal 3 4 24 4 2 6" xfId="24932" xr:uid="{55EA1C0D-62BF-48AF-AC5F-BEE4F7290DEB}"/>
    <cellStyle name="Normal 3 4 24 4 2 6 2" xfId="24933" xr:uid="{1337BF79-3897-43F2-A99E-B434476122F7}"/>
    <cellStyle name="Normal 3 4 24 4 2 7" xfId="24934" xr:uid="{3F0FF9AF-4296-458E-AD27-A80DD54DCC1A}"/>
    <cellStyle name="Normal 3 4 24 4 2 8" xfId="24935" xr:uid="{D5F72924-E513-4908-A205-D50E11B2179F}"/>
    <cellStyle name="Normal 3 4 24 4 2 9" xfId="24936" xr:uid="{A9647A51-3837-49A8-B649-380F08EA5F9A}"/>
    <cellStyle name="Normal 3 4 24 4 3" xfId="24937" xr:uid="{4ED2FE1C-6867-435A-A475-92DB9F1530CC}"/>
    <cellStyle name="Normal 3 4 24 4 3 2" xfId="24938" xr:uid="{11E82C57-9E06-47D4-BAFA-066D6B77DD65}"/>
    <cellStyle name="Normal 3 4 24 4 3 3" xfId="24939" xr:uid="{8933BAB6-2CE5-48D8-93C2-124F27E1C9DB}"/>
    <cellStyle name="Normal 3 4 24 4 4" xfId="24940" xr:uid="{7D266D51-67DC-4966-85EE-2D9E6C63D310}"/>
    <cellStyle name="Normal 3 4 24 4 4 2" xfId="24941" xr:uid="{75DADB78-E511-464E-9300-AE5265F87E74}"/>
    <cellStyle name="Normal 3 4 24 4 4 3" xfId="24942" xr:uid="{B85BD625-11DD-4D55-B8AA-C37419C03ED6}"/>
    <cellStyle name="Normal 3 4 24 4 5" xfId="24943" xr:uid="{38FFE0C6-249C-41C1-885E-CA3273458737}"/>
    <cellStyle name="Normal 3 4 24 4 5 2" xfId="24944" xr:uid="{C436D429-0CBC-416C-B788-C74F823A602A}"/>
    <cellStyle name="Normal 3 4 24 4 5 3" xfId="24945" xr:uid="{912E1E68-BF33-4808-9FD1-59E2E5E84040}"/>
    <cellStyle name="Normal 3 4 24 4 6" xfId="24946" xr:uid="{C400DCE7-673C-454C-BB35-7469CDE90C43}"/>
    <cellStyle name="Normal 3 4 24 4 6 2" xfId="24947" xr:uid="{8E516DE5-D786-4A67-9A5A-7263E399BE39}"/>
    <cellStyle name="Normal 3 4 24 4 6 3" xfId="24948" xr:uid="{5466A403-3F8E-4089-8207-A1CDC2858AEF}"/>
    <cellStyle name="Normal 3 4 24 4 7" xfId="24949" xr:uid="{F1BA2EBD-0CC2-4E7C-A47D-137607BCE957}"/>
    <cellStyle name="Normal 3 4 24 4 7 2" xfId="24950" xr:uid="{345AF1D5-1046-4737-94A8-73828CA4B49E}"/>
    <cellStyle name="Normal 3 4 24 4 7 3" xfId="24951" xr:uid="{B78DD8AF-FD45-47AA-8F46-B6C27134645F}"/>
    <cellStyle name="Normal 3 4 24 4 8" xfId="24952" xr:uid="{E2D93392-5118-46F2-8ED0-0D85DC06E868}"/>
    <cellStyle name="Normal 3 4 24 4 8 2" xfId="24953" xr:uid="{C17E4D8A-BB7A-4281-BB9E-09C01F6938FD}"/>
    <cellStyle name="Normal 3 4 24 4 8 2 2" xfId="24954" xr:uid="{CB2A7010-55AF-4C0E-B94D-A41AA145FB56}"/>
    <cellStyle name="Normal 3 4 24 4 8 2 2 2" xfId="24955" xr:uid="{1B71FB8D-281C-43EB-BF52-D2540EC123C0}"/>
    <cellStyle name="Normal 3 4 24 4 8 2 3" xfId="24956" xr:uid="{469A8FB7-32F5-423E-BF65-BDB49E298E97}"/>
    <cellStyle name="Normal 3 4 24 4 8 2 4" xfId="24957" xr:uid="{4837C82B-2BFE-43D0-8F8E-4C96DA74E02A}"/>
    <cellStyle name="Normal 3 4 24 4 8 2 5" xfId="24958" xr:uid="{9EEAFF9C-2799-4E4C-A2D2-E15E9B00BCB6}"/>
    <cellStyle name="Normal 3 4 24 4 8 3" xfId="24959" xr:uid="{17231226-4D9A-4504-A82F-E57F21357CF9}"/>
    <cellStyle name="Normal 3 4 24 4 8 3 2" xfId="24960" xr:uid="{C7F934DC-AF08-4381-A6AE-62713EC3B0BB}"/>
    <cellStyle name="Normal 3 4 24 4 8 4" xfId="24961" xr:uid="{E9EF3223-B0EF-4ABE-97CF-49AE662B0830}"/>
    <cellStyle name="Normal 3 4 24 4 8 5" xfId="24962" xr:uid="{449D4CF6-C209-45D8-99C6-A6A2FC4DB73D}"/>
    <cellStyle name="Normal 3 4 24 4 9" xfId="24963" xr:uid="{FF9719A3-8CAE-4753-B309-BEF1E90C320A}"/>
    <cellStyle name="Normal 3 4 24 5" xfId="24964" xr:uid="{07CF911D-85AB-49C1-A372-D8C8401063EB}"/>
    <cellStyle name="Normal 3 4 24 5 2" xfId="24965" xr:uid="{1C76AE5B-C8C7-402E-9489-8A3CA6AE9EA3}"/>
    <cellStyle name="Normal 3 4 24 5 3" xfId="24966" xr:uid="{09E0843E-005A-4BE9-8B49-8E2D26814853}"/>
    <cellStyle name="Normal 3 4 24 6" xfId="24967" xr:uid="{F65F7735-DDC5-411A-AC8D-94BFEBE465B1}"/>
    <cellStyle name="Normal 3 4 24 6 2" xfId="24968" xr:uid="{F8B3F8AF-4455-4F80-8296-941704E1C668}"/>
    <cellStyle name="Normal 3 4 24 6 2 2" xfId="24969" xr:uid="{264BA312-9238-4526-BAE0-FD9D9A267795}"/>
    <cellStyle name="Normal 3 4 24 6 2 2 2" xfId="24970" xr:uid="{20915DE3-5317-44E8-A961-CF6FE1155858}"/>
    <cellStyle name="Normal 3 4 24 6 2 2 2 2" xfId="24971" xr:uid="{E93D374F-EEC8-4A04-88E2-E2CCDC51F628}"/>
    <cellStyle name="Normal 3 4 24 6 2 2 2 2 2" xfId="24972" xr:uid="{33C09A76-9793-4706-93C3-A09C6509E5CC}"/>
    <cellStyle name="Normal 3 4 24 6 2 2 2 3" xfId="24973" xr:uid="{BCE1E380-98B0-4FBE-BBB0-DC312FAB9B2C}"/>
    <cellStyle name="Normal 3 4 24 6 2 2 2 4" xfId="24974" xr:uid="{D17496A3-D6B4-448B-B32F-B227C9B2A0E3}"/>
    <cellStyle name="Normal 3 4 24 6 2 2 2 5" xfId="24975" xr:uid="{5ED05499-F4E7-4F66-A3C2-DC5F72DFC442}"/>
    <cellStyle name="Normal 3 4 24 6 2 2 3" xfId="24976" xr:uid="{E2CCCA90-066E-48F6-A00D-5DEE7F53A772}"/>
    <cellStyle name="Normal 3 4 24 6 2 2 3 2" xfId="24977" xr:uid="{5D615AFF-0C05-4F76-B33F-2586D41D8A38}"/>
    <cellStyle name="Normal 3 4 24 6 2 2 4" xfId="24978" xr:uid="{030D9793-941A-493E-BD7E-52A9FD699EE7}"/>
    <cellStyle name="Normal 3 4 24 6 2 2 5" xfId="24979" xr:uid="{95257FEC-09C0-45EB-AE91-08F5F68E5B7C}"/>
    <cellStyle name="Normal 3 4 24 6 2 3" xfId="24980" xr:uid="{2A06E753-2FFC-4F2C-8A3A-BC69FC39A9E8}"/>
    <cellStyle name="Normal 3 4 24 6 2 4" xfId="24981" xr:uid="{5E3C16D6-3446-4F35-B3E8-B1322630858F}"/>
    <cellStyle name="Normal 3 4 24 6 2 5" xfId="24982" xr:uid="{C302BCA8-9381-413A-8ABD-F6CE3C67443A}"/>
    <cellStyle name="Normal 3 4 24 6 2 6" xfId="24983" xr:uid="{98E6DB9C-B7B3-47C4-896B-61FEDA210641}"/>
    <cellStyle name="Normal 3 4 24 6 2 6 2" xfId="24984" xr:uid="{5465332B-92B1-4EE5-A14A-2EFFFBA4997F}"/>
    <cellStyle name="Normal 3 4 24 6 2 7" xfId="24985" xr:uid="{5C9EA9A9-4538-49B3-911E-3B0ED44DF90E}"/>
    <cellStyle name="Normal 3 4 24 6 2 8" xfId="24986" xr:uid="{5561B0F6-83A6-4AB1-A029-6C54D23ED840}"/>
    <cellStyle name="Normal 3 4 24 6 2 9" xfId="24987" xr:uid="{11AE5C91-8CBC-4135-AB24-329E2655DA33}"/>
    <cellStyle name="Normal 3 4 24 6 3" xfId="24988" xr:uid="{7EC2FD66-5BBD-4469-83C2-EF02EC07C9D4}"/>
    <cellStyle name="Normal 3 4 24 6 3 2" xfId="24989" xr:uid="{BA680062-1C73-4414-8E0E-21A3C9C9D427}"/>
    <cellStyle name="Normal 3 4 24 6 3 2 2" xfId="24990" xr:uid="{A90937DD-71D4-49E2-BE4E-F7872CBC338F}"/>
    <cellStyle name="Normal 3 4 24 6 3 2 2 2" xfId="24991" xr:uid="{FF998141-EF6A-4B93-A078-37195FFCC3CE}"/>
    <cellStyle name="Normal 3 4 24 6 3 2 3" xfId="24992" xr:uid="{E80858ED-7F44-4BB9-97B3-3156EAFCC815}"/>
    <cellStyle name="Normal 3 4 24 6 3 2 4" xfId="24993" xr:uid="{E25CBE99-0A63-4097-9EBE-A50584EF5A7E}"/>
    <cellStyle name="Normal 3 4 24 6 3 2 5" xfId="24994" xr:uid="{62DE7C66-F808-419B-9457-5B2B97468D0A}"/>
    <cellStyle name="Normal 3 4 24 6 3 3" xfId="24995" xr:uid="{82E0CD26-AD17-41C5-8C58-A17E32A4F381}"/>
    <cellStyle name="Normal 3 4 24 6 3 3 2" xfId="24996" xr:uid="{7A2C6E94-F00E-438E-A402-E360A4A78EAF}"/>
    <cellStyle name="Normal 3 4 24 6 3 4" xfId="24997" xr:uid="{46DD6253-181F-4420-A889-C2473981C7E6}"/>
    <cellStyle name="Normal 3 4 24 6 3 5" xfId="24998" xr:uid="{0FEF6C35-B5CA-40BC-AE67-6399696418E3}"/>
    <cellStyle name="Normal 3 4 24 6 4" xfId="24999" xr:uid="{98480243-ADFB-4309-A237-96C8D65104AE}"/>
    <cellStyle name="Normal 3 4 24 6 5" xfId="25000" xr:uid="{4B92C078-543D-417E-96EE-30EA92D1C506}"/>
    <cellStyle name="Normal 3 4 24 6 6" xfId="25001" xr:uid="{FF8FB2D3-7383-49E3-9C2D-D1DC0343C0E9}"/>
    <cellStyle name="Normal 3 4 24 6 6 2" xfId="25002" xr:uid="{EB2D3CBF-8012-4E65-B9AE-77A1238375CC}"/>
    <cellStyle name="Normal 3 4 24 6 7" xfId="25003" xr:uid="{6E3799E6-568D-47F3-BBBB-41284D34E4CB}"/>
    <cellStyle name="Normal 3 4 24 6 8" xfId="25004" xr:uid="{244AB6EB-334C-4CCE-93DE-F19993DB42C5}"/>
    <cellStyle name="Normal 3 4 24 6 9" xfId="25005" xr:uid="{E5915976-B5C3-4CE6-993B-AC38BB49C7F0}"/>
    <cellStyle name="Normal 3 4 24 7" xfId="25006" xr:uid="{96740B18-76E2-4873-946C-D9F202A87653}"/>
    <cellStyle name="Normal 3 4 24 8" xfId="25007" xr:uid="{41B83F9B-56C3-433F-B308-28B51AF96856}"/>
    <cellStyle name="Normal 3 4 24 9" xfId="25008" xr:uid="{8DEB706F-6815-43B6-B6CB-33A390E4A61D}"/>
    <cellStyle name="Normal 3 4 25" xfId="25009" xr:uid="{D8114CD4-0364-42A9-8373-47CCE0148022}"/>
    <cellStyle name="Normal 3 4 25 2" xfId="25010" xr:uid="{F4547C0B-D94C-4074-823B-23CBF228911F}"/>
    <cellStyle name="Normal 3 4 25 3" xfId="25011" xr:uid="{A923BBE1-188B-40C1-9C80-BA056669EFB1}"/>
    <cellStyle name="Normal 3 4 26" xfId="25012" xr:uid="{6B3B96F4-6606-4136-811D-2031CC6D4856}"/>
    <cellStyle name="Normal 3 4 26 2" xfId="25013" xr:uid="{1AD0F409-5BEC-4899-9F19-C85EF827A5C9}"/>
    <cellStyle name="Normal 3 4 26 3" xfId="25014" xr:uid="{71795595-8060-49DD-86C8-E978DCE621D3}"/>
    <cellStyle name="Normal 3 4 27" xfId="25015" xr:uid="{D1828860-8A13-4A7A-B8BF-A739EAEA25D7}"/>
    <cellStyle name="Normal 3 4 27 2" xfId="25016" xr:uid="{B0689F91-677E-4C7F-8081-26CA778ABF24}"/>
    <cellStyle name="Normal 3 4 27 3" xfId="25017" xr:uid="{DE91C162-B5B3-4C3C-949D-75189A475016}"/>
    <cellStyle name="Normal 3 4 28" xfId="25018" xr:uid="{E557ACE0-2B2F-4B1E-A33C-3DF8BA60345F}"/>
    <cellStyle name="Normal 3 4 28 2" xfId="25019" xr:uid="{92EEC0C8-0EE9-41DF-A02D-18D23BC44E3D}"/>
    <cellStyle name="Normal 3 4 28 3" xfId="25020" xr:uid="{C1E53480-AB4C-468A-A11F-BC93B3770E83}"/>
    <cellStyle name="Normal 3 4 29" xfId="25021" xr:uid="{E52C40CA-8C36-4CC3-98BE-1ED0DC2AB17C}"/>
    <cellStyle name="Normal 3 4 29 2" xfId="25022" xr:uid="{47CDD425-944D-4E92-BD4E-54CAF0F13979}"/>
    <cellStyle name="Normal 3 4 29 3" xfId="25023" xr:uid="{37360DE3-C85F-40C7-BA2C-2039316422CB}"/>
    <cellStyle name="Normal 3 4 3" xfId="25024" xr:uid="{B0D2D6EC-0163-49AD-9A14-B5B528A9A810}"/>
    <cellStyle name="Normal 3 4 3 2" xfId="25025" xr:uid="{499549FD-CA45-4443-B275-4FAE921EF538}"/>
    <cellStyle name="Normal 3 4 3 2 2" xfId="25026" xr:uid="{9C15C0B6-104F-425F-B0FC-4B1E63A9C1D9}"/>
    <cellStyle name="Normal 3 4 3 2 3" xfId="25027" xr:uid="{E577DD54-148E-47D2-A8B7-2B19BF2B55FA}"/>
    <cellStyle name="Normal 3 4 3 3" xfId="25028" xr:uid="{6F012988-A772-4667-A433-953F408F8A35}"/>
    <cellStyle name="Normal 3 4 3 3 2" xfId="25029" xr:uid="{6861F1C5-4E52-4B91-BA4F-E665D79AEDA4}"/>
    <cellStyle name="Normal 3 4 3 3 3" xfId="25030" xr:uid="{BCCCC3B8-22F2-4251-995D-616236F3B5D6}"/>
    <cellStyle name="Normal 3 4 3 4" xfId="25031" xr:uid="{F25055BA-F337-46C8-B620-116EE569A2DF}"/>
    <cellStyle name="Normal 3 4 3 5" xfId="25032" xr:uid="{38EA03BD-84FB-41F9-B410-6CCA58E28F96}"/>
    <cellStyle name="Normal 3 4 30" xfId="25033" xr:uid="{959D6440-3626-48D2-AACD-1D8EC29071EF}"/>
    <cellStyle name="Normal 3 4 30 10" xfId="25034" xr:uid="{E8AE38E6-E0C6-4D30-AF5F-D7ADE092B20D}"/>
    <cellStyle name="Normal 3 4 30 11" xfId="25035" xr:uid="{2DDDB921-63AE-4C7B-B18D-DA589D057484}"/>
    <cellStyle name="Normal 3 4 30 12" xfId="25036" xr:uid="{06973B11-73ED-4517-A996-173598751117}"/>
    <cellStyle name="Normal 3 4 30 13" xfId="25037" xr:uid="{E0391059-8203-4776-8FA7-F936F23F47BA}"/>
    <cellStyle name="Normal 3 4 30 13 2" xfId="25038" xr:uid="{22600D7B-0884-4B7E-A182-81837B991EC4}"/>
    <cellStyle name="Normal 3 4 30 14" xfId="25039" xr:uid="{2B44C57F-2B83-4B52-BCA4-F2588CEF3E79}"/>
    <cellStyle name="Normal 3 4 30 15" xfId="25040" xr:uid="{1B4E1303-A934-4BC6-B0F0-4684DF288B60}"/>
    <cellStyle name="Normal 3 4 30 16" xfId="25041" xr:uid="{45A38EB1-20E6-4740-9C1E-3CD2B7369DC5}"/>
    <cellStyle name="Normal 3 4 30 2" xfId="25042" xr:uid="{A7D806EC-E8B0-4EE6-8231-437CF4C3315C}"/>
    <cellStyle name="Normal 3 4 30 2 10" xfId="25043" xr:uid="{2533AD9C-B035-4401-980F-097F71DD71E4}"/>
    <cellStyle name="Normal 3 4 30 2 11" xfId="25044" xr:uid="{0387F5FB-523B-4F67-A083-08274CA10851}"/>
    <cellStyle name="Normal 3 4 30 2 12" xfId="25045" xr:uid="{9D4EBE83-1A71-41EA-858D-EB39ED925B5F}"/>
    <cellStyle name="Normal 3 4 30 2 13" xfId="25046" xr:uid="{DFD04F90-D427-48E0-BD1A-3D258339D0CA}"/>
    <cellStyle name="Normal 3 4 30 2 13 2" xfId="25047" xr:uid="{F6D713C1-A71E-4473-A91C-EC9400F56DD3}"/>
    <cellStyle name="Normal 3 4 30 2 14" xfId="25048" xr:uid="{3469A286-CF59-4585-8391-074914762AD1}"/>
    <cellStyle name="Normal 3 4 30 2 15" xfId="25049" xr:uid="{BB293697-9F40-4026-B87C-6647E55428C8}"/>
    <cellStyle name="Normal 3 4 30 2 16" xfId="25050" xr:uid="{66CFCD11-E26F-474D-91E6-26D5FF456235}"/>
    <cellStyle name="Normal 3 4 30 2 2" xfId="25051" xr:uid="{1894A4F3-A7A6-407C-9E85-630231B04232}"/>
    <cellStyle name="Normal 3 4 30 2 2 10" xfId="25052" xr:uid="{7103216E-C1EC-4876-B7E5-C231644716A3}"/>
    <cellStyle name="Normal 3 4 30 2 2 11" xfId="25053" xr:uid="{AD659B25-96CB-4F8B-AD78-C718E0F9A965}"/>
    <cellStyle name="Normal 3 4 30 2 2 12" xfId="25054" xr:uid="{A58DF9E6-163B-4C51-8E85-9C4BE481FE3F}"/>
    <cellStyle name="Normal 3 4 30 2 2 12 2" xfId="25055" xr:uid="{B3053957-6121-4CC1-92F9-5EE195AA1888}"/>
    <cellStyle name="Normal 3 4 30 2 2 13" xfId="25056" xr:uid="{96844062-E360-4930-83BE-6BE10B94C708}"/>
    <cellStyle name="Normal 3 4 30 2 2 14" xfId="25057" xr:uid="{8336DD7B-5720-436C-A3CD-1117B6DA3E19}"/>
    <cellStyle name="Normal 3 4 30 2 2 15" xfId="25058" xr:uid="{8483C524-5808-4F8F-BAEE-574BDD5C9311}"/>
    <cellStyle name="Normal 3 4 30 2 2 2" xfId="25059" xr:uid="{AA0F4362-B64B-402E-AED2-9271B6A0F2A5}"/>
    <cellStyle name="Normal 3 4 30 2 2 2 2" xfId="25060" xr:uid="{815D669A-F360-47D0-A413-512004074AA1}"/>
    <cellStyle name="Normal 3 4 30 2 2 2 2 2" xfId="25061" xr:uid="{20376DEC-A349-4B02-AF25-508374D2F1F2}"/>
    <cellStyle name="Normal 3 4 30 2 2 2 2 2 2" xfId="25062" xr:uid="{53C7C8AA-CF41-40C5-ADFE-A21C7F86CB23}"/>
    <cellStyle name="Normal 3 4 30 2 2 2 2 2 2 2" xfId="25063" xr:uid="{BEA13600-33B8-4BA7-84C9-C035ADD3E20A}"/>
    <cellStyle name="Normal 3 4 30 2 2 2 2 2 2 2 2" xfId="25064" xr:uid="{B3958572-2286-48E5-A914-A2B9A901165A}"/>
    <cellStyle name="Normal 3 4 30 2 2 2 2 2 2 3" xfId="25065" xr:uid="{2DC3F4BB-D9DA-450E-AE53-500437FF9530}"/>
    <cellStyle name="Normal 3 4 30 2 2 2 2 2 2 4" xfId="25066" xr:uid="{711FF3DA-7963-4AE6-8368-0708DCAABD66}"/>
    <cellStyle name="Normal 3 4 30 2 2 2 2 2 2 5" xfId="25067" xr:uid="{E0BEE55D-22D0-4BA8-8A88-3B418784555E}"/>
    <cellStyle name="Normal 3 4 30 2 2 2 2 2 3" xfId="25068" xr:uid="{FCF633C3-A474-4E35-A446-478535A85660}"/>
    <cellStyle name="Normal 3 4 30 2 2 2 2 2 3 2" xfId="25069" xr:uid="{D698C52F-189D-48C0-B75E-998DD650ECB7}"/>
    <cellStyle name="Normal 3 4 30 2 2 2 2 2 4" xfId="25070" xr:uid="{D2D88618-5B47-4FA7-BD94-B8C70E595EA2}"/>
    <cellStyle name="Normal 3 4 30 2 2 2 2 2 5" xfId="25071" xr:uid="{C86F2C81-03BF-4F83-91D6-393A2BABC41B}"/>
    <cellStyle name="Normal 3 4 30 2 2 2 2 3" xfId="25072" xr:uid="{351A03D1-6EF7-4FEC-B46D-2794AA257DBD}"/>
    <cellStyle name="Normal 3 4 30 2 2 2 2 4" xfId="25073" xr:uid="{10A76034-BDF7-4140-98C4-A03863F94CA5}"/>
    <cellStyle name="Normal 3 4 30 2 2 2 2 5" xfId="25074" xr:uid="{41B582AF-9EE6-4893-964A-6D3A5060019C}"/>
    <cellStyle name="Normal 3 4 30 2 2 2 2 6" xfId="25075" xr:uid="{F18512F0-C08F-437E-8425-70AFF8DAABB2}"/>
    <cellStyle name="Normal 3 4 30 2 2 2 2 6 2" xfId="25076" xr:uid="{7C6A8ABB-C7A8-4071-A37B-9D9E955CAB12}"/>
    <cellStyle name="Normal 3 4 30 2 2 2 2 7" xfId="25077" xr:uid="{9E7935BF-E27D-4E31-B8AE-4152EB87355C}"/>
    <cellStyle name="Normal 3 4 30 2 2 2 2 8" xfId="25078" xr:uid="{EBE0A1CE-904D-4EA6-9591-C045A597D6DA}"/>
    <cellStyle name="Normal 3 4 30 2 2 2 2 9" xfId="25079" xr:uid="{E63D720F-DE8E-4353-A499-1DBE356E5E51}"/>
    <cellStyle name="Normal 3 4 30 2 2 2 3" xfId="25080" xr:uid="{9184C589-FE74-4756-AD6F-B4C7221558C5}"/>
    <cellStyle name="Normal 3 4 30 2 2 2 3 2" xfId="25081" xr:uid="{FE46E043-60B8-461F-9CD7-FE7467FE92C1}"/>
    <cellStyle name="Normal 3 4 30 2 2 2 3 2 2" xfId="25082" xr:uid="{B4105236-5C77-40A2-88C6-0F0578926AAA}"/>
    <cellStyle name="Normal 3 4 30 2 2 2 3 2 2 2" xfId="25083" xr:uid="{34356BD6-ACC9-4B05-B0B6-B93FFC8107BB}"/>
    <cellStyle name="Normal 3 4 30 2 2 2 3 2 3" xfId="25084" xr:uid="{B039D456-87B4-4955-BA77-ABBEFC116E87}"/>
    <cellStyle name="Normal 3 4 30 2 2 2 3 2 4" xfId="25085" xr:uid="{13A39BF8-3882-4E5E-9CEE-C58326D6EE91}"/>
    <cellStyle name="Normal 3 4 30 2 2 2 3 2 5" xfId="25086" xr:uid="{820B4BF8-77BF-46C1-8562-DB9EB85BD186}"/>
    <cellStyle name="Normal 3 4 30 2 2 2 3 3" xfId="25087" xr:uid="{A7A03ADD-FCAB-4480-940D-9F7117E32C15}"/>
    <cellStyle name="Normal 3 4 30 2 2 2 3 3 2" xfId="25088" xr:uid="{77A13FDB-BD24-48F4-BE8B-EDB97BE6A7EF}"/>
    <cellStyle name="Normal 3 4 30 2 2 2 3 4" xfId="25089" xr:uid="{C6B028A6-5E89-4C5F-8692-4D7E9F4C3093}"/>
    <cellStyle name="Normal 3 4 30 2 2 2 3 5" xfId="25090" xr:uid="{F2D3C88A-2E7A-4243-BDA7-EBAD14E43794}"/>
    <cellStyle name="Normal 3 4 30 2 2 2 4" xfId="25091" xr:uid="{3557B648-CEEA-44A9-970C-050710EA04B8}"/>
    <cellStyle name="Normal 3 4 30 2 2 2 5" xfId="25092" xr:uid="{9AFBC954-87F4-4F93-A8CB-6B306D1D9A88}"/>
    <cellStyle name="Normal 3 4 30 2 2 2 6" xfId="25093" xr:uid="{7D38F76E-7163-4995-B3CC-51D6EC8D5721}"/>
    <cellStyle name="Normal 3 4 30 2 2 2 6 2" xfId="25094" xr:uid="{D014926B-255A-4028-A749-A2F4306C95DD}"/>
    <cellStyle name="Normal 3 4 30 2 2 2 7" xfId="25095" xr:uid="{D30FC742-B6EC-402B-B57B-D41210D80CCC}"/>
    <cellStyle name="Normal 3 4 30 2 2 2 8" xfId="25096" xr:uid="{9DEAEED4-EC39-47FA-84C0-D79278155346}"/>
    <cellStyle name="Normal 3 4 30 2 2 2 9" xfId="25097" xr:uid="{652D0CA0-AA6C-4CC5-A373-3D54DDCBFBBC}"/>
    <cellStyle name="Normal 3 4 30 2 2 3" xfId="25098" xr:uid="{3F83E2A9-3B33-4513-93DF-F909C27F63EC}"/>
    <cellStyle name="Normal 3 4 30 2 2 4" xfId="25099" xr:uid="{2C171415-443E-4F13-B72C-C6EE11D62709}"/>
    <cellStyle name="Normal 3 4 30 2 2 5" xfId="25100" xr:uid="{CF322C91-4F62-47AE-851C-75B1E9440EEC}"/>
    <cellStyle name="Normal 3 4 30 2 2 6" xfId="25101" xr:uid="{F12D11FD-20B3-4A36-A663-73B258A8354E}"/>
    <cellStyle name="Normal 3 4 30 2 2 7" xfId="25102" xr:uid="{1DE8B3BE-59BE-42A5-83EF-AE4BF845D6A6}"/>
    <cellStyle name="Normal 3 4 30 2 2 8" xfId="25103" xr:uid="{5EB05C3A-C305-45E0-9320-4A9154900709}"/>
    <cellStyle name="Normal 3 4 30 2 2 8 2" xfId="25104" xr:uid="{828DC090-7D6F-4697-82C3-DC2FFC127CB6}"/>
    <cellStyle name="Normal 3 4 30 2 2 8 2 2" xfId="25105" xr:uid="{E769FE42-29BD-4402-A9C4-A90367AE87F7}"/>
    <cellStyle name="Normal 3 4 30 2 2 8 2 2 2" xfId="25106" xr:uid="{85FD6D43-8F35-40F2-A82C-2817B858A28E}"/>
    <cellStyle name="Normal 3 4 30 2 2 8 2 3" xfId="25107" xr:uid="{EA11F47D-492E-4F27-ADA0-023060092EDC}"/>
    <cellStyle name="Normal 3 4 30 2 2 8 2 4" xfId="25108" xr:uid="{DD52135E-C9A5-40D4-9B1A-12E9EA1ED427}"/>
    <cellStyle name="Normal 3 4 30 2 2 8 2 5" xfId="25109" xr:uid="{B6C8F50A-8B89-44F7-9366-AAE40C98C547}"/>
    <cellStyle name="Normal 3 4 30 2 2 8 3" xfId="25110" xr:uid="{DAFE31D6-797C-4E67-B990-204463DA58C0}"/>
    <cellStyle name="Normal 3 4 30 2 2 8 3 2" xfId="25111" xr:uid="{D60BCAED-A8E1-4C67-B065-D12F6DBED4A4}"/>
    <cellStyle name="Normal 3 4 30 2 2 8 4" xfId="25112" xr:uid="{2D3EC9EB-1612-410E-9A37-DEB73FD18A00}"/>
    <cellStyle name="Normal 3 4 30 2 2 8 5" xfId="25113" xr:uid="{52CA88F2-9D90-4585-AFCF-059EAE4E03E2}"/>
    <cellStyle name="Normal 3 4 30 2 2 9" xfId="25114" xr:uid="{16601E9D-628E-492D-9987-C8871D7C1AF2}"/>
    <cellStyle name="Normal 3 4 30 2 3" xfId="25115" xr:uid="{1D16089F-CBA5-4BC7-A72D-9FE7C88E037C}"/>
    <cellStyle name="Normal 3 4 30 2 4" xfId="25116" xr:uid="{CAD10DE3-97B1-4137-8CAA-E90973073537}"/>
    <cellStyle name="Normal 3 4 30 2 4 2" xfId="25117" xr:uid="{D550D773-D577-44D6-8B1B-A7375DB2841D}"/>
    <cellStyle name="Normal 3 4 30 2 4 2 2" xfId="25118" xr:uid="{AB63E49F-C487-468F-B301-B5502FC67074}"/>
    <cellStyle name="Normal 3 4 30 2 4 2 2 2" xfId="25119" xr:uid="{51E9A5D1-3D84-4AEA-9FD0-DB47338182F9}"/>
    <cellStyle name="Normal 3 4 30 2 4 2 2 2 2" xfId="25120" xr:uid="{6ED4CCCE-F7BC-4A62-AB86-C044267E5004}"/>
    <cellStyle name="Normal 3 4 30 2 4 2 2 2 2 2" xfId="25121" xr:uid="{70647037-DE51-47AE-AA5E-3A266992D0E3}"/>
    <cellStyle name="Normal 3 4 30 2 4 2 2 2 3" xfId="25122" xr:uid="{99A987B4-2909-48D7-99B3-B6E4D5CDB6B2}"/>
    <cellStyle name="Normal 3 4 30 2 4 2 2 2 4" xfId="25123" xr:uid="{BFD2DDBE-55AD-4BB4-876A-EC054552B503}"/>
    <cellStyle name="Normal 3 4 30 2 4 2 2 2 5" xfId="25124" xr:uid="{3A61E4ED-69A0-4362-BFEB-9BDC952DFD84}"/>
    <cellStyle name="Normal 3 4 30 2 4 2 2 3" xfId="25125" xr:uid="{B3321DC9-5B30-4414-A285-EFFFAECB6371}"/>
    <cellStyle name="Normal 3 4 30 2 4 2 2 3 2" xfId="25126" xr:uid="{4AEBF398-B9F6-4B51-8CC3-A15036ED0986}"/>
    <cellStyle name="Normal 3 4 30 2 4 2 2 4" xfId="25127" xr:uid="{FA563BF9-09B0-4318-9B31-2B6FCE6F7854}"/>
    <cellStyle name="Normal 3 4 30 2 4 2 2 5" xfId="25128" xr:uid="{6B0A61B7-8093-418C-A316-6CAB67A59704}"/>
    <cellStyle name="Normal 3 4 30 2 4 2 3" xfId="25129" xr:uid="{4971C57D-33CE-4BDB-A5E9-5E4FB1B4D4D1}"/>
    <cellStyle name="Normal 3 4 30 2 4 2 4" xfId="25130" xr:uid="{E6612D2C-84A8-4D2F-9148-AE737A124B33}"/>
    <cellStyle name="Normal 3 4 30 2 4 2 5" xfId="25131" xr:uid="{8E21BA73-AA0F-488F-A64D-88859E4422D4}"/>
    <cellStyle name="Normal 3 4 30 2 4 2 6" xfId="25132" xr:uid="{2D081597-75B4-44C6-BCDF-A43B7EE17391}"/>
    <cellStyle name="Normal 3 4 30 2 4 2 6 2" xfId="25133" xr:uid="{D2F47421-3297-41CC-849A-FF3B105B70F1}"/>
    <cellStyle name="Normal 3 4 30 2 4 2 7" xfId="25134" xr:uid="{1B1D4DB0-EF42-47AB-91D3-C8445DE8AA1C}"/>
    <cellStyle name="Normal 3 4 30 2 4 2 8" xfId="25135" xr:uid="{0843C6DE-23CC-42BD-B30F-83D88E89E716}"/>
    <cellStyle name="Normal 3 4 30 2 4 2 9" xfId="25136" xr:uid="{105C40F0-1746-45BF-9C42-C30E66D3CA63}"/>
    <cellStyle name="Normal 3 4 30 2 4 3" xfId="25137" xr:uid="{E8F993C2-3879-4A4C-AD35-D460F687CEF3}"/>
    <cellStyle name="Normal 3 4 30 2 4 3 2" xfId="25138" xr:uid="{00CEB8B2-A27F-48CF-BA5B-50F626583EC2}"/>
    <cellStyle name="Normal 3 4 30 2 4 3 2 2" xfId="25139" xr:uid="{85732A8B-DCA7-4EA7-A875-729EFEB38B19}"/>
    <cellStyle name="Normal 3 4 30 2 4 3 2 2 2" xfId="25140" xr:uid="{830AFBA8-F173-444C-B6D2-85CD346321A7}"/>
    <cellStyle name="Normal 3 4 30 2 4 3 2 3" xfId="25141" xr:uid="{A859A2E9-32DA-4D17-8A72-67437DDF8C18}"/>
    <cellStyle name="Normal 3 4 30 2 4 3 2 4" xfId="25142" xr:uid="{EF6CC6AB-47EC-4313-904A-F652DDD6F1FB}"/>
    <cellStyle name="Normal 3 4 30 2 4 3 2 5" xfId="25143" xr:uid="{FC67347A-E499-4F48-8E0A-20B606DBA892}"/>
    <cellStyle name="Normal 3 4 30 2 4 3 3" xfId="25144" xr:uid="{D6DB9C9D-86FA-464C-8F0D-79A3CA384D2E}"/>
    <cellStyle name="Normal 3 4 30 2 4 3 3 2" xfId="25145" xr:uid="{997B818F-5321-4A01-A668-67C6F55583AA}"/>
    <cellStyle name="Normal 3 4 30 2 4 3 4" xfId="25146" xr:uid="{62E9277B-CE4A-4FD2-8EEF-5400E2C09739}"/>
    <cellStyle name="Normal 3 4 30 2 4 3 5" xfId="25147" xr:uid="{2A6D30E2-29FF-4765-A96D-980A49AECF92}"/>
    <cellStyle name="Normal 3 4 30 2 4 4" xfId="25148" xr:uid="{E56F9D6C-CAE6-4CC3-9535-280B52654BB8}"/>
    <cellStyle name="Normal 3 4 30 2 4 5" xfId="25149" xr:uid="{7B838FF1-CD38-454D-A945-524B7DFDB723}"/>
    <cellStyle name="Normal 3 4 30 2 4 6" xfId="25150" xr:uid="{B0849570-0730-4B15-91CD-838CBB384267}"/>
    <cellStyle name="Normal 3 4 30 2 4 6 2" xfId="25151" xr:uid="{BE75F282-F830-46C5-827F-8A68C44D546D}"/>
    <cellStyle name="Normal 3 4 30 2 4 7" xfId="25152" xr:uid="{2682C178-17AA-4197-82FA-B8617D202D6D}"/>
    <cellStyle name="Normal 3 4 30 2 4 8" xfId="25153" xr:uid="{819C7CD8-DBCA-4C97-B331-855153828BA7}"/>
    <cellStyle name="Normal 3 4 30 2 4 9" xfId="25154" xr:uid="{0DAA32BD-7E2C-4BC3-BFD8-A36A6D05D66A}"/>
    <cellStyle name="Normal 3 4 30 2 5" xfId="25155" xr:uid="{D4C598E0-265E-4730-962F-D2DA5F8F1712}"/>
    <cellStyle name="Normal 3 4 30 2 5 2" xfId="25156" xr:uid="{AB30F916-5EBF-4EE3-92AE-E1F8F50CE2F3}"/>
    <cellStyle name="Normal 3 4 30 2 5 3" xfId="25157" xr:uid="{FB81D1B3-52B4-48C3-B05A-BB12E80678DD}"/>
    <cellStyle name="Normal 3 4 30 2 6" xfId="25158" xr:uid="{5B8D367D-B514-4AB7-B347-9F80CCA37211}"/>
    <cellStyle name="Normal 3 4 30 2 6 2" xfId="25159" xr:uid="{FFB9CBA5-F070-41D0-B967-1DD745C0D335}"/>
    <cellStyle name="Normal 3 4 30 2 6 3" xfId="25160" xr:uid="{A1803E1A-F9C3-47E8-9DAC-5CB1CC271DE5}"/>
    <cellStyle name="Normal 3 4 30 2 7" xfId="25161" xr:uid="{5B345DE9-EBF3-4068-A62F-C6D25D07CBDA}"/>
    <cellStyle name="Normal 3 4 30 2 7 2" xfId="25162" xr:uid="{D1B092A4-1B3E-47D4-8D45-18360D497495}"/>
    <cellStyle name="Normal 3 4 30 2 7 3" xfId="25163" xr:uid="{C9602346-B2C5-4FB6-8C93-D81D7447F01C}"/>
    <cellStyle name="Normal 3 4 30 2 8" xfId="25164" xr:uid="{A6F21C60-60F2-4CF2-B341-BE217EC894B3}"/>
    <cellStyle name="Normal 3 4 30 2 8 2" xfId="25165" xr:uid="{319587E5-0B4E-42FF-BAF5-0E22998249B1}"/>
    <cellStyle name="Normal 3 4 30 2 8 3" xfId="25166" xr:uid="{5DAD7865-5EDE-4060-8853-C544C43E5270}"/>
    <cellStyle name="Normal 3 4 30 2 9" xfId="25167" xr:uid="{C2E4BDFA-0C68-41B1-A9D2-22047BCA5D09}"/>
    <cellStyle name="Normal 3 4 30 2 9 2" xfId="25168" xr:uid="{F3412836-A69B-4EED-9D23-C0865B4ABEA3}"/>
    <cellStyle name="Normal 3 4 30 2 9 2 2" xfId="25169" xr:uid="{7AAC39DE-B6BD-41CA-BA72-3C2E01BEC19E}"/>
    <cellStyle name="Normal 3 4 30 2 9 2 2 2" xfId="25170" xr:uid="{5F04E2C2-8680-48D8-9333-7BDC207A0B3E}"/>
    <cellStyle name="Normal 3 4 30 2 9 2 3" xfId="25171" xr:uid="{EF037072-2D7E-4ED6-AAA1-2A770D97487D}"/>
    <cellStyle name="Normal 3 4 30 2 9 2 4" xfId="25172" xr:uid="{1F92A28B-A2BF-46EC-B198-BD6E491A9DE3}"/>
    <cellStyle name="Normal 3 4 30 2 9 2 5" xfId="25173" xr:uid="{5929B083-2DF1-4F75-B4E7-147B7A75606B}"/>
    <cellStyle name="Normal 3 4 30 2 9 3" xfId="25174" xr:uid="{1DCBA2F0-D09A-4C3E-B4B1-55B5A69ACFF7}"/>
    <cellStyle name="Normal 3 4 30 2 9 3 2" xfId="25175" xr:uid="{32DE835C-357F-4AB5-84B1-853B93705C5A}"/>
    <cellStyle name="Normal 3 4 30 2 9 4" xfId="25176" xr:uid="{5188F122-2CBE-4AD4-A9F8-0F5208CB2DA8}"/>
    <cellStyle name="Normal 3 4 30 2 9 5" xfId="25177" xr:uid="{17648255-DB82-4C9B-B1CE-0B144D651C36}"/>
    <cellStyle name="Normal 3 4 30 3" xfId="25178" xr:uid="{7DBCA3CB-5EE8-4E9A-8E98-18F31B596F84}"/>
    <cellStyle name="Normal 3 4 30 3 10" xfId="25179" xr:uid="{356472F5-0E56-426B-98BC-B5B1253AA782}"/>
    <cellStyle name="Normal 3 4 30 3 11" xfId="25180" xr:uid="{855B5373-2C4F-4609-AC17-F76F827F9C65}"/>
    <cellStyle name="Normal 3 4 30 3 12" xfId="25181" xr:uid="{82B7B9AB-5C6B-47A7-AF80-926B01FECDBC}"/>
    <cellStyle name="Normal 3 4 30 3 12 2" xfId="25182" xr:uid="{43F006CC-437A-4778-B630-2A64D83B4B0D}"/>
    <cellStyle name="Normal 3 4 30 3 13" xfId="25183" xr:uid="{CD0286A7-BA5D-4C19-B7A9-904E94C22E09}"/>
    <cellStyle name="Normal 3 4 30 3 14" xfId="25184" xr:uid="{A712276C-7214-4418-9770-92781B8FE557}"/>
    <cellStyle name="Normal 3 4 30 3 15" xfId="25185" xr:uid="{DF4B5D55-8C09-447C-B824-7DD66EA4A945}"/>
    <cellStyle name="Normal 3 4 30 3 2" xfId="25186" xr:uid="{BC8A2CC5-7458-4B91-A533-E0FFA5623B1D}"/>
    <cellStyle name="Normal 3 4 30 3 2 2" xfId="25187" xr:uid="{098C8D08-704B-4455-9100-E07AFE8177E5}"/>
    <cellStyle name="Normal 3 4 30 3 2 2 2" xfId="25188" xr:uid="{0BDB4EAE-1E0C-4223-A489-FBB1A80EC62C}"/>
    <cellStyle name="Normal 3 4 30 3 2 2 2 2" xfId="25189" xr:uid="{22E38643-6A1A-41CC-BE65-2BAFA529C81E}"/>
    <cellStyle name="Normal 3 4 30 3 2 2 2 2 2" xfId="25190" xr:uid="{1CB5042C-203B-4CCD-8937-BFCCF7F6AA01}"/>
    <cellStyle name="Normal 3 4 30 3 2 2 2 2 2 2" xfId="25191" xr:uid="{F55E18FB-1662-4564-B4B4-4F150A02A9A3}"/>
    <cellStyle name="Normal 3 4 30 3 2 2 2 2 3" xfId="25192" xr:uid="{954DDA9E-CDDF-483A-9BB5-59A6739309F2}"/>
    <cellStyle name="Normal 3 4 30 3 2 2 2 2 4" xfId="25193" xr:uid="{DA700C08-A628-4E28-82A5-8FE6DBC0E591}"/>
    <cellStyle name="Normal 3 4 30 3 2 2 2 2 5" xfId="25194" xr:uid="{E07D2A0F-FBDA-4EA3-8C87-BEB5DE69592B}"/>
    <cellStyle name="Normal 3 4 30 3 2 2 2 3" xfId="25195" xr:uid="{A2F2E6A8-FDBE-4641-A43C-229F54ECB8AC}"/>
    <cellStyle name="Normal 3 4 30 3 2 2 2 3 2" xfId="25196" xr:uid="{03E39F71-1A34-4BD9-BCB9-53868257EEC4}"/>
    <cellStyle name="Normal 3 4 30 3 2 2 2 4" xfId="25197" xr:uid="{75BE9882-B114-4635-9926-03EB7FD5AE17}"/>
    <cellStyle name="Normal 3 4 30 3 2 2 2 5" xfId="25198" xr:uid="{B48EE71B-8E14-418F-91F1-2370A21DEEC7}"/>
    <cellStyle name="Normal 3 4 30 3 2 2 3" xfId="25199" xr:uid="{7E932612-491A-4F35-AE52-39E2D1F38DB5}"/>
    <cellStyle name="Normal 3 4 30 3 2 2 4" xfId="25200" xr:uid="{88D4166D-33A1-47F5-A270-12407BF41361}"/>
    <cellStyle name="Normal 3 4 30 3 2 2 5" xfId="25201" xr:uid="{6B692406-9C4C-4287-8D0D-9378B382F820}"/>
    <cellStyle name="Normal 3 4 30 3 2 2 6" xfId="25202" xr:uid="{0197DD87-FE56-4BA1-9DCC-54E9220CC1CF}"/>
    <cellStyle name="Normal 3 4 30 3 2 2 6 2" xfId="25203" xr:uid="{13356DD5-687F-4FC6-B50D-B0CEF4DD3D73}"/>
    <cellStyle name="Normal 3 4 30 3 2 2 7" xfId="25204" xr:uid="{6916EE12-9A82-48DE-85BE-FDDD53785648}"/>
    <cellStyle name="Normal 3 4 30 3 2 2 8" xfId="25205" xr:uid="{C6DEE021-BECA-4A61-B5B8-FC6764DF3962}"/>
    <cellStyle name="Normal 3 4 30 3 2 2 9" xfId="25206" xr:uid="{DDF0981F-F09E-4447-BC09-1A12CA14CE46}"/>
    <cellStyle name="Normal 3 4 30 3 2 3" xfId="25207" xr:uid="{25D034E2-8182-46BF-A4D3-02FA433D2064}"/>
    <cellStyle name="Normal 3 4 30 3 2 3 2" xfId="25208" xr:uid="{291142D9-E931-4BDA-A9A0-6590967EF600}"/>
    <cellStyle name="Normal 3 4 30 3 2 3 2 2" xfId="25209" xr:uid="{D1BDB6D5-27E1-4EA6-B463-25F524485BF3}"/>
    <cellStyle name="Normal 3 4 30 3 2 3 2 2 2" xfId="25210" xr:uid="{377C5CF4-0665-4B1B-A9A6-4C8F2CA88C35}"/>
    <cellStyle name="Normal 3 4 30 3 2 3 2 3" xfId="25211" xr:uid="{C1CA12F1-0B20-43EE-B10E-FD9C5A1E8473}"/>
    <cellStyle name="Normal 3 4 30 3 2 3 2 4" xfId="25212" xr:uid="{424D9DF3-5946-4929-8692-89DB1F22458E}"/>
    <cellStyle name="Normal 3 4 30 3 2 3 2 5" xfId="25213" xr:uid="{4234C7E0-8C37-4102-9BAF-EF73EB31F9FF}"/>
    <cellStyle name="Normal 3 4 30 3 2 3 3" xfId="25214" xr:uid="{B03D22F5-D288-4890-988E-A1E6A2004266}"/>
    <cellStyle name="Normal 3 4 30 3 2 3 3 2" xfId="25215" xr:uid="{89B0C962-C823-43AC-A82A-C63BDD9ABDB8}"/>
    <cellStyle name="Normal 3 4 30 3 2 3 4" xfId="25216" xr:uid="{F7DF9B28-0D1E-4D58-9AAE-006833C3B431}"/>
    <cellStyle name="Normal 3 4 30 3 2 3 5" xfId="25217" xr:uid="{AC3471D0-1E21-4EDB-8071-61B206F364CE}"/>
    <cellStyle name="Normal 3 4 30 3 2 4" xfId="25218" xr:uid="{F39642A2-B93E-425C-8C5D-09355A8A0BC3}"/>
    <cellStyle name="Normal 3 4 30 3 2 5" xfId="25219" xr:uid="{D67690C0-CA53-4411-8854-313A1D3B74FD}"/>
    <cellStyle name="Normal 3 4 30 3 2 6" xfId="25220" xr:uid="{CF0633B8-894F-4D4F-A99B-058A8766CDF1}"/>
    <cellStyle name="Normal 3 4 30 3 2 6 2" xfId="25221" xr:uid="{773AC28A-A001-49AC-AE92-53D9174E0A4E}"/>
    <cellStyle name="Normal 3 4 30 3 2 7" xfId="25222" xr:uid="{3B74FE60-6C16-434E-9B84-861745ECF683}"/>
    <cellStyle name="Normal 3 4 30 3 2 8" xfId="25223" xr:uid="{5AFCF219-0661-4916-94A9-59547B0A9EA4}"/>
    <cellStyle name="Normal 3 4 30 3 2 9" xfId="25224" xr:uid="{875A5D74-58FC-4301-BCEF-13A165947A56}"/>
    <cellStyle name="Normal 3 4 30 3 3" xfId="25225" xr:uid="{1179F1E3-3454-416B-80A3-C8ABA6CDEB1C}"/>
    <cellStyle name="Normal 3 4 30 3 3 2" xfId="25226" xr:uid="{72AE032A-6749-4981-8606-C516C1F0D38B}"/>
    <cellStyle name="Normal 3 4 30 3 3 3" xfId="25227" xr:uid="{3953E705-7861-4CEA-9938-B9F2C987A03C}"/>
    <cellStyle name="Normal 3 4 30 3 4" xfId="25228" xr:uid="{6BC6621B-CCF2-4DBC-8F6A-5B56CF544574}"/>
    <cellStyle name="Normal 3 4 30 3 4 2" xfId="25229" xr:uid="{EBF9C5E4-3CC2-4D52-87C6-791AF630825D}"/>
    <cellStyle name="Normal 3 4 30 3 4 3" xfId="25230" xr:uid="{C2A157D2-E615-4D5F-881B-071C903D2FE5}"/>
    <cellStyle name="Normal 3 4 30 3 5" xfId="25231" xr:uid="{9AB0BD4F-7483-442B-8EC3-40ECA68931C7}"/>
    <cellStyle name="Normal 3 4 30 3 5 2" xfId="25232" xr:uid="{F38F6CC9-0B9C-4DB0-96D9-0E2DC6B98D84}"/>
    <cellStyle name="Normal 3 4 30 3 5 3" xfId="25233" xr:uid="{F54EB125-699A-40F8-8934-DA1828105BC5}"/>
    <cellStyle name="Normal 3 4 30 3 6" xfId="25234" xr:uid="{ABE5B8C6-FF45-4AFB-9AF8-D80A25395CAD}"/>
    <cellStyle name="Normal 3 4 30 3 6 2" xfId="25235" xr:uid="{399A638B-F9CE-4790-B87B-27D0C4EAA7E6}"/>
    <cellStyle name="Normal 3 4 30 3 6 3" xfId="25236" xr:uid="{AD0D821C-F59E-43B5-BD59-37E98FB0A73B}"/>
    <cellStyle name="Normal 3 4 30 3 7" xfId="25237" xr:uid="{64559793-F226-43B7-9684-77A49318657C}"/>
    <cellStyle name="Normal 3 4 30 3 7 2" xfId="25238" xr:uid="{21821194-93A9-4F7C-A3C9-DEFE03803852}"/>
    <cellStyle name="Normal 3 4 30 3 7 3" xfId="25239" xr:uid="{406064E7-0212-4076-945C-6415655A7C5F}"/>
    <cellStyle name="Normal 3 4 30 3 8" xfId="25240" xr:uid="{F5446AA5-03A9-4E9E-B5A5-B64B8FD26D6C}"/>
    <cellStyle name="Normal 3 4 30 3 8 2" xfId="25241" xr:uid="{1E17A0D3-F7A5-4912-9AEE-CAD5D1931260}"/>
    <cellStyle name="Normal 3 4 30 3 8 2 2" xfId="25242" xr:uid="{5089877E-4DC1-433D-9622-291F9C677B01}"/>
    <cellStyle name="Normal 3 4 30 3 8 2 2 2" xfId="25243" xr:uid="{E080368D-1735-46EC-B454-97F57E4B2B80}"/>
    <cellStyle name="Normal 3 4 30 3 8 2 3" xfId="25244" xr:uid="{26862464-7D64-4A86-AC1C-A02DF26555AD}"/>
    <cellStyle name="Normal 3 4 30 3 8 2 4" xfId="25245" xr:uid="{9EE326A3-AE18-4279-87E3-A7942EB57D96}"/>
    <cellStyle name="Normal 3 4 30 3 8 2 5" xfId="25246" xr:uid="{963E9957-260D-448B-AA3B-EF414E04F183}"/>
    <cellStyle name="Normal 3 4 30 3 8 3" xfId="25247" xr:uid="{5EC5AD34-9262-462F-9CF1-E601D5A46DA8}"/>
    <cellStyle name="Normal 3 4 30 3 8 3 2" xfId="25248" xr:uid="{5BB2F768-7200-4AF9-A3F0-1EFD09932E7C}"/>
    <cellStyle name="Normal 3 4 30 3 8 4" xfId="25249" xr:uid="{4F4DDDCC-632A-438B-96AE-740F1234A6B0}"/>
    <cellStyle name="Normal 3 4 30 3 8 5" xfId="25250" xr:uid="{BD293298-D032-4F57-9F7A-95722BF9A2EA}"/>
    <cellStyle name="Normal 3 4 30 3 9" xfId="25251" xr:uid="{6B19957F-7CDC-42E5-95DA-903501652AB3}"/>
    <cellStyle name="Normal 3 4 30 4" xfId="25252" xr:uid="{35C4B71E-B12D-4759-A244-2FF689DA77C4}"/>
    <cellStyle name="Normal 3 4 30 4 2" xfId="25253" xr:uid="{14DDF8EA-4470-4987-9B63-B95BF92D0E0F}"/>
    <cellStyle name="Normal 3 4 30 4 2 2" xfId="25254" xr:uid="{58C74196-262B-4855-8F74-52961012AF5F}"/>
    <cellStyle name="Normal 3 4 30 4 2 2 2" xfId="25255" xr:uid="{9457B105-E132-431D-9773-6B17A5B54CA6}"/>
    <cellStyle name="Normal 3 4 30 4 2 2 2 2" xfId="25256" xr:uid="{453BFC72-CB31-491E-96E7-4DE356F7F6F6}"/>
    <cellStyle name="Normal 3 4 30 4 2 2 2 2 2" xfId="25257" xr:uid="{3C812BE4-2784-4271-9381-FA124778A363}"/>
    <cellStyle name="Normal 3 4 30 4 2 2 2 3" xfId="25258" xr:uid="{AA3988AE-A612-4F87-A6D5-A4AB683ECAF0}"/>
    <cellStyle name="Normal 3 4 30 4 2 2 2 4" xfId="25259" xr:uid="{E8A27FC8-151F-418A-9D12-2A0B964294AC}"/>
    <cellStyle name="Normal 3 4 30 4 2 2 2 5" xfId="25260" xr:uid="{6FAEB1BB-F0CD-4B63-824E-140140EE1769}"/>
    <cellStyle name="Normal 3 4 30 4 2 2 3" xfId="25261" xr:uid="{0F80C408-7EC9-4E43-8641-6B66C73F5B29}"/>
    <cellStyle name="Normal 3 4 30 4 2 2 3 2" xfId="25262" xr:uid="{60449501-5255-4CE6-ACB5-5BE687A16558}"/>
    <cellStyle name="Normal 3 4 30 4 2 2 4" xfId="25263" xr:uid="{A3B1AD58-1AC2-4CF9-A3C7-BC5592BB0ED7}"/>
    <cellStyle name="Normal 3 4 30 4 2 2 5" xfId="25264" xr:uid="{2062819B-4EE9-4ACD-B7D7-CC4CBEB04F79}"/>
    <cellStyle name="Normal 3 4 30 4 2 3" xfId="25265" xr:uid="{14151792-8EED-4534-A25C-5E439F07A5AA}"/>
    <cellStyle name="Normal 3 4 30 4 2 4" xfId="25266" xr:uid="{66B0463E-BA42-4679-AF69-21B0D91026D9}"/>
    <cellStyle name="Normal 3 4 30 4 2 5" xfId="25267" xr:uid="{38B08353-0897-4305-AFC9-748CCA780262}"/>
    <cellStyle name="Normal 3 4 30 4 2 6" xfId="25268" xr:uid="{ED91FE1B-0BCA-45F3-9A11-7D1010950587}"/>
    <cellStyle name="Normal 3 4 30 4 2 6 2" xfId="25269" xr:uid="{230193C2-29D3-48CB-907F-33D92385D278}"/>
    <cellStyle name="Normal 3 4 30 4 2 7" xfId="25270" xr:uid="{602C04A2-6D47-488C-83AB-C5BAA8E25489}"/>
    <cellStyle name="Normal 3 4 30 4 2 8" xfId="25271" xr:uid="{FA711A2E-7CB5-4BD1-A0C6-34C2B80350E0}"/>
    <cellStyle name="Normal 3 4 30 4 2 9" xfId="25272" xr:uid="{E1875D7A-AD25-494C-81DF-8E697EC2CAF0}"/>
    <cellStyle name="Normal 3 4 30 4 3" xfId="25273" xr:uid="{445F465E-287E-4A1E-94E4-D2D2C1B4B3DA}"/>
    <cellStyle name="Normal 3 4 30 4 3 2" xfId="25274" xr:uid="{B18C3CF6-7759-4D2A-A516-566B79975716}"/>
    <cellStyle name="Normal 3 4 30 4 3 2 2" xfId="25275" xr:uid="{800EDAE8-C9B2-4E4A-BDEF-B22D93BC66F6}"/>
    <cellStyle name="Normal 3 4 30 4 3 2 2 2" xfId="25276" xr:uid="{782C30FD-A72A-40AE-BAFC-0490BB9FA538}"/>
    <cellStyle name="Normal 3 4 30 4 3 2 3" xfId="25277" xr:uid="{2CEBC2EE-6BAB-434A-8922-999BC003D19A}"/>
    <cellStyle name="Normal 3 4 30 4 3 2 4" xfId="25278" xr:uid="{96B28B8F-A1E7-4D36-B57A-640721625F44}"/>
    <cellStyle name="Normal 3 4 30 4 3 2 5" xfId="25279" xr:uid="{6B643B53-6677-4621-86A8-04E3F72728DF}"/>
    <cellStyle name="Normal 3 4 30 4 3 3" xfId="25280" xr:uid="{87CF0637-5850-4208-95C6-D39A08204DAC}"/>
    <cellStyle name="Normal 3 4 30 4 3 3 2" xfId="25281" xr:uid="{FE30CFB2-0C09-4111-BF59-F553F3F8FF12}"/>
    <cellStyle name="Normal 3 4 30 4 3 4" xfId="25282" xr:uid="{6767205F-5604-4551-9FE6-C1A53A38FEF4}"/>
    <cellStyle name="Normal 3 4 30 4 3 5" xfId="25283" xr:uid="{DA8E5415-DACD-43C8-8DB0-1A918D4474C3}"/>
    <cellStyle name="Normal 3 4 30 4 4" xfId="25284" xr:uid="{61FE2E32-90F0-46C5-A32C-D5737A24CA7E}"/>
    <cellStyle name="Normal 3 4 30 4 5" xfId="25285" xr:uid="{1F1126B8-63A7-449F-AB37-2B418799F046}"/>
    <cellStyle name="Normal 3 4 30 4 6" xfId="25286" xr:uid="{B9E49EAB-98B4-4A46-B813-0104DE2FC48F}"/>
    <cellStyle name="Normal 3 4 30 4 6 2" xfId="25287" xr:uid="{4237FBE2-9A53-455B-8AEC-E817538720D7}"/>
    <cellStyle name="Normal 3 4 30 4 7" xfId="25288" xr:uid="{C6299333-5091-468A-AA22-9CC84AE06A26}"/>
    <cellStyle name="Normal 3 4 30 4 8" xfId="25289" xr:uid="{09EB13ED-55D4-46B1-9D67-40F4D87A24E6}"/>
    <cellStyle name="Normal 3 4 30 4 9" xfId="25290" xr:uid="{98F0CFF1-3AC7-4580-AFB6-35B42F624899}"/>
    <cellStyle name="Normal 3 4 30 5" xfId="25291" xr:uid="{E10C82C9-F8E3-49D3-BEA8-EC2D9593B6FB}"/>
    <cellStyle name="Normal 3 4 30 6" xfId="25292" xr:uid="{8FECEDED-8B1D-485D-8495-448F6B55C956}"/>
    <cellStyle name="Normal 3 4 30 7" xfId="25293" xr:uid="{C2A958C9-9F23-4694-9F27-87E5912B2210}"/>
    <cellStyle name="Normal 3 4 30 8" xfId="25294" xr:uid="{06AB0FEA-91C6-43CC-8A61-D5A7242095DB}"/>
    <cellStyle name="Normal 3 4 30 9" xfId="25295" xr:uid="{1B1C2F0D-A59B-4705-A99B-D0DEF7A4FCEC}"/>
    <cellStyle name="Normal 3 4 30 9 2" xfId="25296" xr:uid="{E2429739-D5B4-4625-9169-CBC219CEA678}"/>
    <cellStyle name="Normal 3 4 30 9 2 2" xfId="25297" xr:uid="{8F4524C7-B921-4E87-B59A-359D6CBE4A57}"/>
    <cellStyle name="Normal 3 4 30 9 2 2 2" xfId="25298" xr:uid="{684D90B8-EBEE-4C7B-A97F-7FF363EF51C3}"/>
    <cellStyle name="Normal 3 4 30 9 2 3" xfId="25299" xr:uid="{83095F21-CF99-420F-A6E6-86E5E99D5597}"/>
    <cellStyle name="Normal 3 4 30 9 2 4" xfId="25300" xr:uid="{4F293A5F-1D7F-409C-9A65-75717C4EAFAB}"/>
    <cellStyle name="Normal 3 4 30 9 2 5" xfId="25301" xr:uid="{2009E389-F6B1-44FC-876C-A5A51D9B079D}"/>
    <cellStyle name="Normal 3 4 30 9 3" xfId="25302" xr:uid="{F1D880B7-0533-4D2E-98A2-154D6C9BDE5A}"/>
    <cellStyle name="Normal 3 4 30 9 3 2" xfId="25303" xr:uid="{4C5BFE0C-28DF-40A6-A0C2-AF7B8BF472A9}"/>
    <cellStyle name="Normal 3 4 30 9 4" xfId="25304" xr:uid="{5707B1AD-9431-49C7-BBCB-7340C2CA14F0}"/>
    <cellStyle name="Normal 3 4 30 9 5" xfId="25305" xr:uid="{800CAD36-7328-463D-98B6-CEC7CB416D7C}"/>
    <cellStyle name="Normal 3 4 31" xfId="25306" xr:uid="{F6D0509D-3A69-488E-97F7-439BDB0187C8}"/>
    <cellStyle name="Normal 3 4 31 10" xfId="25307" xr:uid="{47D8BCF6-7155-4243-8C91-E2C656F7294A}"/>
    <cellStyle name="Normal 3 4 31 11" xfId="25308" xr:uid="{35FA9648-68D8-4534-9503-52AC9B4FED42}"/>
    <cellStyle name="Normal 3 4 31 12" xfId="25309" xr:uid="{D4594FE3-F697-4144-B14E-AD7F6DC31888}"/>
    <cellStyle name="Normal 3 4 31 12 2" xfId="25310" xr:uid="{68808365-32AF-44BA-892A-CAD0D379D7D8}"/>
    <cellStyle name="Normal 3 4 31 13" xfId="25311" xr:uid="{20B840FE-0228-4537-B86A-B8075B2CAEFC}"/>
    <cellStyle name="Normal 3 4 31 14" xfId="25312" xr:uid="{711A8E91-AFDA-4C80-A624-9C51FD4BB3FF}"/>
    <cellStyle name="Normal 3 4 31 15" xfId="25313" xr:uid="{2706F497-F87F-4D9F-8F78-D8F4E6C56F30}"/>
    <cellStyle name="Normal 3 4 31 2" xfId="25314" xr:uid="{CDC69B89-9B1A-4933-9B2C-C70A87062080}"/>
    <cellStyle name="Normal 3 4 31 2 2" xfId="25315" xr:uid="{4BF25035-49E0-4211-A332-E7650EBA484F}"/>
    <cellStyle name="Normal 3 4 31 2 2 2" xfId="25316" xr:uid="{27F7CF7F-EC2F-454E-A40B-DFFAD757485D}"/>
    <cellStyle name="Normal 3 4 31 2 2 2 2" xfId="25317" xr:uid="{832A6A61-98A6-49D8-9348-ABDD78838EA8}"/>
    <cellStyle name="Normal 3 4 31 2 2 2 2 2" xfId="25318" xr:uid="{7B0C6075-23F5-4A3F-BD74-721FACC0F25E}"/>
    <cellStyle name="Normal 3 4 31 2 2 2 2 2 2" xfId="25319" xr:uid="{D5B8B4C8-690B-41DE-A488-AB07685EF6FD}"/>
    <cellStyle name="Normal 3 4 31 2 2 2 2 3" xfId="25320" xr:uid="{1DDEA6D3-3EF7-4DAB-8F8B-78E7FABCF6C7}"/>
    <cellStyle name="Normal 3 4 31 2 2 2 2 4" xfId="25321" xr:uid="{4AE5E635-5BB0-48C9-96B4-BEC1FF2FC215}"/>
    <cellStyle name="Normal 3 4 31 2 2 2 2 5" xfId="25322" xr:uid="{97797E92-6CBE-4F14-AB92-C63BB3BC905A}"/>
    <cellStyle name="Normal 3 4 31 2 2 2 3" xfId="25323" xr:uid="{A62C54F4-44DC-4C60-9590-C21661806A09}"/>
    <cellStyle name="Normal 3 4 31 2 2 2 3 2" xfId="25324" xr:uid="{F9F14400-2765-4B81-9552-D23985C1E49C}"/>
    <cellStyle name="Normal 3 4 31 2 2 2 4" xfId="25325" xr:uid="{5AA1AAF5-2B06-46F0-AA35-222E050229D0}"/>
    <cellStyle name="Normal 3 4 31 2 2 2 5" xfId="25326" xr:uid="{1FB1C0B8-931F-4D75-8DCD-B5A08405CE3A}"/>
    <cellStyle name="Normal 3 4 31 2 2 3" xfId="25327" xr:uid="{E9710084-8011-4133-8EC7-CBF501079188}"/>
    <cellStyle name="Normal 3 4 31 2 2 4" xfId="25328" xr:uid="{1D361EA3-F90B-403A-8272-EFCB2F171514}"/>
    <cellStyle name="Normal 3 4 31 2 2 5" xfId="25329" xr:uid="{5A76B332-7971-4ED4-A1E1-50360D0A7180}"/>
    <cellStyle name="Normal 3 4 31 2 2 6" xfId="25330" xr:uid="{8F817930-5D5C-4E07-8A91-A0BEC66CD32E}"/>
    <cellStyle name="Normal 3 4 31 2 2 6 2" xfId="25331" xr:uid="{EC652B73-71A2-4A14-BEC7-D29BEB02389B}"/>
    <cellStyle name="Normal 3 4 31 2 2 7" xfId="25332" xr:uid="{A12E38B9-A12B-45EA-9858-4607C65DFEDA}"/>
    <cellStyle name="Normal 3 4 31 2 2 8" xfId="25333" xr:uid="{BB230A80-B167-460F-8833-DE89E3E607FF}"/>
    <cellStyle name="Normal 3 4 31 2 2 9" xfId="25334" xr:uid="{A6853447-226C-4269-A359-12E334B54A44}"/>
    <cellStyle name="Normal 3 4 31 2 3" xfId="25335" xr:uid="{7643C3DD-F9F8-4A52-9402-72FDFC339542}"/>
    <cellStyle name="Normal 3 4 31 2 3 2" xfId="25336" xr:uid="{0F0A584B-713E-4FB4-862E-E1ED4FD1A32D}"/>
    <cellStyle name="Normal 3 4 31 2 3 2 2" xfId="25337" xr:uid="{0E03E2A7-1966-4F6F-B604-76D81829C932}"/>
    <cellStyle name="Normal 3 4 31 2 3 2 2 2" xfId="25338" xr:uid="{856AF297-608A-47DB-9C46-D73A22BE6230}"/>
    <cellStyle name="Normal 3 4 31 2 3 2 3" xfId="25339" xr:uid="{377BE5AA-0354-4642-B6CD-CBCB7943ACE9}"/>
    <cellStyle name="Normal 3 4 31 2 3 2 4" xfId="25340" xr:uid="{F51A078B-7943-40DA-A7B4-E87C79487F49}"/>
    <cellStyle name="Normal 3 4 31 2 3 2 5" xfId="25341" xr:uid="{3FBFF0BF-B91D-47A8-A573-52A96057D792}"/>
    <cellStyle name="Normal 3 4 31 2 3 3" xfId="25342" xr:uid="{C6F098DA-C958-4C5C-9B5D-21CE0A2DD40C}"/>
    <cellStyle name="Normal 3 4 31 2 3 3 2" xfId="25343" xr:uid="{5DFF2314-CC56-4A60-80CA-424DFF228124}"/>
    <cellStyle name="Normal 3 4 31 2 3 4" xfId="25344" xr:uid="{9C16042C-EDBF-44C0-BF9E-D03A96290546}"/>
    <cellStyle name="Normal 3 4 31 2 3 5" xfId="25345" xr:uid="{363C89BD-130B-4433-AFE0-B2FE83FD5BAA}"/>
    <cellStyle name="Normal 3 4 31 2 4" xfId="25346" xr:uid="{863D87FC-7A87-47A5-822F-D3D38ABE62AE}"/>
    <cellStyle name="Normal 3 4 31 2 5" xfId="25347" xr:uid="{813D60D2-582B-464E-AA61-EF01CA5C62C6}"/>
    <cellStyle name="Normal 3 4 31 2 6" xfId="25348" xr:uid="{7E8EC40A-4476-4992-B64A-24A517FA5B68}"/>
    <cellStyle name="Normal 3 4 31 2 6 2" xfId="25349" xr:uid="{7B8D48E7-A909-4B35-B728-BA00C1AB37EF}"/>
    <cellStyle name="Normal 3 4 31 2 7" xfId="25350" xr:uid="{92AB7D6F-2FAB-43E7-8F31-A6E7C1F1C80C}"/>
    <cellStyle name="Normal 3 4 31 2 8" xfId="25351" xr:uid="{E45FC14B-5667-43AA-B75F-5C850F1A9C96}"/>
    <cellStyle name="Normal 3 4 31 2 9" xfId="25352" xr:uid="{939CC578-C16E-468E-9751-F8D419584E0E}"/>
    <cellStyle name="Normal 3 4 31 3" xfId="25353" xr:uid="{56C45FFC-0209-4A08-A776-A30B42B94215}"/>
    <cellStyle name="Normal 3 4 31 4" xfId="25354" xr:uid="{9B9E781E-C43F-4557-AE93-8D7A5750E7B1}"/>
    <cellStyle name="Normal 3 4 31 5" xfId="25355" xr:uid="{8D7CD107-5261-43FF-B252-937AD45AA579}"/>
    <cellStyle name="Normal 3 4 31 6" xfId="25356" xr:uid="{0A31C229-967A-47FE-AAFD-3755560E9317}"/>
    <cellStyle name="Normal 3 4 31 7" xfId="25357" xr:uid="{808D3705-744D-4391-95CF-79540C36CA15}"/>
    <cellStyle name="Normal 3 4 31 8" xfId="25358" xr:uid="{556BFE49-4472-41D1-8CA6-DF1D42D4DF40}"/>
    <cellStyle name="Normal 3 4 31 8 2" xfId="25359" xr:uid="{CA33E88A-5767-47BB-9D9D-1A1C63E44D1D}"/>
    <cellStyle name="Normal 3 4 31 8 2 2" xfId="25360" xr:uid="{E56A5E8E-8FB3-4CC0-BF79-A0EE42EEB688}"/>
    <cellStyle name="Normal 3 4 31 8 2 2 2" xfId="25361" xr:uid="{668B247A-A573-4320-8B52-5F3AD92CA298}"/>
    <cellStyle name="Normal 3 4 31 8 2 3" xfId="25362" xr:uid="{2F375E28-5D06-4F0B-B15B-50F4D8529664}"/>
    <cellStyle name="Normal 3 4 31 8 2 4" xfId="25363" xr:uid="{C3CC57C6-339B-4D60-A469-F2395D39E626}"/>
    <cellStyle name="Normal 3 4 31 8 2 5" xfId="25364" xr:uid="{7BAF2989-59CB-4213-B394-F627DA822082}"/>
    <cellStyle name="Normal 3 4 31 8 3" xfId="25365" xr:uid="{A685A95D-4016-4768-A8C4-4A8AAAFB0044}"/>
    <cellStyle name="Normal 3 4 31 8 3 2" xfId="25366" xr:uid="{EB2E47BF-95A9-475E-ADAE-908C01545C8F}"/>
    <cellStyle name="Normal 3 4 31 8 4" xfId="25367" xr:uid="{2748D43E-01AC-4ED6-A306-0E45E733922E}"/>
    <cellStyle name="Normal 3 4 31 8 5" xfId="25368" xr:uid="{D3121005-F254-4093-848E-E3D1C9ED972A}"/>
    <cellStyle name="Normal 3 4 31 9" xfId="25369" xr:uid="{152D46D2-0811-485F-B855-D2F57014FD47}"/>
    <cellStyle name="Normal 3 4 32" xfId="25370" xr:uid="{FF96C23E-F39D-4125-8446-7BB52DEA929C}"/>
    <cellStyle name="Normal 3 4 33" xfId="25371" xr:uid="{3A0EBE8A-A039-4DBF-80AB-A9D6EA80F798}"/>
    <cellStyle name="Normal 3 4 33 2" xfId="25372" xr:uid="{54317140-9421-4FCC-AF20-0F76E21E2EC4}"/>
    <cellStyle name="Normal 3 4 33 2 2" xfId="25373" xr:uid="{432B0772-ADF7-403B-9D57-B1EFE8F2CC1A}"/>
    <cellStyle name="Normal 3 4 33 2 2 2" xfId="25374" xr:uid="{CD1AD752-38E9-4066-8D5E-2228516903AD}"/>
    <cellStyle name="Normal 3 4 33 2 2 2 2" xfId="25375" xr:uid="{29919D8D-0A39-4229-AEA9-BA02D5CA95E9}"/>
    <cellStyle name="Normal 3 4 33 2 2 2 2 2" xfId="25376" xr:uid="{A0FFD7FB-9E8E-46E7-AC49-957F0141AC22}"/>
    <cellStyle name="Normal 3 4 33 2 2 2 3" xfId="25377" xr:uid="{4B18F5E6-8FE6-482B-B5CD-618EDD79A11C}"/>
    <cellStyle name="Normal 3 4 33 2 2 2 4" xfId="25378" xr:uid="{9AF5EAA0-5914-460D-A3BA-9913BDA39E05}"/>
    <cellStyle name="Normal 3 4 33 2 2 2 5" xfId="25379" xr:uid="{2D91BEF2-EE9D-409D-8ED8-C20F38ECB736}"/>
    <cellStyle name="Normal 3 4 33 2 2 3" xfId="25380" xr:uid="{5A0B2B06-552E-4922-B62D-A94D397FD347}"/>
    <cellStyle name="Normal 3 4 33 2 2 3 2" xfId="25381" xr:uid="{E9319823-1867-4822-BCCF-94516E574DD7}"/>
    <cellStyle name="Normal 3 4 33 2 2 4" xfId="25382" xr:uid="{D8F4D55C-0457-4C50-B155-895D37059283}"/>
    <cellStyle name="Normal 3 4 33 2 2 5" xfId="25383" xr:uid="{53C3355D-3878-42BD-B595-353360AC0673}"/>
    <cellStyle name="Normal 3 4 33 2 3" xfId="25384" xr:uid="{8EED39E8-C8ED-4966-8F81-CF5DC464A57C}"/>
    <cellStyle name="Normal 3 4 33 2 4" xfId="25385" xr:uid="{4523FE66-5226-4F03-8AD0-BA4E32B0D020}"/>
    <cellStyle name="Normal 3 4 33 2 5" xfId="25386" xr:uid="{700384A3-1734-4A55-B50D-12B490740592}"/>
    <cellStyle name="Normal 3 4 33 2 6" xfId="25387" xr:uid="{D41E3471-7DF0-44AB-A238-9DD379CEA09A}"/>
    <cellStyle name="Normal 3 4 33 2 6 2" xfId="25388" xr:uid="{C3488CE6-B575-4E6D-AA1A-1443BCE97690}"/>
    <cellStyle name="Normal 3 4 33 2 7" xfId="25389" xr:uid="{CCF622B3-566C-4AC0-8568-012055BE52A2}"/>
    <cellStyle name="Normal 3 4 33 2 8" xfId="25390" xr:uid="{3D0BF599-EB8D-426B-8126-AE98CB024BF6}"/>
    <cellStyle name="Normal 3 4 33 2 9" xfId="25391" xr:uid="{8CA90CD5-13B1-4F12-8252-C525C4996957}"/>
    <cellStyle name="Normal 3 4 33 3" xfId="25392" xr:uid="{E85DDD23-E018-4706-B921-9F98DEC47D39}"/>
    <cellStyle name="Normal 3 4 33 3 2" xfId="25393" xr:uid="{AB287546-1C3C-4650-841F-A7A7032244EB}"/>
    <cellStyle name="Normal 3 4 33 3 2 2" xfId="25394" xr:uid="{5B63B2D7-7390-4531-B1C0-E8B994FA08F4}"/>
    <cellStyle name="Normal 3 4 33 3 2 2 2" xfId="25395" xr:uid="{43A134A1-B807-4338-A0A6-D73C38D692CE}"/>
    <cellStyle name="Normal 3 4 33 3 2 3" xfId="25396" xr:uid="{66640FB2-663F-4BB5-A55D-55113E8E4190}"/>
    <cellStyle name="Normal 3 4 33 3 2 4" xfId="25397" xr:uid="{65D4DE4F-49F8-485D-A8A5-21C284E8CC43}"/>
    <cellStyle name="Normal 3 4 33 3 2 5" xfId="25398" xr:uid="{7A6A51EE-571F-40FB-9A7B-0CFDA5E1354F}"/>
    <cellStyle name="Normal 3 4 33 3 3" xfId="25399" xr:uid="{A3457050-8BB7-4048-B87E-DECE8B3E9EB7}"/>
    <cellStyle name="Normal 3 4 33 3 3 2" xfId="25400" xr:uid="{BCCDA35D-D001-4AB1-9CC6-619F6FCE3644}"/>
    <cellStyle name="Normal 3 4 33 3 4" xfId="25401" xr:uid="{A97FCC31-5AB3-4395-8DFA-A3124407A304}"/>
    <cellStyle name="Normal 3 4 33 3 5" xfId="25402" xr:uid="{D2584A49-E0F7-4EA9-A9FB-EE12406D2463}"/>
    <cellStyle name="Normal 3 4 33 4" xfId="25403" xr:uid="{3DA5C5A9-2820-4B02-91A1-4BC80FDCDEEC}"/>
    <cellStyle name="Normal 3 4 33 5" xfId="25404" xr:uid="{779CAC07-203D-4C94-BF06-4E3740B9394A}"/>
    <cellStyle name="Normal 3 4 33 6" xfId="25405" xr:uid="{DE12AB08-83DE-4B8F-BD57-4CB64CD73F34}"/>
    <cellStyle name="Normal 3 4 33 6 2" xfId="25406" xr:uid="{687A1F56-2B24-454E-9872-338A2C1199D6}"/>
    <cellStyle name="Normal 3 4 33 7" xfId="25407" xr:uid="{D0E9FA97-FD33-4166-BC90-C97F322A8998}"/>
    <cellStyle name="Normal 3 4 33 8" xfId="25408" xr:uid="{081F645F-6B90-4126-8DE7-A729A5BC8103}"/>
    <cellStyle name="Normal 3 4 33 9" xfId="25409" xr:uid="{69F19FF2-5044-4F78-9094-537892B2FA33}"/>
    <cellStyle name="Normal 3 4 34" xfId="25410" xr:uid="{1C460759-9EC8-472A-970B-BE11241BBF75}"/>
    <cellStyle name="Normal 3 4 34 2" xfId="25411" xr:uid="{9C70EAB1-7C3F-45F4-BB3E-E83C890EF1A7}"/>
    <cellStyle name="Normal 3 4 34 3" xfId="25412" xr:uid="{45A493D7-F6C4-4B25-9D64-D06CDB48058B}"/>
    <cellStyle name="Normal 3 4 35" xfId="25413" xr:uid="{3AC86395-0F5D-4673-B16B-CA71289AF3BA}"/>
    <cellStyle name="Normal 3 4 35 2" xfId="25414" xr:uid="{B4BD58D3-FCAC-45AD-807B-333EA6B522D9}"/>
    <cellStyle name="Normal 3 4 35 3" xfId="25415" xr:uid="{4A9086A0-3E0E-45D0-97EA-B44871A50C97}"/>
    <cellStyle name="Normal 3 4 36" xfId="25416" xr:uid="{C0D6123C-72B2-4282-99AF-D0ED4B34B443}"/>
    <cellStyle name="Normal 3 4 36 2" xfId="25417" xr:uid="{9F77422D-C4DB-4AF9-A178-92B9F517DEA6}"/>
    <cellStyle name="Normal 3 4 36 3" xfId="25418" xr:uid="{BA1C9549-6552-4D9E-9B15-FB997BF12842}"/>
    <cellStyle name="Normal 3 4 37" xfId="25419" xr:uid="{3BCCA141-1EE7-4853-8D19-58C59EE42981}"/>
    <cellStyle name="Normal 3 4 37 2" xfId="25420" xr:uid="{08DA1153-7475-43D4-BA8F-D9E85F6CCAA5}"/>
    <cellStyle name="Normal 3 4 37 3" xfId="25421" xr:uid="{B1E6F973-799F-4107-BC76-8019F94FC5DB}"/>
    <cellStyle name="Normal 3 4 38" xfId="25422" xr:uid="{DD4A7405-6EF6-4AC5-A03C-FC2445EB6076}"/>
    <cellStyle name="Normal 3 4 38 2" xfId="25423" xr:uid="{BDA0839E-155D-4AE9-9E25-3EFEA89B1C88}"/>
    <cellStyle name="Normal 3 4 38 2 2" xfId="25424" xr:uid="{76A24847-F1EE-4624-9664-3C2390FAB330}"/>
    <cellStyle name="Normal 3 4 38 2 2 2" xfId="25425" xr:uid="{FE7BC3FD-C3D0-4C4F-BAB7-D0099C7D9E9F}"/>
    <cellStyle name="Normal 3 4 38 2 3" xfId="25426" xr:uid="{8B43AC56-BAA3-4F84-ABD5-65B62DC1E3B7}"/>
    <cellStyle name="Normal 3 4 38 2 4" xfId="25427" xr:uid="{A5A826AD-9AEE-4554-B55F-A35F465B81A2}"/>
    <cellStyle name="Normal 3 4 38 2 5" xfId="25428" xr:uid="{6775B2EC-5190-45C0-A4F4-743DF903961A}"/>
    <cellStyle name="Normal 3 4 38 3" xfId="25429" xr:uid="{6C97113B-F535-4F63-8603-9F3ABAB2F1CE}"/>
    <cellStyle name="Normal 3 4 38 3 2" xfId="25430" xr:uid="{8F985DE5-EEF4-434E-B224-365263AC8D09}"/>
    <cellStyle name="Normal 3 4 38 4" xfId="25431" xr:uid="{B69DDE73-679D-4DE9-BECF-91BB1DA25B6B}"/>
    <cellStyle name="Normal 3 4 38 5" xfId="25432" xr:uid="{D478F898-D73A-4817-A144-7592BA0C7F75}"/>
    <cellStyle name="Normal 3 4 39" xfId="25433" xr:uid="{FB8758BF-4BC3-4BD7-B377-3ECBCE3A715F}"/>
    <cellStyle name="Normal 3 4 4" xfId="25434" xr:uid="{8FB4D485-53CD-4845-BEFA-4D5688BA6100}"/>
    <cellStyle name="Normal 3 4 4 2" xfId="25435" xr:uid="{AE80F85B-652B-4686-A3CF-CCCD053A675A}"/>
    <cellStyle name="Normal 3 4 4 2 2" xfId="25436" xr:uid="{66E1DE04-E6E0-4304-A958-49D873D932DA}"/>
    <cellStyle name="Normal 3 4 4 2 3" xfId="25437" xr:uid="{F8A7672E-DF35-4973-B110-ACB373C2029E}"/>
    <cellStyle name="Normal 3 4 4 3" xfId="25438" xr:uid="{1C012BB0-6CF5-4A79-A532-0032D92038ED}"/>
    <cellStyle name="Normal 3 4 4 3 2" xfId="25439" xr:uid="{6DF925A9-301D-4707-856D-896D4B68A2A9}"/>
    <cellStyle name="Normal 3 4 4 3 3" xfId="25440" xr:uid="{A44FEF79-8F78-43E8-BEC6-BB310485B52A}"/>
    <cellStyle name="Normal 3 4 4 4" xfId="25441" xr:uid="{D4B4BDEE-E85B-45D6-99AC-31DE276E70FF}"/>
    <cellStyle name="Normal 3 4 4 5" xfId="25442" xr:uid="{C5BB294A-4936-4FDF-8677-A6FF6E7C7B3C}"/>
    <cellStyle name="Normal 3 4 40" xfId="25443" xr:uid="{BF41B32E-C7CA-4679-A115-18E365CF4970}"/>
    <cellStyle name="Normal 3 4 41" xfId="25444" xr:uid="{FABB18B9-758D-4F0E-BDEC-D1D2829CA682}"/>
    <cellStyle name="Normal 3 4 42" xfId="25445" xr:uid="{DC7F6DC0-E2BB-4640-9D64-5DBFEFFC73C3}"/>
    <cellStyle name="Normal 3 4 43" xfId="25446" xr:uid="{2BA4EB44-6DB9-45FD-BBA8-3BF8A7E799D6}"/>
    <cellStyle name="Normal 3 4 44" xfId="25447" xr:uid="{BCEB3613-8897-4107-A6D8-89A3F0C84969}"/>
    <cellStyle name="Normal 3 4 45" xfId="25448" xr:uid="{037B12F3-B88B-45EB-A068-F198224858A8}"/>
    <cellStyle name="Normal 3 4 46" xfId="25449" xr:uid="{E698A84D-3B51-4460-84D4-8826537BA55B}"/>
    <cellStyle name="Normal 3 4 47" xfId="25450" xr:uid="{2CAC96B2-2494-466D-B6E5-FF7C9790D61E}"/>
    <cellStyle name="Normal 3 4 48" xfId="25451" xr:uid="{DB7ED82D-4A57-4440-98A4-DE11A05B9E13}"/>
    <cellStyle name="Normal 3 4 49" xfId="25452" xr:uid="{D730242C-FD41-45B7-A7E0-510705C68E81}"/>
    <cellStyle name="Normal 3 4 5" xfId="25453" xr:uid="{329ACEAD-7014-4AF8-B0E1-C4780932692A}"/>
    <cellStyle name="Normal 3 4 5 2" xfId="25454" xr:uid="{C6C30E3A-DED7-44EB-A9A8-3492D32218CF}"/>
    <cellStyle name="Normal 3 4 5 2 2" xfId="25455" xr:uid="{8EFD85C6-DD75-4F81-834B-D8B9AB610450}"/>
    <cellStyle name="Normal 3 4 5 2 3" xfId="25456" xr:uid="{B3C2C287-0AF9-4809-85D2-204365D72EF0}"/>
    <cellStyle name="Normal 3 4 5 3" xfId="25457" xr:uid="{4AFBA99A-0BFB-41FF-8864-FA5D7337224C}"/>
    <cellStyle name="Normal 3 4 5 3 2" xfId="25458" xr:uid="{C5F717D5-69F0-401A-8A6B-46BE0284B720}"/>
    <cellStyle name="Normal 3 4 5 3 3" xfId="25459" xr:uid="{FC65B897-DD18-4F25-8DB8-5150FFFFD10E}"/>
    <cellStyle name="Normal 3 4 5 4" xfId="25460" xr:uid="{16AD6E80-48D4-4CEA-9E71-31FC2D328D26}"/>
    <cellStyle name="Normal 3 4 5 5" xfId="25461" xr:uid="{20BEEA3B-CCD4-49B3-BB3A-FA98595CB7D0}"/>
    <cellStyle name="Normal 3 4 50" xfId="25462" xr:uid="{918DBC7B-DDDC-49DB-811C-D5F1DE7286EA}"/>
    <cellStyle name="Normal 3 4 51" xfId="25463" xr:uid="{B3AFACF4-52D8-4F70-A761-337438E62490}"/>
    <cellStyle name="Normal 3 4 52" xfId="25464" xr:uid="{EF6FA315-5363-44BE-9AB5-D12306A7D9B1}"/>
    <cellStyle name="Normal 3 4 53" xfId="25465" xr:uid="{0883EC38-8903-47AF-B896-50D6EBF448FE}"/>
    <cellStyle name="Normal 3 4 54" xfId="25466" xr:uid="{5AF5EC71-13EC-4E95-91E9-6063A6632E26}"/>
    <cellStyle name="Normal 3 4 55" xfId="25467" xr:uid="{614AB838-C61D-4C5A-B324-14FFE288030D}"/>
    <cellStyle name="Normal 3 4 56" xfId="25468" xr:uid="{2F18ACCD-6F13-46A0-A525-8FA52DD6A754}"/>
    <cellStyle name="Normal 3 4 57" xfId="25469" xr:uid="{D26D43AD-6DA6-4176-870F-67B3A1EEF2F3}"/>
    <cellStyle name="Normal 3 4 58" xfId="25470" xr:uid="{FCCC8209-6D98-451E-A7F5-FC6A41E0CA44}"/>
    <cellStyle name="Normal 3 4 59" xfId="25471" xr:uid="{CFBDD222-53C1-4D40-98B8-D60873078948}"/>
    <cellStyle name="Normal 3 4 6" xfId="25472" xr:uid="{E9DBA170-76C7-49C7-BFCD-3929DE0029AB}"/>
    <cellStyle name="Normal 3 4 6 2" xfId="25473" xr:uid="{AB3A7804-662B-4B3D-BEDB-C1AB4571A0AC}"/>
    <cellStyle name="Normal 3 4 6 2 2" xfId="25474" xr:uid="{4C36ADE0-0193-4613-9DB1-E9CAD9723D32}"/>
    <cellStyle name="Normal 3 4 6 2 3" xfId="25475" xr:uid="{3FAC5BA9-7479-4617-97EB-9093E61F6291}"/>
    <cellStyle name="Normal 3 4 6 3" xfId="25476" xr:uid="{FA7CAD2C-485A-45CA-9E79-67A318F312D9}"/>
    <cellStyle name="Normal 3 4 6 3 2" xfId="25477" xr:uid="{FA4DF905-FC97-4791-BF38-FCF6DF8E91CB}"/>
    <cellStyle name="Normal 3 4 6 3 3" xfId="25478" xr:uid="{2E3C8939-59D7-48ED-AFC8-7311BA6D3AB1}"/>
    <cellStyle name="Normal 3 4 6 4" xfId="25479" xr:uid="{2E7869C3-404A-4B17-A6F9-69850A3518E1}"/>
    <cellStyle name="Normal 3 4 6 5" xfId="25480" xr:uid="{8280518F-54C0-4FCB-93DF-D12CAF167AB4}"/>
    <cellStyle name="Normal 3 4 60" xfId="25481" xr:uid="{22D95EAC-E078-4261-B3D7-72A5415FB67D}"/>
    <cellStyle name="Normal 3 4 61" xfId="25482" xr:uid="{EA93C8F1-610F-4684-98C0-BE674F78CB8C}"/>
    <cellStyle name="Normal 3 4 62" xfId="25483" xr:uid="{304A89B3-F1E1-4D8C-8A84-73B635FCE85F}"/>
    <cellStyle name="Normal 3 4 63" xfId="25484" xr:uid="{868152A2-13EC-469D-A3D7-AAAEA6134794}"/>
    <cellStyle name="Normal 3 4 64" xfId="25485" xr:uid="{10506C50-8C7A-46E0-9899-F07DC816E2F9}"/>
    <cellStyle name="Normal 3 4 65" xfId="25486" xr:uid="{0DF6B2B9-D540-457C-80AF-BC502104A2A2}"/>
    <cellStyle name="Normal 3 4 66" xfId="25487" xr:uid="{8DD02915-2BC1-4E7A-95BD-F3D922CA4C67}"/>
    <cellStyle name="Normal 3 4 67" xfId="25488" xr:uid="{1B230C90-7839-48FA-AC56-54A05598607A}"/>
    <cellStyle name="Normal 3 4 68" xfId="25489" xr:uid="{791CAC1B-2200-4813-9640-5512DE4F4422}"/>
    <cellStyle name="Normal 3 4 69" xfId="25490" xr:uid="{B0F121F0-D76B-402D-879D-EFE6EE7D72EC}"/>
    <cellStyle name="Normal 3 4 7" xfId="25491" xr:uid="{22719A72-05CC-44C3-A427-E167F911B41F}"/>
    <cellStyle name="Normal 3 4 7 2" xfId="25492" xr:uid="{C12984CB-92BB-4A71-8E27-E00CF3968BCE}"/>
    <cellStyle name="Normal 3 4 7 2 2" xfId="25493" xr:uid="{B6BE7E39-4295-4871-AFD5-C336D2AA4893}"/>
    <cellStyle name="Normal 3 4 7 2 3" xfId="25494" xr:uid="{FF740064-9168-4274-B56C-156045BC9AFD}"/>
    <cellStyle name="Normal 3 4 7 3" xfId="25495" xr:uid="{9C1D19A0-B2AF-4FE5-ABBF-81FB42C7892A}"/>
    <cellStyle name="Normal 3 4 7 3 2" xfId="25496" xr:uid="{A5BACAA8-421D-4EB7-A803-DC2BE910FDE2}"/>
    <cellStyle name="Normal 3 4 7 3 3" xfId="25497" xr:uid="{5DB2645B-37D8-477D-92E7-0089A74E3A27}"/>
    <cellStyle name="Normal 3 4 7 4" xfId="25498" xr:uid="{CB4D58FC-3F35-4398-A517-300CCCDBCD23}"/>
    <cellStyle name="Normal 3 4 7 5" xfId="25499" xr:uid="{C7E83649-2B12-452E-8722-BF57B94049C0}"/>
    <cellStyle name="Normal 3 4 70" xfId="25500" xr:uid="{CB9F7D47-8027-4440-A0C2-20FD045931DC}"/>
    <cellStyle name="Normal 3 4 71" xfId="25501" xr:uid="{0C0341A8-3F6F-4112-AF45-3EE4BDF0BA58}"/>
    <cellStyle name="Normal 3 4 72" xfId="25502" xr:uid="{093E8A06-9768-436F-A08A-C0358B396D0E}"/>
    <cellStyle name="Normal 3 4 73" xfId="25503" xr:uid="{9F0B9CD0-A445-445D-AD2C-72F9F200E461}"/>
    <cellStyle name="Normal 3 4 74" xfId="25504" xr:uid="{5A529EF0-07FD-4F5B-9AB7-327CED589423}"/>
    <cellStyle name="Normal 3 4 75" xfId="25505" xr:uid="{41090892-7772-48A6-8DEB-116ECF890243}"/>
    <cellStyle name="Normal 3 4 76" xfId="25506" xr:uid="{1E2A707B-5600-4226-A93E-B2F74B536B5A}"/>
    <cellStyle name="Normal 3 4 77" xfId="25507" xr:uid="{FCBA4F6E-38C3-4572-912A-B6CE25CFB1C3}"/>
    <cellStyle name="Normal 3 4 78" xfId="25508" xr:uid="{936EFD3E-E2F7-45EE-9074-3C06341E5D60}"/>
    <cellStyle name="Normal 3 4 79" xfId="25509" xr:uid="{D990CFD3-F41F-45BD-A5F1-A558232BAD83}"/>
    <cellStyle name="Normal 3 4 79 2" xfId="25510" xr:uid="{57AFB141-4EE9-4632-A7A4-78050ADD927F}"/>
    <cellStyle name="Normal 3 4 8" xfId="25511" xr:uid="{F5FFFC58-1F3F-4FF8-AFF8-9B0E832C0AE1}"/>
    <cellStyle name="Normal 3 4 8 2" xfId="25512" xr:uid="{D5C158C6-862E-418D-892B-B63D06CEA147}"/>
    <cellStyle name="Normal 3 4 8 2 2" xfId="25513" xr:uid="{309413DC-3E45-4830-BCDB-D41D751EBFF6}"/>
    <cellStyle name="Normal 3 4 8 2 3" xfId="25514" xr:uid="{E6F39636-4CE1-4CED-AF94-852A72CFFFCA}"/>
    <cellStyle name="Normal 3 4 8 3" xfId="25515" xr:uid="{9325AFE3-3A98-4CD2-959A-AE4958B518FF}"/>
    <cellStyle name="Normal 3 4 8 3 2" xfId="25516" xr:uid="{E4F5B671-6D49-4BD9-8AA2-5B7011F41E10}"/>
    <cellStyle name="Normal 3 4 8 3 3" xfId="25517" xr:uid="{8380478B-6DF2-409C-A65F-7F12EE24A62D}"/>
    <cellStyle name="Normal 3 4 8 4" xfId="25518" xr:uid="{59DFD8C3-03D1-4D62-BF29-603A28BFE782}"/>
    <cellStyle name="Normal 3 4 8 5" xfId="25519" xr:uid="{C7864558-BB9E-482C-ADF9-BB685DDD1C1A}"/>
    <cellStyle name="Normal 3 4 80" xfId="25520" xr:uid="{9AE9FFDC-BD7A-4827-96A3-67749FF56213}"/>
    <cellStyle name="Normal 3 4 81" xfId="25521" xr:uid="{073AB334-B89E-4AD8-B232-D33BF332F217}"/>
    <cellStyle name="Normal 3 4 82" xfId="25522" xr:uid="{42B9E285-5A0D-49BD-9ED7-067EF5172C83}"/>
    <cellStyle name="Normal 3 4 9" xfId="25523" xr:uid="{DBFAAA62-9EE5-435B-B942-380A76F2CB34}"/>
    <cellStyle name="Normal 3 4 9 2" xfId="25524" xr:uid="{FAED15F5-E3BB-4599-8F38-7F9AB378CBC1}"/>
    <cellStyle name="Normal 3 4 9 2 2" xfId="25525" xr:uid="{B4E5612C-D227-4833-9601-63FFDBA1EC73}"/>
    <cellStyle name="Normal 3 4 9 2 3" xfId="25526" xr:uid="{B024307D-E357-4AF5-95A4-C5AC8AED192F}"/>
    <cellStyle name="Normal 3 4 9 3" xfId="25527" xr:uid="{6E82557B-75A9-4335-82BF-50BC13EE3399}"/>
    <cellStyle name="Normal 3 4 9 3 2" xfId="25528" xr:uid="{D0235E21-D1E3-4867-9DB8-0BA87A0DE52E}"/>
    <cellStyle name="Normal 3 4 9 3 3" xfId="25529" xr:uid="{B677C62C-C4F2-4959-B95D-9FDF6A9E351B}"/>
    <cellStyle name="Normal 3 4 9 4" xfId="25530" xr:uid="{36AF889E-3E58-4DBD-8D8C-5C052461B662}"/>
    <cellStyle name="Normal 3 4 9 5" xfId="25531" xr:uid="{2B200802-1651-4301-9895-4666E282DEF7}"/>
    <cellStyle name="Normal 3 40" xfId="25532" xr:uid="{270B2C2C-C5BF-49E7-AD45-CFCF917D8BA8}"/>
    <cellStyle name="Normal 3 40 2" xfId="25533" xr:uid="{0E1F4A1A-F58A-44A2-99BE-8BC08BF2D960}"/>
    <cellStyle name="Normal 3 40 2 2" xfId="25534" xr:uid="{980A2092-45A7-4E92-8930-2677A36328BF}"/>
    <cellStyle name="Normal 3 40 2 3" xfId="25535" xr:uid="{947EA035-2B2E-41A5-A0D4-48686F2D6905}"/>
    <cellStyle name="Normal 3 40 3" xfId="25536" xr:uid="{585030EA-5A78-4A82-89D7-9846A9056281}"/>
    <cellStyle name="Normal 3 40 3 2" xfId="25537" xr:uid="{564897E1-FC33-4F4A-BDA4-ECC7B1D6F3B8}"/>
    <cellStyle name="Normal 3 40 3 3" xfId="25538" xr:uid="{0706F2FF-E901-4309-8157-E2B85A8E1442}"/>
    <cellStyle name="Normal 3 40 4" xfId="25539" xr:uid="{2ECD9652-08AE-4F48-818F-1B856D083781}"/>
    <cellStyle name="Normal 3 40 5" xfId="25540" xr:uid="{19127441-064E-4589-B9D4-2F66F618781A}"/>
    <cellStyle name="Normal 3 41" xfId="25541" xr:uid="{7F76E7D6-05A5-408D-A909-8A18AE9F55FE}"/>
    <cellStyle name="Normal 3 41 2" xfId="25542" xr:uid="{368496A5-3BEF-4789-9E1E-06547AC514C3}"/>
    <cellStyle name="Normal 3 41 2 2" xfId="25543" xr:uid="{7221487A-A434-4CC6-B35F-CEDF94BBE47F}"/>
    <cellStyle name="Normal 3 41 2 3" xfId="25544" xr:uid="{315E307B-675E-4ABC-8ECB-C0A15214E735}"/>
    <cellStyle name="Normal 3 41 3" xfId="25545" xr:uid="{EE9ACFBB-4674-4DAB-A338-990D41694621}"/>
    <cellStyle name="Normal 3 41 3 2" xfId="25546" xr:uid="{408C38C3-1FE6-4AC4-8220-AEB4F1C65ADA}"/>
    <cellStyle name="Normal 3 41 3 3" xfId="25547" xr:uid="{837BBD68-02D0-484A-8FD5-386A277665DC}"/>
    <cellStyle name="Normal 3 41 4" xfId="25548" xr:uid="{1B767E56-CCC3-44D3-AB7F-EA37E57136DB}"/>
    <cellStyle name="Normal 3 41 5" xfId="25549" xr:uid="{542E33CA-A9C3-4BFA-B9C5-1D66A785DD4A}"/>
    <cellStyle name="Normal 3 42" xfId="25550" xr:uid="{F1C6A082-3DE9-4D08-9107-9B5EB7B9DB90}"/>
    <cellStyle name="Normal 3 42 2" xfId="25551" xr:uid="{A17196CB-7855-40A5-877A-17E74A2A8637}"/>
    <cellStyle name="Normal 3 42 2 2" xfId="25552" xr:uid="{9EF969C5-D5BC-4CA6-B2F7-0D354B23D574}"/>
    <cellStyle name="Normal 3 42 2 3" xfId="25553" xr:uid="{A3E64C6B-F837-4783-BF52-94FB5CBE220D}"/>
    <cellStyle name="Normal 3 42 3" xfId="25554" xr:uid="{7A28461B-DBB8-46F6-A2F8-5158246FCEEE}"/>
    <cellStyle name="Normal 3 42 3 2" xfId="25555" xr:uid="{390D694B-2B53-4B23-BF47-6CCAC8DA0415}"/>
    <cellStyle name="Normal 3 42 3 3" xfId="25556" xr:uid="{813553F9-169E-455B-BFBA-4AE88D9EAB1D}"/>
    <cellStyle name="Normal 3 42 4" xfId="25557" xr:uid="{02EE7CA4-0979-4A42-9BB9-BD44CCB20CD0}"/>
    <cellStyle name="Normal 3 42 5" xfId="25558" xr:uid="{C9F55332-D718-4012-BBCC-CC9B040873A8}"/>
    <cellStyle name="Normal 3 43" xfId="25559" xr:uid="{E6341CF9-CFB5-4DB8-B228-E7C84F3C7E4F}"/>
    <cellStyle name="Normal 3 43 2" xfId="25560" xr:uid="{99F78DA8-9BB5-42CD-A331-03F53DCA0934}"/>
    <cellStyle name="Normal 3 43 2 2" xfId="25561" xr:uid="{CCEA9EF5-8CA7-4391-A09F-4A135405825A}"/>
    <cellStyle name="Normal 3 43 2 3" xfId="25562" xr:uid="{03BE06B6-6FA0-4782-84A6-7DE0BA459585}"/>
    <cellStyle name="Normal 3 43 3" xfId="25563" xr:uid="{3F15462C-4128-449A-BF2E-043D213E0E87}"/>
    <cellStyle name="Normal 3 43 3 2" xfId="25564" xr:uid="{14492834-A371-4DBD-B356-2BFA50ACC2FC}"/>
    <cellStyle name="Normal 3 43 3 3" xfId="25565" xr:uid="{62BE37EA-B662-411F-96AE-7DA017439279}"/>
    <cellStyle name="Normal 3 43 4" xfId="25566" xr:uid="{B88C0C82-0870-4E17-94A8-5331EFCF26CA}"/>
    <cellStyle name="Normal 3 43 5" xfId="25567" xr:uid="{7A3C7F67-0F23-4B9D-AFCC-C4F56F9DDB09}"/>
    <cellStyle name="Normal 3 44" xfId="25568" xr:uid="{7EF3EB07-0CB7-4D01-AD8D-95EDEF6CCEB3}"/>
    <cellStyle name="Normal 3 44 2" xfId="25569" xr:uid="{EBCD3EB6-098E-470F-A6B1-428FA02645D6}"/>
    <cellStyle name="Normal 3 44 2 2" xfId="25570" xr:uid="{679D3ED2-B70E-4E80-8959-21511BC741C9}"/>
    <cellStyle name="Normal 3 44 2 3" xfId="25571" xr:uid="{24578B2B-B25A-46EC-A1B2-61146360FD7C}"/>
    <cellStyle name="Normal 3 44 3" xfId="25572" xr:uid="{39B22C0F-E550-46D7-B094-E4945463EC22}"/>
    <cellStyle name="Normal 3 44 3 2" xfId="25573" xr:uid="{FE40201C-6039-4AEE-8F69-B87D89C22772}"/>
    <cellStyle name="Normal 3 44 3 3" xfId="25574" xr:uid="{C87E512F-38DF-4ABF-AF86-D4619089F1A8}"/>
    <cellStyle name="Normal 3 44 4" xfId="25575" xr:uid="{2F5568D9-AF73-46C7-AAAD-3016701B85F4}"/>
    <cellStyle name="Normal 3 44 5" xfId="25576" xr:uid="{630F786D-204B-412B-9F38-52213AA1FD45}"/>
    <cellStyle name="Normal 3 45" xfId="25577" xr:uid="{412C18EE-DFA3-46C7-8394-870FFE452CAC}"/>
    <cellStyle name="Normal 3 45 2" xfId="25578" xr:uid="{D16D5167-F0C7-4630-85A0-327FD3CD02AB}"/>
    <cellStyle name="Normal 3 45 2 2" xfId="25579" xr:uid="{F6A8DBF5-BE2B-48A6-8F0B-EA03075D1058}"/>
    <cellStyle name="Normal 3 45 2 3" xfId="25580" xr:uid="{CB6B49FB-25BE-462F-BD2F-D31874C12219}"/>
    <cellStyle name="Normal 3 45 3" xfId="25581" xr:uid="{CB8E15ED-25AB-46F8-A0E6-298917BADD44}"/>
    <cellStyle name="Normal 3 45 3 2" xfId="25582" xr:uid="{5519603A-86C0-4B60-AD7F-7B8B4F554DED}"/>
    <cellStyle name="Normal 3 45 3 3" xfId="25583" xr:uid="{FE006EEF-5A75-4734-B22D-0AD0A82EA4F1}"/>
    <cellStyle name="Normal 3 45 4" xfId="25584" xr:uid="{00B5FBDF-BBD2-4F85-BA9B-2D8A01DD7A5E}"/>
    <cellStyle name="Normal 3 45 5" xfId="25585" xr:uid="{EDC6DF4D-237F-4066-8125-F3F6ED74D8AB}"/>
    <cellStyle name="Normal 3 46" xfId="25586" xr:uid="{B324079C-5AB5-4448-8A49-DA8617730EFC}"/>
    <cellStyle name="Normal 3 46 2" xfId="25587" xr:uid="{2814C92A-B29E-43AD-8EDE-5DB758C9B797}"/>
    <cellStyle name="Normal 3 46 2 2" xfId="25588" xr:uid="{37B2CF59-0AED-4FCF-A9CD-78AABD46F8BB}"/>
    <cellStyle name="Normal 3 46 2 3" xfId="25589" xr:uid="{548E0F80-9401-4140-823B-A3A171B26BA2}"/>
    <cellStyle name="Normal 3 46 3" xfId="25590" xr:uid="{972790F1-F739-4DF7-87E6-B0F974D836D2}"/>
    <cellStyle name="Normal 3 46 3 2" xfId="25591" xr:uid="{7CACEDF2-6AED-4774-B015-7BF6930D35A5}"/>
    <cellStyle name="Normal 3 46 3 3" xfId="25592" xr:uid="{A2C6ACAE-0913-4507-8DB1-5BB015E04060}"/>
    <cellStyle name="Normal 3 46 4" xfId="25593" xr:uid="{22EE21A6-279D-424A-A580-EC744B62A518}"/>
    <cellStyle name="Normal 3 46 5" xfId="25594" xr:uid="{4C51F730-BCE2-473C-B8A6-FA529E40C98F}"/>
    <cellStyle name="Normal 3 47" xfId="25595" xr:uid="{45B56810-A7E1-48E1-8B88-5B0454F1F9CB}"/>
    <cellStyle name="Normal 3 47 2" xfId="25596" xr:uid="{3B0212C9-79BF-48BC-8FF9-4E52560D599E}"/>
    <cellStyle name="Normal 3 47 2 2" xfId="25597" xr:uid="{8ACF7790-FBB1-446B-B69E-052ECD7A0026}"/>
    <cellStyle name="Normal 3 47 2 3" xfId="25598" xr:uid="{17AA9EFA-F269-41A1-B0D5-1A0715514EE3}"/>
    <cellStyle name="Normal 3 47 3" xfId="25599" xr:uid="{0F7A1C75-30D9-4D6E-AC85-C6AA419AE750}"/>
    <cellStyle name="Normal 3 47 3 2" xfId="25600" xr:uid="{D6E14EC4-9C0A-4C86-B5BB-9C2A49DA31D7}"/>
    <cellStyle name="Normal 3 47 3 3" xfId="25601" xr:uid="{8FBAF702-6AD8-4EB1-B997-F7C2EC4BC238}"/>
    <cellStyle name="Normal 3 47 4" xfId="25602" xr:uid="{E208FF8A-C4D0-4467-A71F-E3D6CD76AB56}"/>
    <cellStyle name="Normal 3 47 5" xfId="25603" xr:uid="{50DF6BF8-1738-4A85-B956-3B9BA6B2BBAA}"/>
    <cellStyle name="Normal 3 48" xfId="25604" xr:uid="{24155711-C488-492C-A1D3-C50AAEFD951C}"/>
    <cellStyle name="Normal 3 48 2" xfId="25605" xr:uid="{5584E03A-49D1-4357-BE4B-165124508F2F}"/>
    <cellStyle name="Normal 3 48 2 2" xfId="25606" xr:uid="{2A8E57F3-66B6-47DE-8EFA-3FE6DB61A69F}"/>
    <cellStyle name="Normal 3 48 2 3" xfId="25607" xr:uid="{AE798B51-B8B7-4AC9-996C-B8AB5D679B41}"/>
    <cellStyle name="Normal 3 48 3" xfId="25608" xr:uid="{486F5749-4002-48C9-B77F-AD88CA5A0ABB}"/>
    <cellStyle name="Normal 3 48 3 2" xfId="25609" xr:uid="{9137FEF9-DE92-49B2-8391-5D275832BEE3}"/>
    <cellStyle name="Normal 3 48 3 3" xfId="25610" xr:uid="{3EC9FBD2-44B1-409B-B9CF-E2D9582D0C61}"/>
    <cellStyle name="Normal 3 48 4" xfId="25611" xr:uid="{1B2227A4-764C-4593-9AF6-3235FD3424C8}"/>
    <cellStyle name="Normal 3 48 5" xfId="25612" xr:uid="{95730D17-C959-4D7A-B6B6-4E56F3F0C977}"/>
    <cellStyle name="Normal 3 49" xfId="25613" xr:uid="{BCC0EE3B-EF92-4D28-BC24-818693AA2B63}"/>
    <cellStyle name="Normal 3 49 2" xfId="25614" xr:uid="{5877D115-0326-49EB-8373-B4DD9E221206}"/>
    <cellStyle name="Normal 3 49 2 2" xfId="25615" xr:uid="{81C29363-D4AE-4A92-99CF-2246A70B2720}"/>
    <cellStyle name="Normal 3 49 2 3" xfId="25616" xr:uid="{3E0E3318-0178-4D66-855F-0527C475C914}"/>
    <cellStyle name="Normal 3 49 3" xfId="25617" xr:uid="{CD0EC3D4-6877-49E3-96E7-525946A6B57C}"/>
    <cellStyle name="Normal 3 49 3 2" xfId="25618" xr:uid="{EC5A5CAC-F3CB-4C37-92BE-0053C9BD7760}"/>
    <cellStyle name="Normal 3 49 3 3" xfId="25619" xr:uid="{11B3FF99-75AA-45D3-81D6-7B17B62F5DB4}"/>
    <cellStyle name="Normal 3 49 4" xfId="25620" xr:uid="{4C1204EA-D2AC-4826-8852-4C67F75CCAE8}"/>
    <cellStyle name="Normal 3 49 5" xfId="25621" xr:uid="{86B649A5-D08E-4446-B935-8E07639BFBD6}"/>
    <cellStyle name="Normal 3 5" xfId="25622" xr:uid="{7FCA9C50-B2EB-455C-B681-B0638D769461}"/>
    <cellStyle name="Normal 3 5 10" xfId="25623" xr:uid="{ADC048C2-06A5-4F67-88F8-19BFB547AFB8}"/>
    <cellStyle name="Normal 3 5 10 2" xfId="25624" xr:uid="{B48D352F-3AC3-4BD3-B20A-9D40ABC8AEA6}"/>
    <cellStyle name="Normal 3 5 10 2 2" xfId="25625" xr:uid="{283C187D-AB62-4A79-B2B8-53BABD695FE8}"/>
    <cellStyle name="Normal 3 5 10 2 3" xfId="25626" xr:uid="{2168BBBC-5B5F-4CED-8AC9-AAEE1E6C11EC}"/>
    <cellStyle name="Normal 3 5 10 3" xfId="25627" xr:uid="{8745142E-2D47-42FA-9404-8AADA7875D0D}"/>
    <cellStyle name="Normal 3 5 10 3 2" xfId="25628" xr:uid="{6B54F32E-CA91-4700-B010-43FBCA657BCD}"/>
    <cellStyle name="Normal 3 5 10 3 3" xfId="25629" xr:uid="{5CE7277F-6E0B-48A5-8C10-C2B94A57CD3A}"/>
    <cellStyle name="Normal 3 5 10 4" xfId="25630" xr:uid="{BC7CF233-61E9-4292-8840-4DE64F5DF81C}"/>
    <cellStyle name="Normal 3 5 10 5" xfId="25631" xr:uid="{AC529A07-A79C-4FFD-AD29-5CA1CA6C2B21}"/>
    <cellStyle name="Normal 3 5 11" xfId="25632" xr:uid="{A11928BF-D915-4844-AC59-119963AE4142}"/>
    <cellStyle name="Normal 3 5 11 2" xfId="25633" xr:uid="{85D41B07-AAF6-4691-95C0-E03A7BBD0B4C}"/>
    <cellStyle name="Normal 3 5 11 2 2" xfId="25634" xr:uid="{E06C40F7-4F88-41EA-9293-E939F9A81FCB}"/>
    <cellStyle name="Normal 3 5 11 2 3" xfId="25635" xr:uid="{8DA3477D-7966-4966-8456-309F882EAECD}"/>
    <cellStyle name="Normal 3 5 11 3" xfId="25636" xr:uid="{3421E83E-B4CE-4DEB-B265-BFBC4880AF7B}"/>
    <cellStyle name="Normal 3 5 11 3 2" xfId="25637" xr:uid="{211131B7-2223-4349-B9D4-8B004123CF11}"/>
    <cellStyle name="Normal 3 5 11 3 3" xfId="25638" xr:uid="{82E62CEC-939C-4480-9811-CD54E3078B00}"/>
    <cellStyle name="Normal 3 5 11 4" xfId="25639" xr:uid="{F2981574-C918-4040-9D2C-22A8610F7C1A}"/>
    <cellStyle name="Normal 3 5 11 5" xfId="25640" xr:uid="{7B6299E2-449A-4456-AB6D-6FFB7621926D}"/>
    <cellStyle name="Normal 3 5 12" xfId="25641" xr:uid="{1E1BB64A-3062-468A-9F99-AA4B350A91EE}"/>
    <cellStyle name="Normal 3 5 12 2" xfId="25642" xr:uid="{913951BD-333F-49F9-84C3-00CB9456C0FE}"/>
    <cellStyle name="Normal 3 5 12 2 2" xfId="25643" xr:uid="{4D96F254-65D9-43C1-B4B2-4C7679AE6615}"/>
    <cellStyle name="Normal 3 5 12 2 3" xfId="25644" xr:uid="{06DF0A3D-0103-42E7-A133-CAA1592015EB}"/>
    <cellStyle name="Normal 3 5 12 3" xfId="25645" xr:uid="{1BEF25F0-9FB5-42EE-A123-F8C3F5B3B5C8}"/>
    <cellStyle name="Normal 3 5 12 3 2" xfId="25646" xr:uid="{F2C7C37C-A7A4-41D6-A675-29063BF1CBB9}"/>
    <cellStyle name="Normal 3 5 12 3 3" xfId="25647" xr:uid="{9895647C-5C62-47DE-86B9-52EAA4F83E6A}"/>
    <cellStyle name="Normal 3 5 12 4" xfId="25648" xr:uid="{59B0C66A-FD9E-4E96-BDB9-CD4D6AE672B6}"/>
    <cellStyle name="Normal 3 5 12 5" xfId="25649" xr:uid="{468E943F-7E26-4F6B-BBE7-A49E764BA343}"/>
    <cellStyle name="Normal 3 5 13" xfId="25650" xr:uid="{837197F5-4EBC-485C-B87B-C1537AE6DDDB}"/>
    <cellStyle name="Normal 3 5 13 2" xfId="25651" xr:uid="{3A1AB18F-0E69-4CC1-9A88-9CA26D4CD5CA}"/>
    <cellStyle name="Normal 3 5 13 2 2" xfId="25652" xr:uid="{2E76C869-0416-414D-9D27-D7CC1873EFB8}"/>
    <cellStyle name="Normal 3 5 13 2 3" xfId="25653" xr:uid="{FD6172CF-B0CD-421B-8D2E-5B12A9588A23}"/>
    <cellStyle name="Normal 3 5 13 3" xfId="25654" xr:uid="{62E79170-1B5C-43F2-A7C1-BAE86CE34674}"/>
    <cellStyle name="Normal 3 5 13 3 2" xfId="25655" xr:uid="{91E8B58A-370D-4B6E-BC55-24CABD7D07A0}"/>
    <cellStyle name="Normal 3 5 13 3 3" xfId="25656" xr:uid="{3EF864ED-5865-4E06-B221-14E6ACDED24E}"/>
    <cellStyle name="Normal 3 5 13 4" xfId="25657" xr:uid="{91DB4446-61C4-4D53-ACF2-B8424781A005}"/>
    <cellStyle name="Normal 3 5 13 5" xfId="25658" xr:uid="{E5251C3F-777C-4DDB-AAA2-2C330360342E}"/>
    <cellStyle name="Normal 3 5 14" xfId="25659" xr:uid="{586B0188-B498-457B-9B84-55460118C2E4}"/>
    <cellStyle name="Normal 3 5 14 2" xfId="25660" xr:uid="{EBB980F1-D0BC-4DFF-A8A7-C448B006BF4B}"/>
    <cellStyle name="Normal 3 5 14 2 2" xfId="25661" xr:uid="{B6193623-DB45-4463-8904-ED6CD885A621}"/>
    <cellStyle name="Normal 3 5 14 2 3" xfId="25662" xr:uid="{B3B8C9B0-E2E8-419D-8328-C7410001B0C1}"/>
    <cellStyle name="Normal 3 5 14 3" xfId="25663" xr:uid="{BAC5EC8F-2402-424E-964C-9DF8131FC5B9}"/>
    <cellStyle name="Normal 3 5 14 3 2" xfId="25664" xr:uid="{476579BF-CB50-4100-9086-875C6D1DAC34}"/>
    <cellStyle name="Normal 3 5 14 3 3" xfId="25665" xr:uid="{6ED69F0F-5A22-4F16-B2CA-19C80FB9901F}"/>
    <cellStyle name="Normal 3 5 14 4" xfId="25666" xr:uid="{FAAB286D-D95A-49C5-A3C4-443CE88B61E1}"/>
    <cellStyle name="Normal 3 5 14 5" xfId="25667" xr:uid="{F3971E74-6EB9-41CE-BA8D-0A41B4C42293}"/>
    <cellStyle name="Normal 3 5 15" xfId="25668" xr:uid="{07E8D26B-C821-4F7D-ADD4-43C445E5D2D5}"/>
    <cellStyle name="Normal 3 5 15 2" xfId="25669" xr:uid="{1750B04D-CAF7-4C1B-A7BC-7CFB33DCFE3B}"/>
    <cellStyle name="Normal 3 5 15 2 2" xfId="25670" xr:uid="{E96D6B7E-1E71-4482-8DCE-8DAAED372D8C}"/>
    <cellStyle name="Normal 3 5 15 2 3" xfId="25671" xr:uid="{247736F2-9758-4141-B04E-CEFCAA01274F}"/>
    <cellStyle name="Normal 3 5 15 3" xfId="25672" xr:uid="{7A43C580-9846-4454-A07A-9AFF9D72A46E}"/>
    <cellStyle name="Normal 3 5 15 3 2" xfId="25673" xr:uid="{CBA0E9C8-F5C7-4B9B-89C1-6C0512BBD591}"/>
    <cellStyle name="Normal 3 5 15 3 3" xfId="25674" xr:uid="{4B1A44B2-FBE1-439A-B04A-078F57205A8F}"/>
    <cellStyle name="Normal 3 5 15 4" xfId="25675" xr:uid="{9C4BE68B-A746-4287-8943-20D9121CE36E}"/>
    <cellStyle name="Normal 3 5 15 5" xfId="25676" xr:uid="{778F0372-F3AE-4B5C-A6A3-1ED6715E76D8}"/>
    <cellStyle name="Normal 3 5 16" xfId="25677" xr:uid="{A631805E-0653-433D-A5E2-7087DDC23B00}"/>
    <cellStyle name="Normal 3 5 16 2" xfId="25678" xr:uid="{6631D400-E371-411D-A81C-B49619C9C92A}"/>
    <cellStyle name="Normal 3 5 16 2 2" xfId="25679" xr:uid="{458104EE-F61A-41DF-9828-3D8EF4910893}"/>
    <cellStyle name="Normal 3 5 16 2 3" xfId="25680" xr:uid="{0F51A388-80AB-45A6-9E25-5D01703E10E7}"/>
    <cellStyle name="Normal 3 5 16 3" xfId="25681" xr:uid="{6AD3C393-4A38-4E03-83CD-555602046525}"/>
    <cellStyle name="Normal 3 5 16 3 2" xfId="25682" xr:uid="{23A4DACE-09B3-4BC3-A321-A2A315A3B6D7}"/>
    <cellStyle name="Normal 3 5 16 3 3" xfId="25683" xr:uid="{EDD8021B-0B8A-4963-9D84-F716A1037141}"/>
    <cellStyle name="Normal 3 5 16 4" xfId="25684" xr:uid="{025FB5C6-EB28-494A-928F-3FB67BB28B70}"/>
    <cellStyle name="Normal 3 5 16 5" xfId="25685" xr:uid="{DB3CCBE8-ABE3-4FF4-AEC2-09ABFF7F6459}"/>
    <cellStyle name="Normal 3 5 17" xfId="25686" xr:uid="{3D532D81-2255-419A-83B6-6F9E750122BC}"/>
    <cellStyle name="Normal 3 5 17 2" xfId="25687" xr:uid="{77F2CE8E-2652-4315-9BBB-654EE2496796}"/>
    <cellStyle name="Normal 3 5 17 2 2" xfId="25688" xr:uid="{113B7864-32B7-4473-9563-EEFA87ED754B}"/>
    <cellStyle name="Normal 3 5 17 2 3" xfId="25689" xr:uid="{3FE4AEF8-5F92-4125-8A57-2570FC2DCB48}"/>
    <cellStyle name="Normal 3 5 17 3" xfId="25690" xr:uid="{4DD25A0B-46D7-49E5-8FFD-7F744E3CE103}"/>
    <cellStyle name="Normal 3 5 17 3 2" xfId="25691" xr:uid="{350DED44-A05B-45C5-9612-730ADBBDD44B}"/>
    <cellStyle name="Normal 3 5 17 3 3" xfId="25692" xr:uid="{BA656B50-32F4-4553-9D7C-9C765ED9C9F8}"/>
    <cellStyle name="Normal 3 5 17 4" xfId="25693" xr:uid="{9C35AF4A-9593-4E73-B1AB-2B82B4E53D04}"/>
    <cellStyle name="Normal 3 5 17 5" xfId="25694" xr:uid="{164B709D-C6F3-4288-AAC1-8902061ED531}"/>
    <cellStyle name="Normal 3 5 18" xfId="25695" xr:uid="{EDFCBB95-3199-406C-B755-7901BF55B237}"/>
    <cellStyle name="Normal 3 5 18 2" xfId="25696" xr:uid="{4C4A2878-9322-45E7-BA54-B4AEEF52B64D}"/>
    <cellStyle name="Normal 3 5 18 2 2" xfId="25697" xr:uid="{7E937BF8-4938-4661-9683-64A4C4DF49E3}"/>
    <cellStyle name="Normal 3 5 18 2 3" xfId="25698" xr:uid="{B70FB007-F344-4990-BC23-CED25D4C2E50}"/>
    <cellStyle name="Normal 3 5 18 3" xfId="25699" xr:uid="{99ACEB3C-71F8-42A7-BFB4-04CCD5AFE835}"/>
    <cellStyle name="Normal 3 5 18 3 2" xfId="25700" xr:uid="{35CA53E6-E64D-44FF-9DD5-46908096E9CA}"/>
    <cellStyle name="Normal 3 5 18 3 3" xfId="25701" xr:uid="{74F73AAA-01E0-4CA5-9403-E02EA7AC7D77}"/>
    <cellStyle name="Normal 3 5 18 4" xfId="25702" xr:uid="{FD460967-A2DA-4127-B002-0ECCAD223399}"/>
    <cellStyle name="Normal 3 5 18 5" xfId="25703" xr:uid="{9B5BC57B-2E73-4C2E-A9FF-91DBB2983FA4}"/>
    <cellStyle name="Normal 3 5 19" xfId="25704" xr:uid="{ECB49B63-5A58-4930-A931-26605F1C389B}"/>
    <cellStyle name="Normal 3 5 19 2" xfId="25705" xr:uid="{41DED485-5D94-4251-946A-C00499D4A08B}"/>
    <cellStyle name="Normal 3 5 19 2 2" xfId="25706" xr:uid="{E4528A18-C474-41A4-ABF5-91D0B488D7AC}"/>
    <cellStyle name="Normal 3 5 19 2 3" xfId="25707" xr:uid="{211DE7FC-FAF5-4082-8D40-206767CC3337}"/>
    <cellStyle name="Normal 3 5 19 3" xfId="25708" xr:uid="{F919375F-6D4A-4847-94C1-BC7F757E4217}"/>
    <cellStyle name="Normal 3 5 19 3 2" xfId="25709" xr:uid="{C3188DF2-2BAF-4717-85DF-76D9E338D10A}"/>
    <cellStyle name="Normal 3 5 19 3 3" xfId="25710" xr:uid="{C2B737E5-15DE-4BC0-B042-C8C8E698AF43}"/>
    <cellStyle name="Normal 3 5 19 4" xfId="25711" xr:uid="{B243A6F6-D162-45BC-9E8E-9E603C012BF3}"/>
    <cellStyle name="Normal 3 5 19 5" xfId="25712" xr:uid="{64F5C280-EC32-402B-9CED-0BB05945EBAA}"/>
    <cellStyle name="Normal 3 5 2" xfId="25713" xr:uid="{C4F51E5A-6322-4D02-8FC8-8A29B021A6C7}"/>
    <cellStyle name="Normal 3 5 2 2" xfId="25714" xr:uid="{FA81A40A-E8EA-4290-8479-68A61ED2D648}"/>
    <cellStyle name="Normal 3 5 2 2 2" xfId="25715" xr:uid="{202E1817-0D04-43D8-9BD5-5FE9785414EB}"/>
    <cellStyle name="Normal 3 5 2 2 3" xfId="25716" xr:uid="{0E5ABDE0-3335-4626-8DA5-ABDB188B71C1}"/>
    <cellStyle name="Normal 3 5 2 3" xfId="25717" xr:uid="{EB3531F8-3751-4E6F-B5C8-45F97F75CEAB}"/>
    <cellStyle name="Normal 3 5 2 3 2" xfId="25718" xr:uid="{DC39A5E1-2814-484C-94C5-03ACF2FD11AB}"/>
    <cellStyle name="Normal 3 5 2 3 3" xfId="25719" xr:uid="{8E14F748-BDC2-4523-B135-7DE7A386A5BF}"/>
    <cellStyle name="Normal 3 5 2 4" xfId="25720" xr:uid="{852388D4-5876-482D-9757-9643DA378A72}"/>
    <cellStyle name="Normal 3 5 2 5" xfId="25721" xr:uid="{ACF1F41F-F610-4CA8-A7F8-402D550B5B5D}"/>
    <cellStyle name="Normal 3 5 20" xfId="25722" xr:uid="{D723A952-4278-47DD-AEAD-ED4C063E1A9C}"/>
    <cellStyle name="Normal 3 5 20 2" xfId="25723" xr:uid="{31191568-6D23-4E66-9006-B275F9BF0FF2}"/>
    <cellStyle name="Normal 3 5 20 2 2" xfId="25724" xr:uid="{D8C9AF6D-C7A7-4668-9EED-0B16F0219B15}"/>
    <cellStyle name="Normal 3 5 20 2 3" xfId="25725" xr:uid="{0FB65E92-2A78-4B36-9825-99F34EB90AEA}"/>
    <cellStyle name="Normal 3 5 20 3" xfId="25726" xr:uid="{19D91705-D69B-4292-B0B6-99ACED1B1AC0}"/>
    <cellStyle name="Normal 3 5 20 3 2" xfId="25727" xr:uid="{59CFDAC6-43DE-4973-B2CB-229D29D98138}"/>
    <cellStyle name="Normal 3 5 20 3 3" xfId="25728" xr:uid="{825D9C19-4433-4BE6-946B-6509EF696134}"/>
    <cellStyle name="Normal 3 5 20 4" xfId="25729" xr:uid="{EAB1728A-7FC6-4F87-87B7-73FD9ADEF1F1}"/>
    <cellStyle name="Normal 3 5 20 5" xfId="25730" xr:uid="{E308B807-AE9E-4F09-8673-F85C3AD7ADEE}"/>
    <cellStyle name="Normal 3 5 21" xfId="25731" xr:uid="{F9130C23-3DA6-48A3-B3FF-8282D96F6D2F}"/>
    <cellStyle name="Normal 3 5 21 2" xfId="25732" xr:uid="{BC693F21-E417-47B5-A4C4-64D5836C20F2}"/>
    <cellStyle name="Normal 3 5 21 2 2" xfId="25733" xr:uid="{8A449710-4CFD-4919-81BE-1A1B0944EB43}"/>
    <cellStyle name="Normal 3 5 21 2 3" xfId="25734" xr:uid="{4365BAEA-81C6-4C91-ACD7-4CAC0F5A18FB}"/>
    <cellStyle name="Normal 3 5 21 3" xfId="25735" xr:uid="{C4B65458-8450-4390-8B3D-83F7D589B04B}"/>
    <cellStyle name="Normal 3 5 21 3 2" xfId="25736" xr:uid="{8196A71C-5635-47F4-828F-03FB8AF2F5B8}"/>
    <cellStyle name="Normal 3 5 21 3 3" xfId="25737" xr:uid="{0639B7ED-B1D8-4A30-89E9-6033BD994957}"/>
    <cellStyle name="Normal 3 5 21 4" xfId="25738" xr:uid="{75168FBD-DB18-4CE2-86D2-5A86140466CE}"/>
    <cellStyle name="Normal 3 5 21 5" xfId="25739" xr:uid="{D1777E94-9E6F-46A9-B9BC-071B03FB5307}"/>
    <cellStyle name="Normal 3 5 22" xfId="25740" xr:uid="{B0936FB3-FE7D-415E-B23A-258181BF472C}"/>
    <cellStyle name="Normal 3 5 22 2" xfId="25741" xr:uid="{E47E7EAD-494E-4F36-A791-CC2DDEBBF331}"/>
    <cellStyle name="Normal 3 5 22 2 2" xfId="25742" xr:uid="{23E40CA0-E7F0-496D-A5FE-81E61CA4E21D}"/>
    <cellStyle name="Normal 3 5 22 2 3" xfId="25743" xr:uid="{0E5811F0-C017-4AEE-B4B6-AAC8F7A7C469}"/>
    <cellStyle name="Normal 3 5 22 3" xfId="25744" xr:uid="{9906952D-1DC5-4A96-B1F8-9A1D42C1C9B6}"/>
    <cellStyle name="Normal 3 5 22 3 2" xfId="25745" xr:uid="{412AABFB-4112-41C8-BE88-BEAFB6349522}"/>
    <cellStyle name="Normal 3 5 22 3 3" xfId="25746" xr:uid="{00F22571-B38D-47B5-A1EA-097EC9051A66}"/>
    <cellStyle name="Normal 3 5 22 4" xfId="25747" xr:uid="{825EF71E-3AAA-4FBD-96B7-F02232E5B05C}"/>
    <cellStyle name="Normal 3 5 22 5" xfId="25748" xr:uid="{36945D68-02E1-40CC-B501-ED12E1E56BAA}"/>
    <cellStyle name="Normal 3 5 23" xfId="25749" xr:uid="{370A96A6-556E-4FAD-9CF9-B889D45CA8DD}"/>
    <cellStyle name="Normal 3 5 23 2" xfId="25750" xr:uid="{488011FE-2C52-40C8-A894-BFA3D5B3EF41}"/>
    <cellStyle name="Normal 3 5 23 2 2" xfId="25751" xr:uid="{23A7470B-D99C-439E-8C15-988DEBD9FEF5}"/>
    <cellStyle name="Normal 3 5 23 2 3" xfId="25752" xr:uid="{261B67EE-F31B-4451-87E4-84160D47AC0C}"/>
    <cellStyle name="Normal 3 5 23 3" xfId="25753" xr:uid="{3AC24DF2-0D4A-4B15-8DE3-E126D31BAA71}"/>
    <cellStyle name="Normal 3 5 23 3 2" xfId="25754" xr:uid="{E3C70812-7309-4FB6-9F16-F8FA5B4EAADC}"/>
    <cellStyle name="Normal 3 5 23 3 3" xfId="25755" xr:uid="{3C6211ED-39CD-400A-B0BC-C1BB56F338B5}"/>
    <cellStyle name="Normal 3 5 23 4" xfId="25756" xr:uid="{E77302BD-814B-4A2F-AD63-1DE069C61ED3}"/>
    <cellStyle name="Normal 3 5 23 5" xfId="25757" xr:uid="{BC530C49-ABEB-4E17-946C-E33AE03828D9}"/>
    <cellStyle name="Normal 3 5 24" xfId="25758" xr:uid="{598A4654-C0D8-4E11-B3A3-FAAEF395C6EF}"/>
    <cellStyle name="Normal 3 5 24 10" xfId="25759" xr:uid="{37D51F54-906F-4D77-9F4F-B6E26FBD7B26}"/>
    <cellStyle name="Normal 3 5 24 11" xfId="25760" xr:uid="{ED693D4B-B75C-4287-ADEF-C968099F15A4}"/>
    <cellStyle name="Normal 3 5 24 11 2" xfId="25761" xr:uid="{37E3CD9C-1B2D-41CB-948C-5AB9FF123866}"/>
    <cellStyle name="Normal 3 5 24 11 2 2" xfId="25762" xr:uid="{1E1114D2-9A64-4C51-9A02-647A144FAEDC}"/>
    <cellStyle name="Normal 3 5 24 11 2 2 2" xfId="25763" xr:uid="{02BCF0F9-A0BF-40C3-B6A4-C78906DF857E}"/>
    <cellStyle name="Normal 3 5 24 11 2 3" xfId="25764" xr:uid="{D4BCE01E-6F05-40DF-81C8-0D1D12FF1CB5}"/>
    <cellStyle name="Normal 3 5 24 11 2 4" xfId="25765" xr:uid="{43B2E05A-39D5-48BA-83D0-3CB827123686}"/>
    <cellStyle name="Normal 3 5 24 11 2 5" xfId="25766" xr:uid="{47BF84C8-C698-4317-A865-9965CCE34F99}"/>
    <cellStyle name="Normal 3 5 24 11 3" xfId="25767" xr:uid="{9867D251-BFA2-4A70-B48E-3C699085BE82}"/>
    <cellStyle name="Normal 3 5 24 11 3 2" xfId="25768" xr:uid="{6CA31E2B-67AE-413A-8972-53883AFAF371}"/>
    <cellStyle name="Normal 3 5 24 11 4" xfId="25769" xr:uid="{8A871CEC-B94E-4A66-80B1-CFD31AD28F69}"/>
    <cellStyle name="Normal 3 5 24 11 5" xfId="25770" xr:uid="{0D8A41C8-DAFE-46CC-995F-6AB84BB95077}"/>
    <cellStyle name="Normal 3 5 24 12" xfId="25771" xr:uid="{11665825-C54B-4D91-B60E-DCFBF5871067}"/>
    <cellStyle name="Normal 3 5 24 13" xfId="25772" xr:uid="{0E02F1AD-C478-4DC6-9674-5D4D8C372F1B}"/>
    <cellStyle name="Normal 3 5 24 14" xfId="25773" xr:uid="{70F66C30-F523-41B7-9A27-82365E53869A}"/>
    <cellStyle name="Normal 3 5 24 15" xfId="25774" xr:uid="{543BDA68-6C70-4B81-A85A-5E2C6138F9E2}"/>
    <cellStyle name="Normal 3 5 24 15 2" xfId="25775" xr:uid="{F8F12AC2-74EE-4690-BE0A-7954D689D5BD}"/>
    <cellStyle name="Normal 3 5 24 16" xfId="25776" xr:uid="{867D7BBF-7649-4317-87BA-C5AA8A4C1F8C}"/>
    <cellStyle name="Normal 3 5 24 17" xfId="25777" xr:uid="{643D8E07-3653-40B6-AC55-FC9A5162124F}"/>
    <cellStyle name="Normal 3 5 24 18" xfId="25778" xr:uid="{26ABAD6F-5759-4462-A4DC-54C1C3F1CD94}"/>
    <cellStyle name="Normal 3 5 24 2" xfId="25779" xr:uid="{42B52768-1EAB-46A7-B65C-4690C710207F}"/>
    <cellStyle name="Normal 3 5 24 2 10" xfId="25780" xr:uid="{A90EE87F-3DA0-4F1D-A9D8-D091A4A541B1}"/>
    <cellStyle name="Normal 3 5 24 2 11" xfId="25781" xr:uid="{5E9AA80F-465F-48A7-9942-5D287A2E140B}"/>
    <cellStyle name="Normal 3 5 24 2 12" xfId="25782" xr:uid="{AFD69BF6-EA24-433A-B599-0627028DB48F}"/>
    <cellStyle name="Normal 3 5 24 2 13" xfId="25783" xr:uid="{EBCEF2BB-9E73-459E-BCC9-1ABBFDEA9772}"/>
    <cellStyle name="Normal 3 5 24 2 13 2" xfId="25784" xr:uid="{95163890-979E-44A6-82F9-0A3222F5C389}"/>
    <cellStyle name="Normal 3 5 24 2 14" xfId="25785" xr:uid="{71174A3B-CFBF-4838-95EB-5681D9B2BA52}"/>
    <cellStyle name="Normal 3 5 24 2 15" xfId="25786" xr:uid="{2E2D6DAB-FDE8-4474-9331-7B7C7AA6483A}"/>
    <cellStyle name="Normal 3 5 24 2 16" xfId="25787" xr:uid="{ABCD1C14-8B68-494F-8936-F743B88BFD5D}"/>
    <cellStyle name="Normal 3 5 24 2 2" xfId="25788" xr:uid="{ED97B575-0B06-493C-A58F-C5AB101463AB}"/>
    <cellStyle name="Normal 3 5 24 2 2 10" xfId="25789" xr:uid="{41F2F43A-FCB1-4178-B065-8FC0ABD2EC8D}"/>
    <cellStyle name="Normal 3 5 24 2 2 11" xfId="25790" xr:uid="{9166CF8A-B414-437F-98AC-10E1619E144D}"/>
    <cellStyle name="Normal 3 5 24 2 2 12" xfId="25791" xr:uid="{13E1FDEB-CF41-413C-A8E7-FCEBE0D2B17C}"/>
    <cellStyle name="Normal 3 5 24 2 2 13" xfId="25792" xr:uid="{4E538027-24C5-42BE-B86A-465EDB72E3D9}"/>
    <cellStyle name="Normal 3 5 24 2 2 13 2" xfId="25793" xr:uid="{A6758A88-8DEB-4372-9A46-5A4434189229}"/>
    <cellStyle name="Normal 3 5 24 2 2 14" xfId="25794" xr:uid="{8E454C25-7927-4DE9-8827-B0FCD14D9564}"/>
    <cellStyle name="Normal 3 5 24 2 2 15" xfId="25795" xr:uid="{8D456A50-F11B-4A04-BD74-E2E5F299AB4A}"/>
    <cellStyle name="Normal 3 5 24 2 2 16" xfId="25796" xr:uid="{675A7F49-9D68-4594-8901-C89CD778F937}"/>
    <cellStyle name="Normal 3 5 24 2 2 2" xfId="25797" xr:uid="{78C687F2-C700-4B61-9823-687801A8A057}"/>
    <cellStyle name="Normal 3 5 24 2 2 2 10" xfId="25798" xr:uid="{2A54BBE0-0760-4581-852E-BE76C4D43009}"/>
    <cellStyle name="Normal 3 5 24 2 2 2 11" xfId="25799" xr:uid="{ABA9B5AC-DE3A-4D71-B027-3D00934330EC}"/>
    <cellStyle name="Normal 3 5 24 2 2 2 12" xfId="25800" xr:uid="{BF7FA051-DF0B-47FB-92BF-D00D46B9A351}"/>
    <cellStyle name="Normal 3 5 24 2 2 2 12 2" xfId="25801" xr:uid="{EA96798F-BAE1-4E78-ADEE-B42CDEE8D10F}"/>
    <cellStyle name="Normal 3 5 24 2 2 2 13" xfId="25802" xr:uid="{5E3F94E9-A18C-4665-81D7-F7299A29F59B}"/>
    <cellStyle name="Normal 3 5 24 2 2 2 14" xfId="25803" xr:uid="{C0B07B12-A9B9-4E57-9CB2-E2351A2B992D}"/>
    <cellStyle name="Normal 3 5 24 2 2 2 15" xfId="25804" xr:uid="{E13D8399-6D53-487A-AE91-6271E0F5CF02}"/>
    <cellStyle name="Normal 3 5 24 2 2 2 2" xfId="25805" xr:uid="{19562468-077E-4889-84B8-AD8CA01DB09A}"/>
    <cellStyle name="Normal 3 5 24 2 2 2 2 2" xfId="25806" xr:uid="{895EFDFD-1900-489C-BC05-EC4D73DF2D4C}"/>
    <cellStyle name="Normal 3 5 24 2 2 2 2 2 2" xfId="25807" xr:uid="{A8267D0B-3877-436F-A989-315B6B2689BD}"/>
    <cellStyle name="Normal 3 5 24 2 2 2 2 2 2 2" xfId="25808" xr:uid="{E6B22B1D-5C89-4CCB-BF34-662EAA6D5C4E}"/>
    <cellStyle name="Normal 3 5 24 2 2 2 2 2 2 2 2" xfId="25809" xr:uid="{C8E5DB16-B1C5-4A68-B7B2-FD1B153C69FD}"/>
    <cellStyle name="Normal 3 5 24 2 2 2 2 2 2 2 2 2" xfId="25810" xr:uid="{38E27F66-96D2-4604-917C-7E3E61026FA4}"/>
    <cellStyle name="Normal 3 5 24 2 2 2 2 2 2 2 3" xfId="25811" xr:uid="{AD25F43A-22FE-43C9-A76B-E8AAFB295BC8}"/>
    <cellStyle name="Normal 3 5 24 2 2 2 2 2 2 2 4" xfId="25812" xr:uid="{181D6A86-DDD7-438A-B34A-293ED249F082}"/>
    <cellStyle name="Normal 3 5 24 2 2 2 2 2 2 2 5" xfId="25813" xr:uid="{A4AFD5CE-B2B5-4A72-B2E2-A0078D6D2490}"/>
    <cellStyle name="Normal 3 5 24 2 2 2 2 2 2 3" xfId="25814" xr:uid="{23A4634A-4802-40AC-8C93-23F4EF6481D2}"/>
    <cellStyle name="Normal 3 5 24 2 2 2 2 2 2 3 2" xfId="25815" xr:uid="{D110E3D1-0EE9-4388-9987-EB3CBA318357}"/>
    <cellStyle name="Normal 3 5 24 2 2 2 2 2 2 4" xfId="25816" xr:uid="{C243D3EF-533B-4122-9E19-EA5B8DD37BDC}"/>
    <cellStyle name="Normal 3 5 24 2 2 2 2 2 2 5" xfId="25817" xr:uid="{6EE28900-AFAF-4E8B-A6B7-969E9B53B0CE}"/>
    <cellStyle name="Normal 3 5 24 2 2 2 2 2 3" xfId="25818" xr:uid="{01E4D47E-FF25-4B12-BDF5-3E4540275C71}"/>
    <cellStyle name="Normal 3 5 24 2 2 2 2 2 4" xfId="25819" xr:uid="{F1F21406-FD43-4D04-A992-3F6290F9773B}"/>
    <cellStyle name="Normal 3 5 24 2 2 2 2 2 5" xfId="25820" xr:uid="{FF25D896-CB6C-456E-B3E6-6E9E1C8BB2FF}"/>
    <cellStyle name="Normal 3 5 24 2 2 2 2 2 6" xfId="25821" xr:uid="{C1E60E55-C623-479B-B872-66E33E418A1E}"/>
    <cellStyle name="Normal 3 5 24 2 2 2 2 2 6 2" xfId="25822" xr:uid="{FC372D27-9F10-4D44-8F42-4019923C3D34}"/>
    <cellStyle name="Normal 3 5 24 2 2 2 2 2 7" xfId="25823" xr:uid="{4C2F0FA7-7424-4884-A46B-AAD7BD443F65}"/>
    <cellStyle name="Normal 3 5 24 2 2 2 2 2 8" xfId="25824" xr:uid="{641AAF40-6AD6-4740-8D0F-64B7BE09A761}"/>
    <cellStyle name="Normal 3 5 24 2 2 2 2 2 9" xfId="25825" xr:uid="{E24C7498-1079-4042-A2C9-1BCA554884BE}"/>
    <cellStyle name="Normal 3 5 24 2 2 2 2 3" xfId="25826" xr:uid="{26273783-BDED-46FD-A49A-77DED791EB37}"/>
    <cellStyle name="Normal 3 5 24 2 2 2 2 3 2" xfId="25827" xr:uid="{D8B7010F-E926-470F-A215-745B166AAB18}"/>
    <cellStyle name="Normal 3 5 24 2 2 2 2 3 2 2" xfId="25828" xr:uid="{3146AA57-1F24-407D-B2E1-D9D385666C4C}"/>
    <cellStyle name="Normal 3 5 24 2 2 2 2 3 2 2 2" xfId="25829" xr:uid="{4CBE0FB0-1B67-4AC1-B5F5-4A07DF18DED9}"/>
    <cellStyle name="Normal 3 5 24 2 2 2 2 3 2 3" xfId="25830" xr:uid="{8EFC9F81-6711-4FBC-822A-BAEFDB708300}"/>
    <cellStyle name="Normal 3 5 24 2 2 2 2 3 2 4" xfId="25831" xr:uid="{2D51DEB8-8277-4383-8C20-E1C39DC28216}"/>
    <cellStyle name="Normal 3 5 24 2 2 2 2 3 2 5" xfId="25832" xr:uid="{DD565175-BB5E-4AE0-8714-EA6881EC90EE}"/>
    <cellStyle name="Normal 3 5 24 2 2 2 2 3 3" xfId="25833" xr:uid="{9CBC3D8A-5C1D-4D3A-94AB-27E3AB6C87B0}"/>
    <cellStyle name="Normal 3 5 24 2 2 2 2 3 3 2" xfId="25834" xr:uid="{D5404D73-49E6-4E0C-B78B-436D894FEE77}"/>
    <cellStyle name="Normal 3 5 24 2 2 2 2 3 4" xfId="25835" xr:uid="{251E3524-CC23-48B6-9DD1-BA0F4B2CF604}"/>
    <cellStyle name="Normal 3 5 24 2 2 2 2 3 5" xfId="25836" xr:uid="{0B428395-C4FD-41EB-B213-B2A491EB91B3}"/>
    <cellStyle name="Normal 3 5 24 2 2 2 2 4" xfId="25837" xr:uid="{ECE44146-A3E8-4AA9-B1A8-15DE027C2629}"/>
    <cellStyle name="Normal 3 5 24 2 2 2 2 5" xfId="25838" xr:uid="{32F3E146-E326-41CC-8A5A-D995A2D65D39}"/>
    <cellStyle name="Normal 3 5 24 2 2 2 2 6" xfId="25839" xr:uid="{C491EE3E-82A1-4EE4-A8CA-AAB63FEF942D}"/>
    <cellStyle name="Normal 3 5 24 2 2 2 2 6 2" xfId="25840" xr:uid="{229C6269-F0A2-4535-A5E1-502BD615EBF4}"/>
    <cellStyle name="Normal 3 5 24 2 2 2 2 7" xfId="25841" xr:uid="{F66037F9-CC88-4F4E-B643-67C86F1D70A0}"/>
    <cellStyle name="Normal 3 5 24 2 2 2 2 8" xfId="25842" xr:uid="{74C8504A-94C9-4A00-A1A9-720481574268}"/>
    <cellStyle name="Normal 3 5 24 2 2 2 2 9" xfId="25843" xr:uid="{D30C21CF-DBBC-4412-BDFC-AACF631FB7EF}"/>
    <cellStyle name="Normal 3 5 24 2 2 2 3" xfId="25844" xr:uid="{8231EFF5-08E3-4C5A-B9FF-4DBDB8D75382}"/>
    <cellStyle name="Normal 3 5 24 2 2 2 3 2" xfId="25845" xr:uid="{B55EA518-E8C9-4169-A684-E0D881AEE018}"/>
    <cellStyle name="Normal 3 5 24 2 2 2 3 3" xfId="25846" xr:uid="{D18EB39E-B6AE-47BD-9E9A-8447532BA94C}"/>
    <cellStyle name="Normal 3 5 24 2 2 2 4" xfId="25847" xr:uid="{C88BE39A-C64C-4952-8F33-9CEC75FB0BC4}"/>
    <cellStyle name="Normal 3 5 24 2 2 2 4 2" xfId="25848" xr:uid="{F525E056-9127-44D8-8773-613B2E4E8BC9}"/>
    <cellStyle name="Normal 3 5 24 2 2 2 4 3" xfId="25849" xr:uid="{77036FAE-C2B1-4E07-8265-AF2998C240B9}"/>
    <cellStyle name="Normal 3 5 24 2 2 2 5" xfId="25850" xr:uid="{8E31A760-012D-423E-BAF0-E3B0C44E7F0D}"/>
    <cellStyle name="Normal 3 5 24 2 2 2 5 2" xfId="25851" xr:uid="{467733A9-2364-4F5A-BC8B-80D26EE083BB}"/>
    <cellStyle name="Normal 3 5 24 2 2 2 5 3" xfId="25852" xr:uid="{63E8C661-AF1A-4DC5-8582-8ADBEF176DF9}"/>
    <cellStyle name="Normal 3 5 24 2 2 2 6" xfId="25853" xr:uid="{320DFFA9-CB95-4E56-BDB8-32A7392B24EB}"/>
    <cellStyle name="Normal 3 5 24 2 2 2 6 2" xfId="25854" xr:uid="{BC61C764-7987-4DB2-A7B6-52C3113034C4}"/>
    <cellStyle name="Normal 3 5 24 2 2 2 6 3" xfId="25855" xr:uid="{2EA4AE49-83E7-4178-8793-E813F97D82F0}"/>
    <cellStyle name="Normal 3 5 24 2 2 2 7" xfId="25856" xr:uid="{0649C636-F0E3-4C17-A629-D0AD0ECFB484}"/>
    <cellStyle name="Normal 3 5 24 2 2 2 7 2" xfId="25857" xr:uid="{52B0AF4D-7840-4604-865E-54F1B06066DC}"/>
    <cellStyle name="Normal 3 5 24 2 2 2 7 3" xfId="25858" xr:uid="{CB07E479-9843-4BB2-95A4-8405472B8E07}"/>
    <cellStyle name="Normal 3 5 24 2 2 2 8" xfId="25859" xr:uid="{CFD9AFD0-C47F-4706-94AD-34DDB306E3F9}"/>
    <cellStyle name="Normal 3 5 24 2 2 2 8 2" xfId="25860" xr:uid="{1DC7DB6A-715B-47CF-805A-E80BC657F77F}"/>
    <cellStyle name="Normal 3 5 24 2 2 2 8 2 2" xfId="25861" xr:uid="{E0C498A2-DDE2-4BEA-8F3C-6BA3C537C07D}"/>
    <cellStyle name="Normal 3 5 24 2 2 2 8 2 2 2" xfId="25862" xr:uid="{2400D49E-C037-4B49-8ECF-7C6085353E04}"/>
    <cellStyle name="Normal 3 5 24 2 2 2 8 2 3" xfId="25863" xr:uid="{AEBEDB81-288E-4EB6-B624-1DC2EA880A39}"/>
    <cellStyle name="Normal 3 5 24 2 2 2 8 2 4" xfId="25864" xr:uid="{8055CE1A-9EE1-486B-9076-C37FA5CA5F5C}"/>
    <cellStyle name="Normal 3 5 24 2 2 2 8 2 5" xfId="25865" xr:uid="{66AE2197-0DF2-4A76-9B15-2D927D86543A}"/>
    <cellStyle name="Normal 3 5 24 2 2 2 8 3" xfId="25866" xr:uid="{18E5FB49-78C8-499E-B8C6-E7B8B646DDC7}"/>
    <cellStyle name="Normal 3 5 24 2 2 2 8 3 2" xfId="25867" xr:uid="{0821C50F-8097-4037-B362-104F37EA5201}"/>
    <cellStyle name="Normal 3 5 24 2 2 2 8 4" xfId="25868" xr:uid="{01440BDA-F8EF-464C-BF96-C54BE7C99469}"/>
    <cellStyle name="Normal 3 5 24 2 2 2 8 5" xfId="25869" xr:uid="{C5DAABD3-1686-4CB3-8F5F-9D34EFB0EC48}"/>
    <cellStyle name="Normal 3 5 24 2 2 2 9" xfId="25870" xr:uid="{AF43B5C6-FAF6-41FC-A359-FB63254297DC}"/>
    <cellStyle name="Normal 3 5 24 2 2 3" xfId="25871" xr:uid="{34928C67-D0C5-412A-BD0C-5AF57A159950}"/>
    <cellStyle name="Normal 3 5 24 2 2 3 2" xfId="25872" xr:uid="{3AD79F02-62A9-456C-B9BA-117F5CEA949D}"/>
    <cellStyle name="Normal 3 5 24 2 2 3 3" xfId="25873" xr:uid="{CA24E1DB-701E-4661-8CB1-9FA8DC25CCBD}"/>
    <cellStyle name="Normal 3 5 24 2 2 4" xfId="25874" xr:uid="{9F236A6C-1B0F-4DF4-BE94-E5679667B175}"/>
    <cellStyle name="Normal 3 5 24 2 2 4 2" xfId="25875" xr:uid="{97C62CEE-7AE1-4E73-9BBC-0DC71247D3FE}"/>
    <cellStyle name="Normal 3 5 24 2 2 4 2 2" xfId="25876" xr:uid="{CB0E479B-5C40-4294-A165-E3633B54CCFB}"/>
    <cellStyle name="Normal 3 5 24 2 2 4 2 2 2" xfId="25877" xr:uid="{2BDE543C-1245-4841-A156-B7F85884AC40}"/>
    <cellStyle name="Normal 3 5 24 2 2 4 2 2 2 2" xfId="25878" xr:uid="{02F42D32-63AE-4E9D-8715-BD79250EFC01}"/>
    <cellStyle name="Normal 3 5 24 2 2 4 2 2 2 2 2" xfId="25879" xr:uid="{B3BEA82D-F7D5-4E11-ABC3-CF9AC1E77A4C}"/>
    <cellStyle name="Normal 3 5 24 2 2 4 2 2 2 3" xfId="25880" xr:uid="{BE8B891B-F540-4DC6-8793-EA2C0F10A6E2}"/>
    <cellStyle name="Normal 3 5 24 2 2 4 2 2 2 4" xfId="25881" xr:uid="{D603A480-8F7D-4BBA-9972-CBF4E6FA050B}"/>
    <cellStyle name="Normal 3 5 24 2 2 4 2 2 2 5" xfId="25882" xr:uid="{64D7F0DD-3A1F-46D4-BFF4-FF1796E59C02}"/>
    <cellStyle name="Normal 3 5 24 2 2 4 2 2 3" xfId="25883" xr:uid="{F5F37134-7B07-4BBB-A25D-1A418ACE08E6}"/>
    <cellStyle name="Normal 3 5 24 2 2 4 2 2 3 2" xfId="25884" xr:uid="{844A841A-1AB8-43F0-9430-71E5B52056D1}"/>
    <cellStyle name="Normal 3 5 24 2 2 4 2 2 4" xfId="25885" xr:uid="{19DE4815-D531-43CE-B930-851DCD290D6C}"/>
    <cellStyle name="Normal 3 5 24 2 2 4 2 2 5" xfId="25886" xr:uid="{0A2D886C-E5BF-4B1E-86C9-810C7720BD08}"/>
    <cellStyle name="Normal 3 5 24 2 2 4 2 3" xfId="25887" xr:uid="{8ACDA235-63A7-482B-8AE7-99427B40C916}"/>
    <cellStyle name="Normal 3 5 24 2 2 4 2 4" xfId="25888" xr:uid="{5299DCF3-A099-41A3-94C7-1F84D4BB8B02}"/>
    <cellStyle name="Normal 3 5 24 2 2 4 2 5" xfId="25889" xr:uid="{0D4A6227-6E24-43D1-8B33-86BA836961EE}"/>
    <cellStyle name="Normal 3 5 24 2 2 4 2 6" xfId="25890" xr:uid="{A6101F30-77DC-4F34-8D51-B5D10964772C}"/>
    <cellStyle name="Normal 3 5 24 2 2 4 2 6 2" xfId="25891" xr:uid="{439D20C0-A1DF-4DFB-9CF7-88060022A57D}"/>
    <cellStyle name="Normal 3 5 24 2 2 4 2 7" xfId="25892" xr:uid="{32A90FD8-E7C0-4852-9D6D-950C3FCE0E31}"/>
    <cellStyle name="Normal 3 5 24 2 2 4 2 8" xfId="25893" xr:uid="{E6E059B9-9F68-4797-B315-D3A1E6EF798D}"/>
    <cellStyle name="Normal 3 5 24 2 2 4 2 9" xfId="25894" xr:uid="{AE473E11-A96D-40D5-8EF1-960230A9583E}"/>
    <cellStyle name="Normal 3 5 24 2 2 4 3" xfId="25895" xr:uid="{B9ECE54E-7C88-42B6-9831-C34223038514}"/>
    <cellStyle name="Normal 3 5 24 2 2 4 3 2" xfId="25896" xr:uid="{DC01C27A-8277-4BED-BBDD-120A461690B4}"/>
    <cellStyle name="Normal 3 5 24 2 2 4 3 2 2" xfId="25897" xr:uid="{5A77256C-D7D6-4A4F-9400-F6B68BB886C7}"/>
    <cellStyle name="Normal 3 5 24 2 2 4 3 2 2 2" xfId="25898" xr:uid="{10C326F5-5718-4C04-9E92-4A167A843A8E}"/>
    <cellStyle name="Normal 3 5 24 2 2 4 3 2 3" xfId="25899" xr:uid="{F94AA55F-5AC3-49C8-9DFA-F29875C77903}"/>
    <cellStyle name="Normal 3 5 24 2 2 4 3 2 4" xfId="25900" xr:uid="{41074C96-3650-4FEB-B85A-2533A36DB611}"/>
    <cellStyle name="Normal 3 5 24 2 2 4 3 2 5" xfId="25901" xr:uid="{6877B46B-4F7A-459A-BFFE-4A7B323547B9}"/>
    <cellStyle name="Normal 3 5 24 2 2 4 3 3" xfId="25902" xr:uid="{5965D2C9-4F11-41DF-965D-94F3B657C830}"/>
    <cellStyle name="Normal 3 5 24 2 2 4 3 3 2" xfId="25903" xr:uid="{B69A5EC1-5052-44ED-87E7-4DBE1B261E2F}"/>
    <cellStyle name="Normal 3 5 24 2 2 4 3 4" xfId="25904" xr:uid="{7FE7FD67-80CF-4FC0-8F36-A9011781720B}"/>
    <cellStyle name="Normal 3 5 24 2 2 4 3 5" xfId="25905" xr:uid="{3E1E5199-19EB-43EB-8E5F-04936ADB1F6F}"/>
    <cellStyle name="Normal 3 5 24 2 2 4 4" xfId="25906" xr:uid="{1FFD779C-A7B3-48C4-9D88-75FB760B0B61}"/>
    <cellStyle name="Normal 3 5 24 2 2 4 5" xfId="25907" xr:uid="{3680F5BD-952C-4A70-94E2-7C8954A73E35}"/>
    <cellStyle name="Normal 3 5 24 2 2 4 6" xfId="25908" xr:uid="{2406A436-55C9-47CA-9E38-D626C7AD31F6}"/>
    <cellStyle name="Normal 3 5 24 2 2 4 6 2" xfId="25909" xr:uid="{636A900F-675E-40EE-A6CF-E90409F23F84}"/>
    <cellStyle name="Normal 3 5 24 2 2 4 7" xfId="25910" xr:uid="{9A479D9F-C56B-449B-9C92-8D4566A02E8A}"/>
    <cellStyle name="Normal 3 5 24 2 2 4 8" xfId="25911" xr:uid="{0C1A1C9D-B75B-4EB5-8CED-7A8293C15F2F}"/>
    <cellStyle name="Normal 3 5 24 2 2 4 9" xfId="25912" xr:uid="{2E7D2D9B-12C3-427A-B59B-0C95A7AEE85B}"/>
    <cellStyle name="Normal 3 5 24 2 2 5" xfId="25913" xr:uid="{AEE572C0-D17F-45A1-9E4F-81575A4A4AB4}"/>
    <cellStyle name="Normal 3 5 24 2 2 6" xfId="25914" xr:uid="{939A361D-D919-4A17-B879-CD113F912542}"/>
    <cellStyle name="Normal 3 5 24 2 2 7" xfId="25915" xr:uid="{D6849146-6723-4B6A-9346-153E741D3877}"/>
    <cellStyle name="Normal 3 5 24 2 2 8" xfId="25916" xr:uid="{EFFD8090-935F-4E4A-BA2F-CD8D8A6E6BA9}"/>
    <cellStyle name="Normal 3 5 24 2 2 9" xfId="25917" xr:uid="{68EAB29A-1625-409B-BF0F-5C1D0DCAE796}"/>
    <cellStyle name="Normal 3 5 24 2 2 9 2" xfId="25918" xr:uid="{7E6DEB2C-2C2A-46D0-B661-B4B29EB2196F}"/>
    <cellStyle name="Normal 3 5 24 2 2 9 2 2" xfId="25919" xr:uid="{C7137576-23D2-497C-8B1A-55BC2589B0BF}"/>
    <cellStyle name="Normal 3 5 24 2 2 9 2 2 2" xfId="25920" xr:uid="{B376CB9C-A25A-43A4-8688-0C800A92865B}"/>
    <cellStyle name="Normal 3 5 24 2 2 9 2 3" xfId="25921" xr:uid="{B49E817E-229F-4964-9B1A-D5D88E05D4FA}"/>
    <cellStyle name="Normal 3 5 24 2 2 9 2 4" xfId="25922" xr:uid="{8D6DAF0D-8BD0-40F8-B096-E5415BFFEE9B}"/>
    <cellStyle name="Normal 3 5 24 2 2 9 2 5" xfId="25923" xr:uid="{D8AEAD88-C3F8-446A-8567-02733A68F681}"/>
    <cellStyle name="Normal 3 5 24 2 2 9 3" xfId="25924" xr:uid="{FCA8C12C-C8D9-4B58-A784-5F827FF9CF8E}"/>
    <cellStyle name="Normal 3 5 24 2 2 9 3 2" xfId="25925" xr:uid="{F67106D8-B77F-4099-AE70-228FB7A6BD5F}"/>
    <cellStyle name="Normal 3 5 24 2 2 9 4" xfId="25926" xr:uid="{676D97E0-2A68-4E21-A8ED-CC5BCF0954BF}"/>
    <cellStyle name="Normal 3 5 24 2 2 9 5" xfId="25927" xr:uid="{F24D6EE8-E785-4856-8BD8-EF6F7C62CC72}"/>
    <cellStyle name="Normal 3 5 24 2 3" xfId="25928" xr:uid="{2A77655D-B48D-4218-AC43-2A81E5F550BA}"/>
    <cellStyle name="Normal 3 5 24 2 3 10" xfId="25929" xr:uid="{90BEC98A-C23F-42A2-AE54-8D9AD840E64D}"/>
    <cellStyle name="Normal 3 5 24 2 3 11" xfId="25930" xr:uid="{D883012A-5646-459B-8CBB-380D30FAA225}"/>
    <cellStyle name="Normal 3 5 24 2 3 12" xfId="25931" xr:uid="{2E935602-99DA-41A9-83CB-06591BE81811}"/>
    <cellStyle name="Normal 3 5 24 2 3 12 2" xfId="25932" xr:uid="{64066DDA-C1F4-4329-8526-01D90F21955B}"/>
    <cellStyle name="Normal 3 5 24 2 3 13" xfId="25933" xr:uid="{9E8957A4-4909-4722-932A-212E6C8E8067}"/>
    <cellStyle name="Normal 3 5 24 2 3 14" xfId="25934" xr:uid="{6A48D68E-17E7-4685-902E-AB5CA2E159CD}"/>
    <cellStyle name="Normal 3 5 24 2 3 15" xfId="25935" xr:uid="{71F49578-81B6-46FF-A477-E11966217757}"/>
    <cellStyle name="Normal 3 5 24 2 3 2" xfId="25936" xr:uid="{85B4A925-32B7-436F-90EF-900D29E6ABEF}"/>
    <cellStyle name="Normal 3 5 24 2 3 2 2" xfId="25937" xr:uid="{56157A7D-7B29-4671-91B5-5CDD593170FF}"/>
    <cellStyle name="Normal 3 5 24 2 3 2 2 2" xfId="25938" xr:uid="{08FA75F8-7690-45E9-BECA-4F0D262EE812}"/>
    <cellStyle name="Normal 3 5 24 2 3 2 2 2 2" xfId="25939" xr:uid="{A217B015-000A-4011-9B84-379120F33FD8}"/>
    <cellStyle name="Normal 3 5 24 2 3 2 2 2 2 2" xfId="25940" xr:uid="{C49E239C-944D-4C70-9C27-D9C64ABF6184}"/>
    <cellStyle name="Normal 3 5 24 2 3 2 2 2 2 2 2" xfId="25941" xr:uid="{501EBE96-FA93-4625-A9B2-5B60D1E7B84E}"/>
    <cellStyle name="Normal 3 5 24 2 3 2 2 2 2 3" xfId="25942" xr:uid="{C0812E83-93DB-4DEE-8700-B50E2FD9BE42}"/>
    <cellStyle name="Normal 3 5 24 2 3 2 2 2 2 4" xfId="25943" xr:uid="{F445C46A-78F7-46F7-9D2F-74B9E5963990}"/>
    <cellStyle name="Normal 3 5 24 2 3 2 2 2 2 5" xfId="25944" xr:uid="{6C95922B-CA26-48C6-81D6-91B9EF67758E}"/>
    <cellStyle name="Normal 3 5 24 2 3 2 2 2 3" xfId="25945" xr:uid="{95F25F13-E5AE-438F-BD14-2198DD5E8BA0}"/>
    <cellStyle name="Normal 3 5 24 2 3 2 2 2 3 2" xfId="25946" xr:uid="{C1BC2E9A-8D38-43CE-98DD-184E26C6CFB2}"/>
    <cellStyle name="Normal 3 5 24 2 3 2 2 2 4" xfId="25947" xr:uid="{1EFD6DC2-2480-4007-BC30-319B653532A4}"/>
    <cellStyle name="Normal 3 5 24 2 3 2 2 2 5" xfId="25948" xr:uid="{E7E55726-7F12-41AE-BBA8-1C442A239872}"/>
    <cellStyle name="Normal 3 5 24 2 3 2 2 3" xfId="25949" xr:uid="{6F96659E-0A29-4E10-B823-403929E231BD}"/>
    <cellStyle name="Normal 3 5 24 2 3 2 2 4" xfId="25950" xr:uid="{6CDBDBA9-B0DD-4867-BB43-86CC62863EF0}"/>
    <cellStyle name="Normal 3 5 24 2 3 2 2 5" xfId="25951" xr:uid="{7E6678E6-B205-4DBF-8CF2-B1CEFB120BB5}"/>
    <cellStyle name="Normal 3 5 24 2 3 2 2 6" xfId="25952" xr:uid="{95C8E001-4518-4010-AEBB-938644807B5D}"/>
    <cellStyle name="Normal 3 5 24 2 3 2 2 6 2" xfId="25953" xr:uid="{FC5FB922-396A-47BF-BAA7-027EB0DC201A}"/>
    <cellStyle name="Normal 3 5 24 2 3 2 2 7" xfId="25954" xr:uid="{ACB2A1F6-CD62-4CFA-BAD6-13635A636A21}"/>
    <cellStyle name="Normal 3 5 24 2 3 2 2 8" xfId="25955" xr:uid="{D632BE87-0D75-4CEF-9F1F-A56944697059}"/>
    <cellStyle name="Normal 3 5 24 2 3 2 2 9" xfId="25956" xr:uid="{56CC5D65-9A2E-4223-BDD7-7B40127FBCEF}"/>
    <cellStyle name="Normal 3 5 24 2 3 2 3" xfId="25957" xr:uid="{91E186B1-ACCC-4F84-A682-37D290B5674E}"/>
    <cellStyle name="Normal 3 5 24 2 3 2 3 2" xfId="25958" xr:uid="{667D59A2-65C5-4EFC-ADBB-84ABE9C44E55}"/>
    <cellStyle name="Normal 3 5 24 2 3 2 3 2 2" xfId="25959" xr:uid="{7E9890CB-6D00-4201-9230-162CE521663E}"/>
    <cellStyle name="Normal 3 5 24 2 3 2 3 2 2 2" xfId="25960" xr:uid="{C1A93B13-7C89-4288-8C0A-63C31D820424}"/>
    <cellStyle name="Normal 3 5 24 2 3 2 3 2 3" xfId="25961" xr:uid="{A3E8CBA3-DE91-4094-94EB-9E8854CF819C}"/>
    <cellStyle name="Normal 3 5 24 2 3 2 3 2 4" xfId="25962" xr:uid="{4000840E-F729-48E9-8E98-D0A4B5082BB7}"/>
    <cellStyle name="Normal 3 5 24 2 3 2 3 2 5" xfId="25963" xr:uid="{085B9F07-1976-4E1E-9A58-6F2A8F1388B7}"/>
    <cellStyle name="Normal 3 5 24 2 3 2 3 3" xfId="25964" xr:uid="{B7B7EC53-AC7E-4663-A14D-2E9E06844B7D}"/>
    <cellStyle name="Normal 3 5 24 2 3 2 3 3 2" xfId="25965" xr:uid="{DB8D4A66-1577-48E9-B52B-0996A4436FD6}"/>
    <cellStyle name="Normal 3 5 24 2 3 2 3 4" xfId="25966" xr:uid="{C1F3F3F0-42CB-4300-AA8B-C2761B90EB1F}"/>
    <cellStyle name="Normal 3 5 24 2 3 2 3 5" xfId="25967" xr:uid="{44393E23-D31D-4A53-9D87-F77B4FFD62B0}"/>
    <cellStyle name="Normal 3 5 24 2 3 2 4" xfId="25968" xr:uid="{0A95E5FB-6ECB-413A-804A-124A31989E6F}"/>
    <cellStyle name="Normal 3 5 24 2 3 2 5" xfId="25969" xr:uid="{4A86E0D7-3E44-4D93-828B-457F94708B4A}"/>
    <cellStyle name="Normal 3 5 24 2 3 2 6" xfId="25970" xr:uid="{F6430F79-11EB-4EC5-8EC3-5A83836E4C1B}"/>
    <cellStyle name="Normal 3 5 24 2 3 2 6 2" xfId="25971" xr:uid="{9D81238D-B6C9-44BC-9F92-B6B2F9B1B1A9}"/>
    <cellStyle name="Normal 3 5 24 2 3 2 7" xfId="25972" xr:uid="{EC4971FD-DE81-43EB-A9C9-758594875787}"/>
    <cellStyle name="Normal 3 5 24 2 3 2 8" xfId="25973" xr:uid="{654EACFA-163A-4441-AC94-D34575063E20}"/>
    <cellStyle name="Normal 3 5 24 2 3 2 9" xfId="25974" xr:uid="{24B15D7D-A8C0-4E5E-AF25-F42E17A2DF61}"/>
    <cellStyle name="Normal 3 5 24 2 3 3" xfId="25975" xr:uid="{A4A11E10-BEE1-44BF-9794-EA273F1378B4}"/>
    <cellStyle name="Normal 3 5 24 2 3 4" xfId="25976" xr:uid="{BC95BFB8-436D-4B33-BE65-22C69D1980E3}"/>
    <cellStyle name="Normal 3 5 24 2 3 5" xfId="25977" xr:uid="{C8AFB4B7-AEB5-4236-A6FA-6F79C20B8F55}"/>
    <cellStyle name="Normal 3 5 24 2 3 6" xfId="25978" xr:uid="{D8272A1B-2BDE-4624-A61E-F3E2E68719D9}"/>
    <cellStyle name="Normal 3 5 24 2 3 7" xfId="25979" xr:uid="{239F9C13-59D7-460E-9C69-D188E0E60B13}"/>
    <cellStyle name="Normal 3 5 24 2 3 8" xfId="25980" xr:uid="{B0166886-1481-48E3-BDE2-E622A96B93AC}"/>
    <cellStyle name="Normal 3 5 24 2 3 8 2" xfId="25981" xr:uid="{1A773422-7CF9-4AB0-992F-20027115A8CC}"/>
    <cellStyle name="Normal 3 5 24 2 3 8 2 2" xfId="25982" xr:uid="{2183B638-A356-4B1A-B557-B1346B6CE6AB}"/>
    <cellStyle name="Normal 3 5 24 2 3 8 2 2 2" xfId="25983" xr:uid="{5C0361D7-F75F-496C-925E-11D28FDC7B61}"/>
    <cellStyle name="Normal 3 5 24 2 3 8 2 3" xfId="25984" xr:uid="{8BC25F2A-4A8D-4D3E-AC23-EF4358DCE70A}"/>
    <cellStyle name="Normal 3 5 24 2 3 8 2 4" xfId="25985" xr:uid="{801D33B6-70D0-4890-BDD9-484528F97D65}"/>
    <cellStyle name="Normal 3 5 24 2 3 8 2 5" xfId="25986" xr:uid="{5841CCCA-979C-4D9B-ABA7-4A66EA48CD79}"/>
    <cellStyle name="Normal 3 5 24 2 3 8 3" xfId="25987" xr:uid="{179379E1-21B9-423A-A82F-C209E19FB921}"/>
    <cellStyle name="Normal 3 5 24 2 3 8 3 2" xfId="25988" xr:uid="{6B3E8E5D-93F5-4DB0-A462-6D5815491CCA}"/>
    <cellStyle name="Normal 3 5 24 2 3 8 4" xfId="25989" xr:uid="{AE0CEE6E-E7A2-4DE9-BE66-78F91EC1F072}"/>
    <cellStyle name="Normal 3 5 24 2 3 8 5" xfId="25990" xr:uid="{CD789BE4-1CE4-4130-9B74-68CA98FFA5EA}"/>
    <cellStyle name="Normal 3 5 24 2 3 9" xfId="25991" xr:uid="{D90721E0-888B-4A43-9D16-7C79E1F29668}"/>
    <cellStyle name="Normal 3 5 24 2 4" xfId="25992" xr:uid="{7AB050E0-C7D0-4C0B-9C0E-A0B88261DE44}"/>
    <cellStyle name="Normal 3 5 24 2 4 2" xfId="25993" xr:uid="{51FB839B-E3A1-4D93-A67C-4D7060873DCC}"/>
    <cellStyle name="Normal 3 5 24 2 4 2 2" xfId="25994" xr:uid="{8752B52D-29B4-4C3B-98BB-ED54AE9DE157}"/>
    <cellStyle name="Normal 3 5 24 2 4 2 2 2" xfId="25995" xr:uid="{EAC9990E-B7DC-4F94-B6F1-193D0EEC31F0}"/>
    <cellStyle name="Normal 3 5 24 2 4 2 2 2 2" xfId="25996" xr:uid="{E591F4DD-796D-4AF4-938C-A4CEF46BE1FE}"/>
    <cellStyle name="Normal 3 5 24 2 4 2 2 2 2 2" xfId="25997" xr:uid="{084A63DA-F2AE-4C65-85E1-07D4DA3D590C}"/>
    <cellStyle name="Normal 3 5 24 2 4 2 2 2 3" xfId="25998" xr:uid="{7AC071EE-73A9-4A96-AD74-537E7D6B858E}"/>
    <cellStyle name="Normal 3 5 24 2 4 2 2 2 4" xfId="25999" xr:uid="{37FEB6C4-8D45-4A16-9EAC-A6A62DCD3125}"/>
    <cellStyle name="Normal 3 5 24 2 4 2 2 2 5" xfId="26000" xr:uid="{2D078524-2DD8-4052-9B32-FE5285D113DA}"/>
    <cellStyle name="Normal 3 5 24 2 4 2 2 3" xfId="26001" xr:uid="{AC34F95F-BA19-4D88-87ED-31DE2F32430E}"/>
    <cellStyle name="Normal 3 5 24 2 4 2 2 3 2" xfId="26002" xr:uid="{9D563D90-1F05-4AA5-9521-33A866FF54EF}"/>
    <cellStyle name="Normal 3 5 24 2 4 2 2 4" xfId="26003" xr:uid="{C07D7C60-C506-4640-846C-A190D637B12C}"/>
    <cellStyle name="Normal 3 5 24 2 4 2 2 5" xfId="26004" xr:uid="{497F05CC-7C02-4DE4-BD91-A979E5C0D752}"/>
    <cellStyle name="Normal 3 5 24 2 4 2 3" xfId="26005" xr:uid="{59A7B07D-9901-440E-8A2E-6ADCB9C5A62A}"/>
    <cellStyle name="Normal 3 5 24 2 4 2 4" xfId="26006" xr:uid="{0C34BD8A-CA69-46A0-9534-5BE98F10EBA6}"/>
    <cellStyle name="Normal 3 5 24 2 4 2 5" xfId="26007" xr:uid="{FB8FA74F-D5B7-4D15-AFC9-2DB4D392BAE4}"/>
    <cellStyle name="Normal 3 5 24 2 4 2 6" xfId="26008" xr:uid="{BB15E8D7-A118-418A-892F-EF89B2B1FD12}"/>
    <cellStyle name="Normal 3 5 24 2 4 2 6 2" xfId="26009" xr:uid="{C55F69E2-2A6E-4319-9A37-693D358BCD54}"/>
    <cellStyle name="Normal 3 5 24 2 4 2 7" xfId="26010" xr:uid="{E67D4325-11D0-485B-AEE4-7B2C1075CA64}"/>
    <cellStyle name="Normal 3 5 24 2 4 2 8" xfId="26011" xr:uid="{6687A05B-4403-4EEB-A8D8-95A255C4166D}"/>
    <cellStyle name="Normal 3 5 24 2 4 2 9" xfId="26012" xr:uid="{5DFFD397-329E-4F00-86B2-C762884E42EA}"/>
    <cellStyle name="Normal 3 5 24 2 4 3" xfId="26013" xr:uid="{F4B04339-1C0A-40D4-9B18-6A2FB85BC4BA}"/>
    <cellStyle name="Normal 3 5 24 2 4 3 2" xfId="26014" xr:uid="{7FE1D60B-E28F-449B-B4C5-33795AE37438}"/>
    <cellStyle name="Normal 3 5 24 2 4 3 2 2" xfId="26015" xr:uid="{C25C78D9-BA8F-4068-B522-259E477CC179}"/>
    <cellStyle name="Normal 3 5 24 2 4 3 2 2 2" xfId="26016" xr:uid="{55769D18-A5D2-4AC1-99D7-84AF19AB7446}"/>
    <cellStyle name="Normal 3 5 24 2 4 3 2 3" xfId="26017" xr:uid="{7B9B6842-6289-4909-9FE7-E462D8640EF1}"/>
    <cellStyle name="Normal 3 5 24 2 4 3 2 4" xfId="26018" xr:uid="{3406A34A-F0FF-45D3-A4C4-934811F91DBB}"/>
    <cellStyle name="Normal 3 5 24 2 4 3 2 5" xfId="26019" xr:uid="{BD4B0844-7C72-47C4-8A49-251343979C9A}"/>
    <cellStyle name="Normal 3 5 24 2 4 3 3" xfId="26020" xr:uid="{CA08F408-F05C-4DED-BC40-27C1C07933BC}"/>
    <cellStyle name="Normal 3 5 24 2 4 3 3 2" xfId="26021" xr:uid="{86A84DDA-B3F1-4B2A-821B-A831CD5066EA}"/>
    <cellStyle name="Normal 3 5 24 2 4 3 4" xfId="26022" xr:uid="{95C3ACDA-99FE-47FD-8C01-0AB2493F9147}"/>
    <cellStyle name="Normal 3 5 24 2 4 3 5" xfId="26023" xr:uid="{65E1501C-13AC-4BA0-985F-89BDE2A0C02A}"/>
    <cellStyle name="Normal 3 5 24 2 4 4" xfId="26024" xr:uid="{999F9516-DF71-49FC-BEC5-E47E84D61C44}"/>
    <cellStyle name="Normal 3 5 24 2 4 5" xfId="26025" xr:uid="{057CB7D2-3701-4788-A2F2-70F27653B47D}"/>
    <cellStyle name="Normal 3 5 24 2 4 6" xfId="26026" xr:uid="{55C25DD7-7D07-40DC-8FB9-5F85C93850CC}"/>
    <cellStyle name="Normal 3 5 24 2 4 6 2" xfId="26027" xr:uid="{97ED48CB-93D0-4117-867E-21D507389F35}"/>
    <cellStyle name="Normal 3 5 24 2 4 7" xfId="26028" xr:uid="{B79A366F-D382-4953-8042-BB8DE41859A5}"/>
    <cellStyle name="Normal 3 5 24 2 4 8" xfId="26029" xr:uid="{A0FAE9D2-E8EF-4E6A-86CD-95D3B1C072A3}"/>
    <cellStyle name="Normal 3 5 24 2 4 9" xfId="26030" xr:uid="{0CC554F1-3289-4C34-B03D-00D48C21C625}"/>
    <cellStyle name="Normal 3 5 24 2 5" xfId="26031" xr:uid="{D61AD605-D814-4596-B9BA-22E5B111FF1F}"/>
    <cellStyle name="Normal 3 5 24 2 5 2" xfId="26032" xr:uid="{A1ACB377-99DB-4F83-AA95-9B84B5C538A1}"/>
    <cellStyle name="Normal 3 5 24 2 5 3" xfId="26033" xr:uid="{B2A56CA2-FD61-46A5-AD00-0CEAFFBB5CE8}"/>
    <cellStyle name="Normal 3 5 24 2 6" xfId="26034" xr:uid="{9E18F9AB-49A2-4E44-A209-80041DA7C0E9}"/>
    <cellStyle name="Normal 3 5 24 2 6 2" xfId="26035" xr:uid="{40B6F452-F45A-4A97-A540-3217C9701286}"/>
    <cellStyle name="Normal 3 5 24 2 6 3" xfId="26036" xr:uid="{6A9D6457-D070-431D-B5E5-B52DA5154413}"/>
    <cellStyle name="Normal 3 5 24 2 7" xfId="26037" xr:uid="{D25E992A-9D0E-46B6-BCE7-1FABBD68955D}"/>
    <cellStyle name="Normal 3 5 24 2 7 2" xfId="26038" xr:uid="{41B5FEC1-BEFC-48BB-975B-8177F5164CC3}"/>
    <cellStyle name="Normal 3 5 24 2 7 3" xfId="26039" xr:uid="{37AE3D70-C03B-45F5-93C2-C79F89AA93CD}"/>
    <cellStyle name="Normal 3 5 24 2 8" xfId="26040" xr:uid="{D7F40803-AA66-4F00-BF0C-DF481FADEFA4}"/>
    <cellStyle name="Normal 3 5 24 2 8 2" xfId="26041" xr:uid="{3B326ED7-8CCF-4A7A-8B06-D0E3A7EA8AE4}"/>
    <cellStyle name="Normal 3 5 24 2 8 3" xfId="26042" xr:uid="{89C9CB2F-018C-4851-A959-CE7AB5F18879}"/>
    <cellStyle name="Normal 3 5 24 2 9" xfId="26043" xr:uid="{6D3E4567-68AF-4084-A64D-37AA4E67DC7D}"/>
    <cellStyle name="Normal 3 5 24 2 9 2" xfId="26044" xr:uid="{6C034316-23E0-44BF-9818-DA864209EED7}"/>
    <cellStyle name="Normal 3 5 24 2 9 2 2" xfId="26045" xr:uid="{5BDBB46A-A8CF-4889-AEE7-6C831FE45124}"/>
    <cellStyle name="Normal 3 5 24 2 9 2 2 2" xfId="26046" xr:uid="{316A502F-171C-4FF4-8136-A5BE67B94255}"/>
    <cellStyle name="Normal 3 5 24 2 9 2 3" xfId="26047" xr:uid="{C0E6DBDF-F9ED-47D3-9C8B-AF3EC517B867}"/>
    <cellStyle name="Normal 3 5 24 2 9 2 4" xfId="26048" xr:uid="{F0846747-B615-41C4-AD61-43A76EA3092C}"/>
    <cellStyle name="Normal 3 5 24 2 9 2 5" xfId="26049" xr:uid="{750CFE2F-4CCC-4E3F-9EF5-16CCC7DAEDCF}"/>
    <cellStyle name="Normal 3 5 24 2 9 3" xfId="26050" xr:uid="{9BF5D7DF-1133-402F-A440-7F562D049A67}"/>
    <cellStyle name="Normal 3 5 24 2 9 3 2" xfId="26051" xr:uid="{F65A4FA7-10FE-4BC6-A168-2B79CE08547C}"/>
    <cellStyle name="Normal 3 5 24 2 9 4" xfId="26052" xr:uid="{C3AFAA67-E1E0-4613-BD24-F2BFE90B525D}"/>
    <cellStyle name="Normal 3 5 24 2 9 5" xfId="26053" xr:uid="{46444612-131E-42A8-A941-97019D412C12}"/>
    <cellStyle name="Normal 3 5 24 3" xfId="26054" xr:uid="{1227E065-7BA2-44A1-BDDD-93B9DA363951}"/>
    <cellStyle name="Normal 3 5 24 3 2" xfId="26055" xr:uid="{22C5FB3E-95A0-4B7D-9414-394AA5B5E91A}"/>
    <cellStyle name="Normal 3 5 24 3 3" xfId="26056" xr:uid="{65325E99-52D0-4C20-8689-9CA3A24AF494}"/>
    <cellStyle name="Normal 3 5 24 4" xfId="26057" xr:uid="{0B61A1B9-880C-467C-83C7-C999AEEDB79E}"/>
    <cellStyle name="Normal 3 5 24 4 10" xfId="26058" xr:uid="{38851113-15FE-4BF3-B41A-479421EA614B}"/>
    <cellStyle name="Normal 3 5 24 4 11" xfId="26059" xr:uid="{4FCB8832-6D0A-4080-A8CA-469A8D37A48E}"/>
    <cellStyle name="Normal 3 5 24 4 12" xfId="26060" xr:uid="{8732A8E3-FD22-4F54-A7EE-E30591528DDE}"/>
    <cellStyle name="Normal 3 5 24 4 12 2" xfId="26061" xr:uid="{116F072D-3AF3-45B5-AC1F-49D973E6E23E}"/>
    <cellStyle name="Normal 3 5 24 4 13" xfId="26062" xr:uid="{AB422735-35B7-4FF8-91C3-58701F937475}"/>
    <cellStyle name="Normal 3 5 24 4 14" xfId="26063" xr:uid="{EDE84DAD-4ADD-43B9-87A1-F953DF08754A}"/>
    <cellStyle name="Normal 3 5 24 4 15" xfId="26064" xr:uid="{ADCB661D-F635-4B4D-B72E-88C636153FA8}"/>
    <cellStyle name="Normal 3 5 24 4 2" xfId="26065" xr:uid="{B0ED32C9-58D8-4380-AC6A-5CB353989BA0}"/>
    <cellStyle name="Normal 3 5 24 4 2 2" xfId="26066" xr:uid="{AA834B39-3AE0-4AED-A22B-D5DBC6ADB42D}"/>
    <cellStyle name="Normal 3 5 24 4 2 2 2" xfId="26067" xr:uid="{DCDAA926-841D-443A-835F-5E328658F32B}"/>
    <cellStyle name="Normal 3 5 24 4 2 2 2 2" xfId="26068" xr:uid="{5D265B12-C89C-4D8B-AB76-1ED265D9DA67}"/>
    <cellStyle name="Normal 3 5 24 4 2 2 2 2 2" xfId="26069" xr:uid="{544FD403-6725-4F72-A8F6-FD843F1D0118}"/>
    <cellStyle name="Normal 3 5 24 4 2 2 2 2 2 2" xfId="26070" xr:uid="{E9DBF51F-81F5-468E-A10D-475511F7EF76}"/>
    <cellStyle name="Normal 3 5 24 4 2 2 2 2 3" xfId="26071" xr:uid="{5A266E8C-64BB-4CD2-8AA7-FEFD5758E65B}"/>
    <cellStyle name="Normal 3 5 24 4 2 2 2 2 4" xfId="26072" xr:uid="{B80EFA96-3CA7-4F20-A9A8-887558EFC429}"/>
    <cellStyle name="Normal 3 5 24 4 2 2 2 2 5" xfId="26073" xr:uid="{C5D2CC0F-E233-4F45-AA53-D407023E0FDB}"/>
    <cellStyle name="Normal 3 5 24 4 2 2 2 3" xfId="26074" xr:uid="{F7EEDD2C-EBA6-4636-A885-87756A816E62}"/>
    <cellStyle name="Normal 3 5 24 4 2 2 2 3 2" xfId="26075" xr:uid="{574BAE48-E0C5-4B80-9845-9BBEDAB1A169}"/>
    <cellStyle name="Normal 3 5 24 4 2 2 2 4" xfId="26076" xr:uid="{FD9D01D3-43D2-4A33-BF22-200CD83CE297}"/>
    <cellStyle name="Normal 3 5 24 4 2 2 2 5" xfId="26077" xr:uid="{C343AEF3-7260-40B5-BBEE-D21AFB3D5078}"/>
    <cellStyle name="Normal 3 5 24 4 2 2 3" xfId="26078" xr:uid="{62E9EB5C-1B47-49A9-A587-4EF8DA1030E4}"/>
    <cellStyle name="Normal 3 5 24 4 2 2 4" xfId="26079" xr:uid="{C6CCA1BA-B214-4D90-B3CB-6589EA595E7B}"/>
    <cellStyle name="Normal 3 5 24 4 2 2 5" xfId="26080" xr:uid="{BA1490B2-717D-4FC2-AE82-7120B9FC42B1}"/>
    <cellStyle name="Normal 3 5 24 4 2 2 6" xfId="26081" xr:uid="{46552476-2850-490D-9355-48FE1751E06C}"/>
    <cellStyle name="Normal 3 5 24 4 2 2 6 2" xfId="26082" xr:uid="{F4E6A889-EB54-4C34-82F5-7ADC8DC6457A}"/>
    <cellStyle name="Normal 3 5 24 4 2 2 7" xfId="26083" xr:uid="{19851104-9898-4A53-BD4E-E53F78103DAB}"/>
    <cellStyle name="Normal 3 5 24 4 2 2 8" xfId="26084" xr:uid="{7B424F8F-EADE-46A3-A639-C2FCEBD8B930}"/>
    <cellStyle name="Normal 3 5 24 4 2 2 9" xfId="26085" xr:uid="{D155FE35-8008-4B8C-A0F4-091527CA5B5B}"/>
    <cellStyle name="Normal 3 5 24 4 2 3" xfId="26086" xr:uid="{D175B9D2-5131-4A35-BA34-DA8C234C8E46}"/>
    <cellStyle name="Normal 3 5 24 4 2 3 2" xfId="26087" xr:uid="{B6FAB1FB-9D43-4CAE-BEC6-2190825D6D39}"/>
    <cellStyle name="Normal 3 5 24 4 2 3 2 2" xfId="26088" xr:uid="{69494987-B7D7-4E23-AF60-4277775A9D9B}"/>
    <cellStyle name="Normal 3 5 24 4 2 3 2 2 2" xfId="26089" xr:uid="{A3951607-1C11-4D95-BA86-852007BE8345}"/>
    <cellStyle name="Normal 3 5 24 4 2 3 2 3" xfId="26090" xr:uid="{A6D83463-DF44-47FA-9588-F859F0C96839}"/>
    <cellStyle name="Normal 3 5 24 4 2 3 2 4" xfId="26091" xr:uid="{C0550744-18ED-4BFD-927B-4227EDF14D08}"/>
    <cellStyle name="Normal 3 5 24 4 2 3 2 5" xfId="26092" xr:uid="{D7ACD349-7321-4E7C-8CAF-6C5F64E95FB9}"/>
    <cellStyle name="Normal 3 5 24 4 2 3 3" xfId="26093" xr:uid="{C5F43C25-1876-41BB-8B98-8409DC172664}"/>
    <cellStyle name="Normal 3 5 24 4 2 3 3 2" xfId="26094" xr:uid="{A50C51E7-4A08-4C5B-87A2-670C06037F39}"/>
    <cellStyle name="Normal 3 5 24 4 2 3 4" xfId="26095" xr:uid="{3BC7B2C2-0AB8-48BC-B1AD-141660563ACC}"/>
    <cellStyle name="Normal 3 5 24 4 2 3 5" xfId="26096" xr:uid="{720CAD19-274F-4FF7-A95F-BE83D149D7F3}"/>
    <cellStyle name="Normal 3 5 24 4 2 4" xfId="26097" xr:uid="{2B42F225-7308-4060-8959-812CA805404F}"/>
    <cellStyle name="Normal 3 5 24 4 2 5" xfId="26098" xr:uid="{BEC06997-7118-4E4D-A414-C3510F93E8C3}"/>
    <cellStyle name="Normal 3 5 24 4 2 6" xfId="26099" xr:uid="{D034E8C5-27BC-4C07-B7D1-B096028B97B9}"/>
    <cellStyle name="Normal 3 5 24 4 2 6 2" xfId="26100" xr:uid="{76293B2D-EF02-466A-921C-C39481BC5108}"/>
    <cellStyle name="Normal 3 5 24 4 2 7" xfId="26101" xr:uid="{C4967A88-0DD2-4818-B7E2-C36619B6DFF4}"/>
    <cellStyle name="Normal 3 5 24 4 2 8" xfId="26102" xr:uid="{CA20C6E8-97E4-4676-92BA-D27896754B18}"/>
    <cellStyle name="Normal 3 5 24 4 2 9" xfId="26103" xr:uid="{A2188DD6-5C8E-4585-99FB-4232AE5AA630}"/>
    <cellStyle name="Normal 3 5 24 4 3" xfId="26104" xr:uid="{D91B5526-83C4-498D-8DCF-04225A9188BE}"/>
    <cellStyle name="Normal 3 5 24 4 3 2" xfId="26105" xr:uid="{066189A2-B6CE-4BA7-A691-AD4771A80CD4}"/>
    <cellStyle name="Normal 3 5 24 4 3 3" xfId="26106" xr:uid="{8DA531EC-2E37-40CF-BC6E-0BDDF3B1C88E}"/>
    <cellStyle name="Normal 3 5 24 4 4" xfId="26107" xr:uid="{BD075887-AB72-429A-A236-D0A5A99F38EF}"/>
    <cellStyle name="Normal 3 5 24 4 4 2" xfId="26108" xr:uid="{E50932CF-7D94-4895-AC55-97B7982311B4}"/>
    <cellStyle name="Normal 3 5 24 4 4 3" xfId="26109" xr:uid="{419E0E52-7554-4EEC-8768-942EAD9FD998}"/>
    <cellStyle name="Normal 3 5 24 4 5" xfId="26110" xr:uid="{AAAFE655-EFBE-4765-A487-AA1B9A92207A}"/>
    <cellStyle name="Normal 3 5 24 4 5 2" xfId="26111" xr:uid="{79F25ABF-D3AE-4525-A897-3633EF875980}"/>
    <cellStyle name="Normal 3 5 24 4 5 3" xfId="26112" xr:uid="{B9B5D13A-7653-48C8-965B-F90306F6EDCD}"/>
    <cellStyle name="Normal 3 5 24 4 6" xfId="26113" xr:uid="{60F7425E-C0A2-4A0E-8221-2914C946D280}"/>
    <cellStyle name="Normal 3 5 24 4 6 2" xfId="26114" xr:uid="{AAAF2927-177D-49A6-8EED-D4E9FA1476F1}"/>
    <cellStyle name="Normal 3 5 24 4 6 3" xfId="26115" xr:uid="{69F8A947-66C6-4A7D-A2C7-3970A7439B52}"/>
    <cellStyle name="Normal 3 5 24 4 7" xfId="26116" xr:uid="{63CB338D-1FED-4CC8-B16A-390CD11B939B}"/>
    <cellStyle name="Normal 3 5 24 4 7 2" xfId="26117" xr:uid="{8385EF5D-D749-4F93-AD64-3E783EDB7ACA}"/>
    <cellStyle name="Normal 3 5 24 4 7 3" xfId="26118" xr:uid="{3B079261-1509-44F7-A199-10BD2D40C1BB}"/>
    <cellStyle name="Normal 3 5 24 4 8" xfId="26119" xr:uid="{EBB99583-729F-44CD-85A9-E5B05E4D356C}"/>
    <cellStyle name="Normal 3 5 24 4 8 2" xfId="26120" xr:uid="{FE23DD0E-7052-4E41-AA0D-7741D06E6C7E}"/>
    <cellStyle name="Normal 3 5 24 4 8 2 2" xfId="26121" xr:uid="{96BAEBFA-8D51-4742-83FB-28C432AA6ADA}"/>
    <cellStyle name="Normal 3 5 24 4 8 2 2 2" xfId="26122" xr:uid="{5FA1F9F0-C17C-4B69-A983-DA65167EE2B6}"/>
    <cellStyle name="Normal 3 5 24 4 8 2 3" xfId="26123" xr:uid="{3178DF91-C264-4FC6-90CE-683E2C85AD81}"/>
    <cellStyle name="Normal 3 5 24 4 8 2 4" xfId="26124" xr:uid="{A581C3CC-39E3-46A1-AF91-3180733126BB}"/>
    <cellStyle name="Normal 3 5 24 4 8 2 5" xfId="26125" xr:uid="{70A86E77-5FED-4C0A-9031-DFCBCA6C31E1}"/>
    <cellStyle name="Normal 3 5 24 4 8 3" xfId="26126" xr:uid="{63338924-2516-4154-A3C2-F1AF074C15EA}"/>
    <cellStyle name="Normal 3 5 24 4 8 3 2" xfId="26127" xr:uid="{1A5F326B-0465-428E-9FD6-F2ADAE051C2C}"/>
    <cellStyle name="Normal 3 5 24 4 8 4" xfId="26128" xr:uid="{CD35CD79-7CE1-4128-B6A9-C4CAE4E3866C}"/>
    <cellStyle name="Normal 3 5 24 4 8 5" xfId="26129" xr:uid="{33E49B25-8211-4287-A725-B66B24C37EDD}"/>
    <cellStyle name="Normal 3 5 24 4 9" xfId="26130" xr:uid="{334F65BB-FCE2-4565-B4C6-FCEA07067E31}"/>
    <cellStyle name="Normal 3 5 24 5" xfId="26131" xr:uid="{8D70A50A-71D0-473C-99EE-6C9B572DF016}"/>
    <cellStyle name="Normal 3 5 24 5 2" xfId="26132" xr:uid="{711FF708-2F68-48E7-9F7B-894CADC14D89}"/>
    <cellStyle name="Normal 3 5 24 5 3" xfId="26133" xr:uid="{CEEBAFC9-8F84-4833-99D4-A87DE80E8B6F}"/>
    <cellStyle name="Normal 3 5 24 6" xfId="26134" xr:uid="{84EE1645-C582-4A80-8E02-1D51E6194D61}"/>
    <cellStyle name="Normal 3 5 24 6 2" xfId="26135" xr:uid="{B386E7D8-B1D5-47E6-82A0-03559A4E26DB}"/>
    <cellStyle name="Normal 3 5 24 6 2 2" xfId="26136" xr:uid="{1C9585E8-BB8D-4D11-B8AE-1B81547AE93C}"/>
    <cellStyle name="Normal 3 5 24 6 2 2 2" xfId="26137" xr:uid="{7A37AD5F-E243-452F-B451-C2155A771271}"/>
    <cellStyle name="Normal 3 5 24 6 2 2 2 2" xfId="26138" xr:uid="{E918EFE8-E9CD-4BB5-A98C-0D8469D3EBE9}"/>
    <cellStyle name="Normal 3 5 24 6 2 2 2 2 2" xfId="26139" xr:uid="{41577BE4-63AC-4343-9116-99D6D7019F67}"/>
    <cellStyle name="Normal 3 5 24 6 2 2 2 3" xfId="26140" xr:uid="{2117209C-1EAF-44CA-B61F-D40DC63DB06D}"/>
    <cellStyle name="Normal 3 5 24 6 2 2 2 4" xfId="26141" xr:uid="{5DDCBF41-B202-4C66-AE83-B82ACC7430F3}"/>
    <cellStyle name="Normal 3 5 24 6 2 2 2 5" xfId="26142" xr:uid="{701262A8-FE5B-44CF-BA73-3263F2E3900D}"/>
    <cellStyle name="Normal 3 5 24 6 2 2 3" xfId="26143" xr:uid="{9CCC6395-1FCF-41FF-B4CA-75BA7C7D1595}"/>
    <cellStyle name="Normal 3 5 24 6 2 2 3 2" xfId="26144" xr:uid="{7E1830C5-6334-44BD-B3E8-99404E97A4D5}"/>
    <cellStyle name="Normal 3 5 24 6 2 2 4" xfId="26145" xr:uid="{B5476E1B-7E61-4A73-ABE5-803D56C95224}"/>
    <cellStyle name="Normal 3 5 24 6 2 2 5" xfId="26146" xr:uid="{C57B9F74-4A26-4299-ABA7-D34194BA941D}"/>
    <cellStyle name="Normal 3 5 24 6 2 3" xfId="26147" xr:uid="{7441C3E7-2CE1-4BE4-BD5B-43484986054C}"/>
    <cellStyle name="Normal 3 5 24 6 2 4" xfId="26148" xr:uid="{A6DE4939-D360-42CC-B556-1162283FCF4B}"/>
    <cellStyle name="Normal 3 5 24 6 2 5" xfId="26149" xr:uid="{0117F1A0-ED10-4667-942C-20827FB582F4}"/>
    <cellStyle name="Normal 3 5 24 6 2 6" xfId="26150" xr:uid="{DB8B755B-5107-4761-9DA3-A7FD3A689B88}"/>
    <cellStyle name="Normal 3 5 24 6 2 6 2" xfId="26151" xr:uid="{990DEB7E-6B7F-4F14-9CDC-0D94B01A9790}"/>
    <cellStyle name="Normal 3 5 24 6 2 7" xfId="26152" xr:uid="{15D24B54-76B1-4132-8018-D77EC9FCA65F}"/>
    <cellStyle name="Normal 3 5 24 6 2 8" xfId="26153" xr:uid="{99CEC83E-EB36-42F1-BC10-333766E62B91}"/>
    <cellStyle name="Normal 3 5 24 6 2 9" xfId="26154" xr:uid="{C91D6D41-F32D-402F-B6C9-8F3F1E914F17}"/>
    <cellStyle name="Normal 3 5 24 6 3" xfId="26155" xr:uid="{2DAFF13E-7733-4661-AD74-82BDB72E5B7D}"/>
    <cellStyle name="Normal 3 5 24 6 3 2" xfId="26156" xr:uid="{8DD88398-2A4B-4A8A-82EB-BDADBE3B27B4}"/>
    <cellStyle name="Normal 3 5 24 6 3 2 2" xfId="26157" xr:uid="{27BAFABB-7CF5-41E9-9C30-C86AC752B7C8}"/>
    <cellStyle name="Normal 3 5 24 6 3 2 2 2" xfId="26158" xr:uid="{708A7EC4-8896-45B9-9C66-63836B013132}"/>
    <cellStyle name="Normal 3 5 24 6 3 2 3" xfId="26159" xr:uid="{5370D2A3-8887-499C-9FAF-C5952217027D}"/>
    <cellStyle name="Normal 3 5 24 6 3 2 4" xfId="26160" xr:uid="{5B9120F7-0D84-40C8-A3EF-46116D9EF398}"/>
    <cellStyle name="Normal 3 5 24 6 3 2 5" xfId="26161" xr:uid="{1A141B62-C6CD-4BCD-9FE8-364C6018030F}"/>
    <cellStyle name="Normal 3 5 24 6 3 3" xfId="26162" xr:uid="{C885EB0F-0A76-4A17-9DA5-9A70F2AB638D}"/>
    <cellStyle name="Normal 3 5 24 6 3 3 2" xfId="26163" xr:uid="{89E8E49F-F608-4E71-B599-184F08AAC8DE}"/>
    <cellStyle name="Normal 3 5 24 6 3 4" xfId="26164" xr:uid="{C0038577-AC4F-4E10-B096-6DBC39F0A2D2}"/>
    <cellStyle name="Normal 3 5 24 6 3 5" xfId="26165" xr:uid="{0A41763C-6D14-4B31-AEA0-0B2A3F215636}"/>
    <cellStyle name="Normal 3 5 24 6 4" xfId="26166" xr:uid="{4AF028FF-DEC7-4FB5-A113-6AA51DBB7B54}"/>
    <cellStyle name="Normal 3 5 24 6 5" xfId="26167" xr:uid="{F33B13FB-0485-4A68-A989-045B4D3E1F4A}"/>
    <cellStyle name="Normal 3 5 24 6 6" xfId="26168" xr:uid="{C2045A63-4C00-4145-8979-F412E8BE1948}"/>
    <cellStyle name="Normal 3 5 24 6 6 2" xfId="26169" xr:uid="{433D9C54-25CA-45EC-82AB-57EE4A22AECE}"/>
    <cellStyle name="Normal 3 5 24 6 7" xfId="26170" xr:uid="{C54B897A-3B1E-4CD0-8346-104FB38EE8E1}"/>
    <cellStyle name="Normal 3 5 24 6 8" xfId="26171" xr:uid="{F48C2372-B34A-44DD-8893-5421CC51031A}"/>
    <cellStyle name="Normal 3 5 24 6 9" xfId="26172" xr:uid="{7DD838E2-80AA-4144-B464-BD1489517B7C}"/>
    <cellStyle name="Normal 3 5 24 7" xfId="26173" xr:uid="{DD299019-09A9-44A5-8E33-56E9AE3A2D31}"/>
    <cellStyle name="Normal 3 5 24 8" xfId="26174" xr:uid="{7ACED215-03AA-42F4-A355-FAD60A344186}"/>
    <cellStyle name="Normal 3 5 24 9" xfId="26175" xr:uid="{C31920AC-558B-4145-8813-F7067DB5FFFD}"/>
    <cellStyle name="Normal 3 5 25" xfId="26176" xr:uid="{4E4ACCF4-6FB7-465F-974F-9C3FF7498E7D}"/>
    <cellStyle name="Normal 3 5 25 2" xfId="26177" xr:uid="{94E8696C-8835-40A1-96EB-3B038A8E192C}"/>
    <cellStyle name="Normal 3 5 25 3" xfId="26178" xr:uid="{3B64D8A0-923D-4BE5-B438-EEC5547B2794}"/>
    <cellStyle name="Normal 3 5 26" xfId="26179" xr:uid="{B2E96B73-28C9-4265-A2FE-962717734B62}"/>
    <cellStyle name="Normal 3 5 26 2" xfId="26180" xr:uid="{E450D547-AC77-4E55-886A-657319C9C9C3}"/>
    <cellStyle name="Normal 3 5 26 3" xfId="26181" xr:uid="{724D1504-4FA8-43BE-A17F-7C0342AB5C61}"/>
    <cellStyle name="Normal 3 5 27" xfId="26182" xr:uid="{308A84C7-9DDC-489D-8E96-E968E4281550}"/>
    <cellStyle name="Normal 3 5 27 2" xfId="26183" xr:uid="{A8ED1FBC-50AE-4E2A-AB15-CC0660001B0B}"/>
    <cellStyle name="Normal 3 5 27 3" xfId="26184" xr:uid="{E3059D14-41C7-420F-9A05-37254E18051A}"/>
    <cellStyle name="Normal 3 5 28" xfId="26185" xr:uid="{AB063772-4DDE-40D6-9AF0-0FE0265E0F42}"/>
    <cellStyle name="Normal 3 5 28 2" xfId="26186" xr:uid="{F036D75B-29C6-4CAA-91C3-46D7A072F147}"/>
    <cellStyle name="Normal 3 5 28 3" xfId="26187" xr:uid="{7D11C3AD-5A53-4232-8090-57B85690AC9F}"/>
    <cellStyle name="Normal 3 5 29" xfId="26188" xr:uid="{6B02FCE4-F587-4350-A3E9-0BE563DA89AB}"/>
    <cellStyle name="Normal 3 5 29 2" xfId="26189" xr:uid="{869BEDAB-9BB2-4BBC-90D3-D583EE300BCF}"/>
    <cellStyle name="Normal 3 5 29 3" xfId="26190" xr:uid="{34A236FC-6CF7-4FB3-87C7-50325C270FA3}"/>
    <cellStyle name="Normal 3 5 3" xfId="26191" xr:uid="{54EF9C25-C69C-465B-8856-AA0C4CE7CAC4}"/>
    <cellStyle name="Normal 3 5 3 2" xfId="26192" xr:uid="{9C384533-0D6B-4B11-BC83-9A8957FD02CE}"/>
    <cellStyle name="Normal 3 5 3 2 2" xfId="26193" xr:uid="{E0392F7D-B1BA-48A7-96FC-401690C7A7F1}"/>
    <cellStyle name="Normal 3 5 3 2 3" xfId="26194" xr:uid="{D9F152EC-EB12-4F1F-A35A-79BA3AE09220}"/>
    <cellStyle name="Normal 3 5 3 3" xfId="26195" xr:uid="{54D76046-D483-457B-A6D3-907E623E6E05}"/>
    <cellStyle name="Normal 3 5 3 3 2" xfId="26196" xr:uid="{F6B1AE48-839B-4F00-8022-D483D7EC21DE}"/>
    <cellStyle name="Normal 3 5 3 3 3" xfId="26197" xr:uid="{43F60912-AE36-4AE1-B75C-BF299CA01432}"/>
    <cellStyle name="Normal 3 5 3 4" xfId="26198" xr:uid="{97148152-0793-4ABA-8A9D-B16ED690D232}"/>
    <cellStyle name="Normal 3 5 3 5" xfId="26199" xr:uid="{4535218C-D98B-4469-A9E0-20081437AD33}"/>
    <cellStyle name="Normal 3 5 30" xfId="26200" xr:uid="{097B1856-F1DA-4659-845E-7996D194C21F}"/>
    <cellStyle name="Normal 3 5 30 10" xfId="26201" xr:uid="{A0C08AC7-ED4B-4662-80DB-011026D44DB3}"/>
    <cellStyle name="Normal 3 5 30 11" xfId="26202" xr:uid="{BF6ED363-34AD-4AE2-9ACA-B64A55FD592E}"/>
    <cellStyle name="Normal 3 5 30 12" xfId="26203" xr:uid="{28281951-B3E6-41BB-A0C5-2E144C9D0BAE}"/>
    <cellStyle name="Normal 3 5 30 13" xfId="26204" xr:uid="{DAA81C6D-184A-4243-86B3-4C8BE75F1ACD}"/>
    <cellStyle name="Normal 3 5 30 13 2" xfId="26205" xr:uid="{2E5AC23D-476F-468E-B9FB-B6CAD8E81237}"/>
    <cellStyle name="Normal 3 5 30 14" xfId="26206" xr:uid="{3B96F16F-1CC3-4F3D-A6CD-FA615D1E29C8}"/>
    <cellStyle name="Normal 3 5 30 15" xfId="26207" xr:uid="{1103C359-A8BA-41A6-92F3-FFBC71503EFA}"/>
    <cellStyle name="Normal 3 5 30 16" xfId="26208" xr:uid="{C9D403DE-DDB8-4751-87CB-8ABA334C868E}"/>
    <cellStyle name="Normal 3 5 30 2" xfId="26209" xr:uid="{1298C54D-CEEF-4680-8630-1D6981955025}"/>
    <cellStyle name="Normal 3 5 30 2 10" xfId="26210" xr:uid="{233CDE1F-2BA3-4A67-AFA7-AAEAE3EE343E}"/>
    <cellStyle name="Normal 3 5 30 2 11" xfId="26211" xr:uid="{41D23548-5B32-4426-93E9-D4E671C11F41}"/>
    <cellStyle name="Normal 3 5 30 2 12" xfId="26212" xr:uid="{A3CA2038-B732-4D67-9499-45F5140A5B54}"/>
    <cellStyle name="Normal 3 5 30 2 13" xfId="26213" xr:uid="{D0637F5D-8E59-4F08-B22D-37A47EF6B515}"/>
    <cellStyle name="Normal 3 5 30 2 13 2" xfId="26214" xr:uid="{22675B77-CDE5-476B-8C61-3E6DD69B425F}"/>
    <cellStyle name="Normal 3 5 30 2 14" xfId="26215" xr:uid="{91735E56-260D-40B0-9833-7C3A382BE499}"/>
    <cellStyle name="Normal 3 5 30 2 15" xfId="26216" xr:uid="{295E3B2F-5EC9-460F-98EE-BC84C2102998}"/>
    <cellStyle name="Normal 3 5 30 2 16" xfId="26217" xr:uid="{7B852983-FCFA-4D00-9512-6D6E08389D01}"/>
    <cellStyle name="Normal 3 5 30 2 2" xfId="26218" xr:uid="{19AE6AA2-B1B6-4540-9DC2-A808AA0C9A62}"/>
    <cellStyle name="Normal 3 5 30 2 2 10" xfId="26219" xr:uid="{BC02D0A0-4E94-44E8-9D9A-30D3DBD7E32C}"/>
    <cellStyle name="Normal 3 5 30 2 2 11" xfId="26220" xr:uid="{9924B90D-A5B4-43AD-B733-CACEB8160B16}"/>
    <cellStyle name="Normal 3 5 30 2 2 12" xfId="26221" xr:uid="{133FC194-83F4-4F9C-BF00-3C0B8FC2EE20}"/>
    <cellStyle name="Normal 3 5 30 2 2 12 2" xfId="26222" xr:uid="{66DA24A9-F025-491F-93BE-4B5CAF7D11B1}"/>
    <cellStyle name="Normal 3 5 30 2 2 13" xfId="26223" xr:uid="{1A45E70D-B9BC-4DEB-9587-13151E5D529D}"/>
    <cellStyle name="Normal 3 5 30 2 2 14" xfId="26224" xr:uid="{F214FBDE-5646-405E-9160-604EAEF25598}"/>
    <cellStyle name="Normal 3 5 30 2 2 15" xfId="26225" xr:uid="{C386FED9-83C8-4400-BAE7-C0F7C80DDEC5}"/>
    <cellStyle name="Normal 3 5 30 2 2 2" xfId="26226" xr:uid="{D996745B-A314-4E8D-A3D3-4C1E3B1BAC3F}"/>
    <cellStyle name="Normal 3 5 30 2 2 2 2" xfId="26227" xr:uid="{B526E7F9-46BA-4AD9-AA82-CFDFE7533039}"/>
    <cellStyle name="Normal 3 5 30 2 2 2 2 2" xfId="26228" xr:uid="{11A0751B-8FCA-416F-90B7-94786C75CCCC}"/>
    <cellStyle name="Normal 3 5 30 2 2 2 2 2 2" xfId="26229" xr:uid="{0B71D63B-0CC8-46BC-9BC5-0C78040A20F6}"/>
    <cellStyle name="Normal 3 5 30 2 2 2 2 2 2 2" xfId="26230" xr:uid="{D4491A3E-74EA-451C-BBAA-AE43B72F9EAD}"/>
    <cellStyle name="Normal 3 5 30 2 2 2 2 2 2 2 2" xfId="26231" xr:uid="{63109B18-B01B-4B80-96C9-99615F92FAD3}"/>
    <cellStyle name="Normal 3 5 30 2 2 2 2 2 2 3" xfId="26232" xr:uid="{F37CCFF9-9CDF-468F-8A34-F59FFA8BC781}"/>
    <cellStyle name="Normal 3 5 30 2 2 2 2 2 2 4" xfId="26233" xr:uid="{18CFE878-A3CE-4346-A964-CF275038EF9F}"/>
    <cellStyle name="Normal 3 5 30 2 2 2 2 2 2 5" xfId="26234" xr:uid="{E5E1C301-B98C-4136-8A95-DDB3D038F7B0}"/>
    <cellStyle name="Normal 3 5 30 2 2 2 2 2 3" xfId="26235" xr:uid="{11364B08-AFD7-46B8-9C07-CD9709E99E9D}"/>
    <cellStyle name="Normal 3 5 30 2 2 2 2 2 3 2" xfId="26236" xr:uid="{FE2D16E2-72A0-45C1-B2A1-09C1780C5490}"/>
    <cellStyle name="Normal 3 5 30 2 2 2 2 2 4" xfId="26237" xr:uid="{CCB94E78-E02E-4CF4-8871-1750D04BF576}"/>
    <cellStyle name="Normal 3 5 30 2 2 2 2 2 5" xfId="26238" xr:uid="{6CE3170A-11B2-449A-BA6D-F26771D577F8}"/>
    <cellStyle name="Normal 3 5 30 2 2 2 2 3" xfId="26239" xr:uid="{95B008E7-0C57-46A7-BE4D-BEF323EF8C8F}"/>
    <cellStyle name="Normal 3 5 30 2 2 2 2 4" xfId="26240" xr:uid="{28CB7F46-FD94-4C2C-AA28-1647D2B8AE00}"/>
    <cellStyle name="Normal 3 5 30 2 2 2 2 5" xfId="26241" xr:uid="{A00A024F-A16D-47DF-A1D7-C4625093A9A0}"/>
    <cellStyle name="Normal 3 5 30 2 2 2 2 6" xfId="26242" xr:uid="{95CE0FF8-9298-4718-AEA5-3ED7230BB811}"/>
    <cellStyle name="Normal 3 5 30 2 2 2 2 6 2" xfId="26243" xr:uid="{5196CF93-D206-495B-BB40-02765F83F494}"/>
    <cellStyle name="Normal 3 5 30 2 2 2 2 7" xfId="26244" xr:uid="{DC916A79-C00E-4CD7-8208-C5F2C09FEDCC}"/>
    <cellStyle name="Normal 3 5 30 2 2 2 2 8" xfId="26245" xr:uid="{97C02AA0-984A-4206-B98A-2AA0DDCC224A}"/>
    <cellStyle name="Normal 3 5 30 2 2 2 2 9" xfId="26246" xr:uid="{46F872DE-B04B-4B32-856F-01349EEE45BE}"/>
    <cellStyle name="Normal 3 5 30 2 2 2 3" xfId="26247" xr:uid="{DC3D7A20-E17B-4317-85C2-211C93D413E9}"/>
    <cellStyle name="Normal 3 5 30 2 2 2 3 2" xfId="26248" xr:uid="{B87A98C1-77B4-4997-AF63-CB7DC41367F9}"/>
    <cellStyle name="Normal 3 5 30 2 2 2 3 2 2" xfId="26249" xr:uid="{ADD085D5-D629-4B12-BD7B-BEA2A983BA81}"/>
    <cellStyle name="Normal 3 5 30 2 2 2 3 2 2 2" xfId="26250" xr:uid="{184AF116-8225-4D01-A8A3-3E31F29993A8}"/>
    <cellStyle name="Normal 3 5 30 2 2 2 3 2 3" xfId="26251" xr:uid="{B856754B-86C4-44F7-80FE-85FE44A51103}"/>
    <cellStyle name="Normal 3 5 30 2 2 2 3 2 4" xfId="26252" xr:uid="{7DAA162D-729D-421B-94B7-5530F7931343}"/>
    <cellStyle name="Normal 3 5 30 2 2 2 3 2 5" xfId="26253" xr:uid="{82E8E3FC-421F-4029-B336-2A6DF1B5CF1A}"/>
    <cellStyle name="Normal 3 5 30 2 2 2 3 3" xfId="26254" xr:uid="{283727D8-A7DA-4CC2-A8AB-A110A040FE72}"/>
    <cellStyle name="Normal 3 5 30 2 2 2 3 3 2" xfId="26255" xr:uid="{78B0A401-443B-4944-BE81-17739F06DCA7}"/>
    <cellStyle name="Normal 3 5 30 2 2 2 3 4" xfId="26256" xr:uid="{1D30976F-4C23-43A2-B13A-027B635DB982}"/>
    <cellStyle name="Normal 3 5 30 2 2 2 3 5" xfId="26257" xr:uid="{DD37663E-BA8E-41E9-AC9B-F6CF0BD9C3D9}"/>
    <cellStyle name="Normal 3 5 30 2 2 2 4" xfId="26258" xr:uid="{5EB6F127-1448-4AA2-8046-C195ECE39D13}"/>
    <cellStyle name="Normal 3 5 30 2 2 2 5" xfId="26259" xr:uid="{32670548-2460-41B2-86A5-558002FDDC53}"/>
    <cellStyle name="Normal 3 5 30 2 2 2 6" xfId="26260" xr:uid="{B93A76CB-3F18-4453-A57B-46FC5422A7BD}"/>
    <cellStyle name="Normal 3 5 30 2 2 2 6 2" xfId="26261" xr:uid="{08AF1BC1-6321-4E31-816A-6538972D303B}"/>
    <cellStyle name="Normal 3 5 30 2 2 2 7" xfId="26262" xr:uid="{30CEB4A0-FD0C-4C58-8263-47078B2622C3}"/>
    <cellStyle name="Normal 3 5 30 2 2 2 8" xfId="26263" xr:uid="{7B34C2CD-FDF3-4AB4-827C-55ADC79055B7}"/>
    <cellStyle name="Normal 3 5 30 2 2 2 9" xfId="26264" xr:uid="{75C23EBA-0D26-46C4-A7A1-6F2993EBA7C3}"/>
    <cellStyle name="Normal 3 5 30 2 2 3" xfId="26265" xr:uid="{23E3FD3B-4747-403B-87BC-46C339CA7F7E}"/>
    <cellStyle name="Normal 3 5 30 2 2 4" xfId="26266" xr:uid="{B91FA1EF-6A98-4842-8B4E-36460029D42B}"/>
    <cellStyle name="Normal 3 5 30 2 2 5" xfId="26267" xr:uid="{63617E10-CF24-4F17-A095-8AACC6E4E06A}"/>
    <cellStyle name="Normal 3 5 30 2 2 6" xfId="26268" xr:uid="{7BE75C33-35C4-4779-BC86-AD65EA326FBC}"/>
    <cellStyle name="Normal 3 5 30 2 2 7" xfId="26269" xr:uid="{B0CA0DF1-0B55-4883-9BC0-D150DD1CD3D9}"/>
    <cellStyle name="Normal 3 5 30 2 2 8" xfId="26270" xr:uid="{DE64E63C-8313-4A8B-AD0A-28B51DA578EB}"/>
    <cellStyle name="Normal 3 5 30 2 2 8 2" xfId="26271" xr:uid="{ED8D98AF-6AAB-4589-A93B-D87267A17C87}"/>
    <cellStyle name="Normal 3 5 30 2 2 8 2 2" xfId="26272" xr:uid="{80D6A782-27F0-44C0-A553-C70E67B82F5C}"/>
    <cellStyle name="Normal 3 5 30 2 2 8 2 2 2" xfId="26273" xr:uid="{997B6ADC-22B7-48E6-BCB0-136D98FCFC39}"/>
    <cellStyle name="Normal 3 5 30 2 2 8 2 3" xfId="26274" xr:uid="{D026B642-2D26-4849-A4BA-2513E6D774D7}"/>
    <cellStyle name="Normal 3 5 30 2 2 8 2 4" xfId="26275" xr:uid="{4DC27982-02D4-4F1D-A53D-566A67F3AF80}"/>
    <cellStyle name="Normal 3 5 30 2 2 8 2 5" xfId="26276" xr:uid="{0CE128F8-CB98-433B-AC12-DFB4EAD82B6F}"/>
    <cellStyle name="Normal 3 5 30 2 2 8 3" xfId="26277" xr:uid="{E579BF1C-0307-48FB-9050-8412598D7B28}"/>
    <cellStyle name="Normal 3 5 30 2 2 8 3 2" xfId="26278" xr:uid="{D5C1F0E6-40A6-4AAE-A4BA-199A26E4C992}"/>
    <cellStyle name="Normal 3 5 30 2 2 8 4" xfId="26279" xr:uid="{7487118C-A6CA-47F1-ACBE-CCC072653B46}"/>
    <cellStyle name="Normal 3 5 30 2 2 8 5" xfId="26280" xr:uid="{EF572614-5B8B-4B9B-82B2-D8D73E8337D6}"/>
    <cellStyle name="Normal 3 5 30 2 2 9" xfId="26281" xr:uid="{E743722C-9D92-4EA9-817D-3260B1A69D74}"/>
    <cellStyle name="Normal 3 5 30 2 3" xfId="26282" xr:uid="{E3E5F3E2-840F-4B01-BF56-0439508CB9CC}"/>
    <cellStyle name="Normal 3 5 30 2 4" xfId="26283" xr:uid="{94459E92-3726-4469-9272-3B2AD4533BC6}"/>
    <cellStyle name="Normal 3 5 30 2 4 2" xfId="26284" xr:uid="{D61F9020-0F66-4235-8C44-BCEFF2ECAA64}"/>
    <cellStyle name="Normal 3 5 30 2 4 2 2" xfId="26285" xr:uid="{0438C831-0367-4383-9348-7ECD520AB74B}"/>
    <cellStyle name="Normal 3 5 30 2 4 2 2 2" xfId="26286" xr:uid="{DCD9ED7E-9611-4E23-9EAE-ED067A6C6411}"/>
    <cellStyle name="Normal 3 5 30 2 4 2 2 2 2" xfId="26287" xr:uid="{38FC0C3F-0536-4A8F-9C9B-5DB0ABD1F6CD}"/>
    <cellStyle name="Normal 3 5 30 2 4 2 2 2 2 2" xfId="26288" xr:uid="{043571D7-9974-425C-AE29-47AF794E2E97}"/>
    <cellStyle name="Normal 3 5 30 2 4 2 2 2 3" xfId="26289" xr:uid="{2BCA347D-0DDF-4EB6-928A-388F41C8259D}"/>
    <cellStyle name="Normal 3 5 30 2 4 2 2 2 4" xfId="26290" xr:uid="{5B503691-3BDF-4504-9472-57739B485523}"/>
    <cellStyle name="Normal 3 5 30 2 4 2 2 2 5" xfId="26291" xr:uid="{4E866CE0-1A9D-427D-BF28-5CBEA61EE99B}"/>
    <cellStyle name="Normal 3 5 30 2 4 2 2 3" xfId="26292" xr:uid="{E57B4D37-FFC1-4AAA-8CF8-9A6D9FFEC624}"/>
    <cellStyle name="Normal 3 5 30 2 4 2 2 3 2" xfId="26293" xr:uid="{DEF22A98-3197-4EC2-A644-ACC9A282A0F4}"/>
    <cellStyle name="Normal 3 5 30 2 4 2 2 4" xfId="26294" xr:uid="{F217C877-9EFD-4A5E-8692-3F27A4E3B197}"/>
    <cellStyle name="Normal 3 5 30 2 4 2 2 5" xfId="26295" xr:uid="{FDB9DE63-7FAF-4335-8D31-2B9CE70894A7}"/>
    <cellStyle name="Normal 3 5 30 2 4 2 3" xfId="26296" xr:uid="{A6D15A78-486E-4EFF-A36A-3DC94D2DCE55}"/>
    <cellStyle name="Normal 3 5 30 2 4 2 4" xfId="26297" xr:uid="{B0DB6511-54F4-4E84-A779-B6C38A5B4643}"/>
    <cellStyle name="Normal 3 5 30 2 4 2 5" xfId="26298" xr:uid="{5B562F42-D14C-4BFC-95E1-775AE1868220}"/>
    <cellStyle name="Normal 3 5 30 2 4 2 6" xfId="26299" xr:uid="{2CF151C9-2A22-4456-B24A-6789419444F2}"/>
    <cellStyle name="Normal 3 5 30 2 4 2 6 2" xfId="26300" xr:uid="{D69B28B6-B97C-41F1-8FB9-2D0411A7E8A9}"/>
    <cellStyle name="Normal 3 5 30 2 4 2 7" xfId="26301" xr:uid="{E37BA2DA-9B5B-4C14-B2E0-12C3B72F1ED1}"/>
    <cellStyle name="Normal 3 5 30 2 4 2 8" xfId="26302" xr:uid="{DA129344-8797-449E-83CA-53DFB2A31E56}"/>
    <cellStyle name="Normal 3 5 30 2 4 2 9" xfId="26303" xr:uid="{4C4DEE21-1364-4DE2-82A3-D7DBD0A88FDF}"/>
    <cellStyle name="Normal 3 5 30 2 4 3" xfId="26304" xr:uid="{C91350EE-D118-4974-A018-6A150397517A}"/>
    <cellStyle name="Normal 3 5 30 2 4 3 2" xfId="26305" xr:uid="{90F378D5-F1E6-484C-B45C-001FAA6328E9}"/>
    <cellStyle name="Normal 3 5 30 2 4 3 2 2" xfId="26306" xr:uid="{A5650ECC-92BE-4D75-A5BE-83DED530C9DF}"/>
    <cellStyle name="Normal 3 5 30 2 4 3 2 2 2" xfId="26307" xr:uid="{9EB071EB-7717-4B12-9BA2-EF3E2E852FA8}"/>
    <cellStyle name="Normal 3 5 30 2 4 3 2 3" xfId="26308" xr:uid="{58CD4164-3B6B-4732-A6A6-F90EDC8EF9B7}"/>
    <cellStyle name="Normal 3 5 30 2 4 3 2 4" xfId="26309" xr:uid="{47628EDE-BD70-48D1-8ECD-EAEBE3AA8ABD}"/>
    <cellStyle name="Normal 3 5 30 2 4 3 2 5" xfId="26310" xr:uid="{7154FC60-2937-49CE-A708-CBA0CC4E1D40}"/>
    <cellStyle name="Normal 3 5 30 2 4 3 3" xfId="26311" xr:uid="{498EF1C6-4F0D-442E-97CE-525C0A473C68}"/>
    <cellStyle name="Normal 3 5 30 2 4 3 3 2" xfId="26312" xr:uid="{1F4E2894-B3CA-4F05-9EDD-E058BDB05C88}"/>
    <cellStyle name="Normal 3 5 30 2 4 3 4" xfId="26313" xr:uid="{10951BA0-A748-4550-A8AB-DDD0B705EC54}"/>
    <cellStyle name="Normal 3 5 30 2 4 3 5" xfId="26314" xr:uid="{D10D35BE-4705-4CAD-BB3C-837B5E8F838D}"/>
    <cellStyle name="Normal 3 5 30 2 4 4" xfId="26315" xr:uid="{39E09C62-6C78-4AB8-85F4-6FC45E35F0B9}"/>
    <cellStyle name="Normal 3 5 30 2 4 5" xfId="26316" xr:uid="{384FA79C-01D1-4370-8A86-A5F55C3C39F6}"/>
    <cellStyle name="Normal 3 5 30 2 4 6" xfId="26317" xr:uid="{6A0C4A58-B8F6-4289-962A-BD93C58EE6F4}"/>
    <cellStyle name="Normal 3 5 30 2 4 6 2" xfId="26318" xr:uid="{DE837CDF-1041-4F19-A66B-3A8D09EF5067}"/>
    <cellStyle name="Normal 3 5 30 2 4 7" xfId="26319" xr:uid="{E3BF0B64-BB97-479B-BCF0-729E9C435F26}"/>
    <cellStyle name="Normal 3 5 30 2 4 8" xfId="26320" xr:uid="{D2F0322F-1E0F-4623-9D78-69AE26C35052}"/>
    <cellStyle name="Normal 3 5 30 2 4 9" xfId="26321" xr:uid="{9541BA4D-924C-4753-B583-786A851EAB8A}"/>
    <cellStyle name="Normal 3 5 30 2 5" xfId="26322" xr:uid="{671A35A0-53F0-495F-8F0E-9699003AE6D7}"/>
    <cellStyle name="Normal 3 5 30 2 5 2" xfId="26323" xr:uid="{1BE88AFE-914D-4B03-9803-A25F250F438A}"/>
    <cellStyle name="Normal 3 5 30 2 5 3" xfId="26324" xr:uid="{76E02BC9-341B-47C8-A191-9233675B92D4}"/>
    <cellStyle name="Normal 3 5 30 2 6" xfId="26325" xr:uid="{05B16188-60B4-4D4B-8955-5033A6748D75}"/>
    <cellStyle name="Normal 3 5 30 2 6 2" xfId="26326" xr:uid="{802187E4-65EE-42C4-A6B0-AC604EA64674}"/>
    <cellStyle name="Normal 3 5 30 2 6 3" xfId="26327" xr:uid="{AD0A0CBB-797A-481D-BF55-6072772BCBF9}"/>
    <cellStyle name="Normal 3 5 30 2 7" xfId="26328" xr:uid="{D383F9B4-D131-4183-9CA7-46869C7ACE95}"/>
    <cellStyle name="Normal 3 5 30 2 7 2" xfId="26329" xr:uid="{AC4B99D1-BF55-4D14-8F97-F9B8B924F281}"/>
    <cellStyle name="Normal 3 5 30 2 7 3" xfId="26330" xr:uid="{CB374CE5-E27C-4282-8630-9907A07C0F10}"/>
    <cellStyle name="Normal 3 5 30 2 8" xfId="26331" xr:uid="{CF947B68-D8F2-4217-A204-7D63D5A5E25C}"/>
    <cellStyle name="Normal 3 5 30 2 8 2" xfId="26332" xr:uid="{1BC1E232-1DC9-4776-98DF-DB69A8AE35B4}"/>
    <cellStyle name="Normal 3 5 30 2 8 3" xfId="26333" xr:uid="{A97A263B-E45F-481D-ADC6-D65815447DB8}"/>
    <cellStyle name="Normal 3 5 30 2 9" xfId="26334" xr:uid="{7ACC1FF1-9A4A-43F7-A7CE-1C5F4F8B1701}"/>
    <cellStyle name="Normal 3 5 30 2 9 2" xfId="26335" xr:uid="{06B99B3F-A3A2-4175-B9B2-CD50C3257117}"/>
    <cellStyle name="Normal 3 5 30 2 9 2 2" xfId="26336" xr:uid="{7A6502E1-2DA5-49B4-8F67-96D7DDFB29CC}"/>
    <cellStyle name="Normal 3 5 30 2 9 2 2 2" xfId="26337" xr:uid="{E2363142-7348-48E3-8227-F48526A5F1D8}"/>
    <cellStyle name="Normal 3 5 30 2 9 2 3" xfId="26338" xr:uid="{AC0A57DE-D2B1-4A63-8921-5A9C1D8E1101}"/>
    <cellStyle name="Normal 3 5 30 2 9 2 4" xfId="26339" xr:uid="{0EBC0C35-8275-4968-A49D-CB07C901259A}"/>
    <cellStyle name="Normal 3 5 30 2 9 2 5" xfId="26340" xr:uid="{B9F89ED0-C459-4341-B151-85508DEBE98C}"/>
    <cellStyle name="Normal 3 5 30 2 9 3" xfId="26341" xr:uid="{86F33F9F-7609-4AF0-95C8-845B55F56D40}"/>
    <cellStyle name="Normal 3 5 30 2 9 3 2" xfId="26342" xr:uid="{615C279D-98AC-4D12-B5B6-DF42EEA1B699}"/>
    <cellStyle name="Normal 3 5 30 2 9 4" xfId="26343" xr:uid="{052CB500-1322-4EBD-AA02-EEB0060EB056}"/>
    <cellStyle name="Normal 3 5 30 2 9 5" xfId="26344" xr:uid="{380042E5-A4D5-4CAF-A5D7-70257268B5C2}"/>
    <cellStyle name="Normal 3 5 30 3" xfId="26345" xr:uid="{CF7F06FA-D66B-4A90-9C4A-551796D54462}"/>
    <cellStyle name="Normal 3 5 30 3 10" xfId="26346" xr:uid="{474CB09B-7A1D-459C-8D19-EADF70DE4686}"/>
    <cellStyle name="Normal 3 5 30 3 11" xfId="26347" xr:uid="{90160545-B6E2-4ACF-A2AB-39524809B5C4}"/>
    <cellStyle name="Normal 3 5 30 3 12" xfId="26348" xr:uid="{C3D9E98C-BE38-4D58-B9B8-7CE4D3AF13F0}"/>
    <cellStyle name="Normal 3 5 30 3 12 2" xfId="26349" xr:uid="{959F69A4-6A6E-4437-B054-4BE69D3A74F3}"/>
    <cellStyle name="Normal 3 5 30 3 13" xfId="26350" xr:uid="{B843D124-A05E-4D71-9EDD-03E8D1C10C06}"/>
    <cellStyle name="Normal 3 5 30 3 14" xfId="26351" xr:uid="{F0690BC3-0AFF-418F-AD66-4BC649E135F9}"/>
    <cellStyle name="Normal 3 5 30 3 15" xfId="26352" xr:uid="{06C7A32B-DF3A-47FB-BBCD-9B51CC335169}"/>
    <cellStyle name="Normal 3 5 30 3 2" xfId="26353" xr:uid="{4FB9C49A-326A-4EC9-9221-FFB94D5B7428}"/>
    <cellStyle name="Normal 3 5 30 3 2 2" xfId="26354" xr:uid="{E396F464-5E9A-4991-915B-7B312D158637}"/>
    <cellStyle name="Normal 3 5 30 3 2 2 2" xfId="26355" xr:uid="{2177F1D0-6FA6-42E4-B76F-159796F82C17}"/>
    <cellStyle name="Normal 3 5 30 3 2 2 2 2" xfId="26356" xr:uid="{893B90A3-8DD7-4D20-B96E-5CB30C31F4DA}"/>
    <cellStyle name="Normal 3 5 30 3 2 2 2 2 2" xfId="26357" xr:uid="{4F7E525B-DDCC-486D-A635-EE8C5900F297}"/>
    <cellStyle name="Normal 3 5 30 3 2 2 2 2 2 2" xfId="26358" xr:uid="{77D189C7-8C6E-41FB-908B-B9089FEBE4D3}"/>
    <cellStyle name="Normal 3 5 30 3 2 2 2 2 3" xfId="26359" xr:uid="{DE87EA47-780E-40FF-BFE6-76BCDE3E3751}"/>
    <cellStyle name="Normal 3 5 30 3 2 2 2 2 4" xfId="26360" xr:uid="{79229B74-306D-4F27-B4F3-E4584BF5D55A}"/>
    <cellStyle name="Normal 3 5 30 3 2 2 2 2 5" xfId="26361" xr:uid="{8138C68D-2A61-45C2-8171-099003B68B8E}"/>
    <cellStyle name="Normal 3 5 30 3 2 2 2 3" xfId="26362" xr:uid="{D31BFAB1-5A90-4624-AFB4-3BDB25558486}"/>
    <cellStyle name="Normal 3 5 30 3 2 2 2 3 2" xfId="26363" xr:uid="{14377028-921F-425D-8CDE-F1DA7A5CD1A7}"/>
    <cellStyle name="Normal 3 5 30 3 2 2 2 4" xfId="26364" xr:uid="{D5ED9868-AAA7-47AD-B841-4B3CB1519932}"/>
    <cellStyle name="Normal 3 5 30 3 2 2 2 5" xfId="26365" xr:uid="{C04B3888-9944-486B-A8D7-D306820BA7B9}"/>
    <cellStyle name="Normal 3 5 30 3 2 2 3" xfId="26366" xr:uid="{B431BC64-EB08-4B81-8F13-22D6042D6EDB}"/>
    <cellStyle name="Normal 3 5 30 3 2 2 4" xfId="26367" xr:uid="{0DEA2EDD-4B00-46F9-A563-D9AEC5DB86A3}"/>
    <cellStyle name="Normal 3 5 30 3 2 2 5" xfId="26368" xr:uid="{8A9185FA-E3B7-4E74-8806-537EA17914A5}"/>
    <cellStyle name="Normal 3 5 30 3 2 2 6" xfId="26369" xr:uid="{CA4EA6A4-88F2-4D33-9AE1-5105795F2C47}"/>
    <cellStyle name="Normal 3 5 30 3 2 2 6 2" xfId="26370" xr:uid="{234D48AF-C762-466C-8947-402C0C804B77}"/>
    <cellStyle name="Normal 3 5 30 3 2 2 7" xfId="26371" xr:uid="{45D7A5E6-5996-4F3D-B7A8-E26FDD583E52}"/>
    <cellStyle name="Normal 3 5 30 3 2 2 8" xfId="26372" xr:uid="{DFDED3A2-AF8B-4AD3-9084-2CB7E9A9F757}"/>
    <cellStyle name="Normal 3 5 30 3 2 2 9" xfId="26373" xr:uid="{2920D02A-4694-4889-B5DD-7983187FF76F}"/>
    <cellStyle name="Normal 3 5 30 3 2 3" xfId="26374" xr:uid="{7BC04216-CCBF-45AE-8490-BB5EE16D85CF}"/>
    <cellStyle name="Normal 3 5 30 3 2 3 2" xfId="26375" xr:uid="{6BDE27D8-3AD4-4E02-8848-4701FDC5C4C1}"/>
    <cellStyle name="Normal 3 5 30 3 2 3 2 2" xfId="26376" xr:uid="{4D6EA9B8-B6DC-47E2-9F1F-65CF05BBB786}"/>
    <cellStyle name="Normal 3 5 30 3 2 3 2 2 2" xfId="26377" xr:uid="{1EC13682-19CB-47C1-9EE9-9F8CAB1AFFFA}"/>
    <cellStyle name="Normal 3 5 30 3 2 3 2 3" xfId="26378" xr:uid="{FFFA2F4D-1A21-407A-AA4B-A51D63E44357}"/>
    <cellStyle name="Normal 3 5 30 3 2 3 2 4" xfId="26379" xr:uid="{F6DE8E4D-406E-4B07-932F-80C4D01BE294}"/>
    <cellStyle name="Normal 3 5 30 3 2 3 2 5" xfId="26380" xr:uid="{6627BD51-1E47-4CBA-A656-CFCF3B42B15D}"/>
    <cellStyle name="Normal 3 5 30 3 2 3 3" xfId="26381" xr:uid="{2C7FF8EF-3F34-44D5-BCD1-2FB212BD9B30}"/>
    <cellStyle name="Normal 3 5 30 3 2 3 3 2" xfId="26382" xr:uid="{5C8583E4-1464-49FE-9B92-E2F02D0B5344}"/>
    <cellStyle name="Normal 3 5 30 3 2 3 4" xfId="26383" xr:uid="{D351D057-7379-4931-AE8E-E662624D0D19}"/>
    <cellStyle name="Normal 3 5 30 3 2 3 5" xfId="26384" xr:uid="{3E5AD709-2910-444D-8724-775FAB897D43}"/>
    <cellStyle name="Normal 3 5 30 3 2 4" xfId="26385" xr:uid="{7B14B89C-AE33-4FE1-AC37-1552FECC7AF2}"/>
    <cellStyle name="Normal 3 5 30 3 2 5" xfId="26386" xr:uid="{F84D8C1F-EF36-4EE0-94B6-4DB98F6E357D}"/>
    <cellStyle name="Normal 3 5 30 3 2 6" xfId="26387" xr:uid="{D3534A34-2EF4-41AD-BE7F-A293FBA77598}"/>
    <cellStyle name="Normal 3 5 30 3 2 6 2" xfId="26388" xr:uid="{2BEC0A5F-42DD-449A-BABC-CB370CA863EB}"/>
    <cellStyle name="Normal 3 5 30 3 2 7" xfId="26389" xr:uid="{D2036CDF-CCF0-47E5-91BF-A5BE45DC0529}"/>
    <cellStyle name="Normal 3 5 30 3 2 8" xfId="26390" xr:uid="{185AFE30-2BBF-47C4-B44A-C6358224EC09}"/>
    <cellStyle name="Normal 3 5 30 3 2 9" xfId="26391" xr:uid="{A055023A-60FA-48BA-A036-1896DFE27E23}"/>
    <cellStyle name="Normal 3 5 30 3 3" xfId="26392" xr:uid="{2AC0BFFD-08C2-46A7-AE13-EF3742F4F628}"/>
    <cellStyle name="Normal 3 5 30 3 3 2" xfId="26393" xr:uid="{3B2A6C5A-AE53-4762-82A8-72A2CBA26D79}"/>
    <cellStyle name="Normal 3 5 30 3 3 3" xfId="26394" xr:uid="{8E81BEC6-9042-41B4-BF93-73D8E5C111DB}"/>
    <cellStyle name="Normal 3 5 30 3 4" xfId="26395" xr:uid="{35D91500-A3F2-48C0-8EE0-0039490A3CDE}"/>
    <cellStyle name="Normal 3 5 30 3 4 2" xfId="26396" xr:uid="{A5F2B4EB-95DB-45FC-AA5E-8510F57D3064}"/>
    <cellStyle name="Normal 3 5 30 3 4 3" xfId="26397" xr:uid="{07D0C0BA-E74E-4052-A1AE-FAA54DF44F5E}"/>
    <cellStyle name="Normal 3 5 30 3 5" xfId="26398" xr:uid="{BBF58D16-391E-468A-90B8-8D2BB127A43B}"/>
    <cellStyle name="Normal 3 5 30 3 5 2" xfId="26399" xr:uid="{5A3ED47D-CFB1-4AD9-A6FC-C6C37F2B15BD}"/>
    <cellStyle name="Normal 3 5 30 3 5 3" xfId="26400" xr:uid="{7CCA586C-A4B8-4DCE-977E-348AFD8D151F}"/>
    <cellStyle name="Normal 3 5 30 3 6" xfId="26401" xr:uid="{B1CF23F3-4A1E-44E4-B931-E4EC593021EF}"/>
    <cellStyle name="Normal 3 5 30 3 6 2" xfId="26402" xr:uid="{EE2EBF06-70DD-4E00-A4D8-BEC63A51FF33}"/>
    <cellStyle name="Normal 3 5 30 3 6 3" xfId="26403" xr:uid="{DE290267-1A9F-4AB7-9EC5-5C69CA7A786B}"/>
    <cellStyle name="Normal 3 5 30 3 7" xfId="26404" xr:uid="{E0DA526B-599A-4615-B164-64DA41ECC19B}"/>
    <cellStyle name="Normal 3 5 30 3 7 2" xfId="26405" xr:uid="{B1D7AA77-A997-49E3-A517-369855A00FCA}"/>
    <cellStyle name="Normal 3 5 30 3 7 3" xfId="26406" xr:uid="{590DED19-EB6E-41CD-9B5B-E5C98EABF829}"/>
    <cellStyle name="Normal 3 5 30 3 8" xfId="26407" xr:uid="{C0036312-3DEF-433E-AC4A-422004626E71}"/>
    <cellStyle name="Normal 3 5 30 3 8 2" xfId="26408" xr:uid="{13AA65D9-E936-4C2D-8CBF-7B7EBD24B41A}"/>
    <cellStyle name="Normal 3 5 30 3 8 2 2" xfId="26409" xr:uid="{4EEBAB5F-C5C0-4EC0-A1ED-AF55F6FB5766}"/>
    <cellStyle name="Normal 3 5 30 3 8 2 2 2" xfId="26410" xr:uid="{5939BB15-C7D8-467F-983C-002B6734916B}"/>
    <cellStyle name="Normal 3 5 30 3 8 2 3" xfId="26411" xr:uid="{855AAD74-A826-42C7-B776-776170710AF4}"/>
    <cellStyle name="Normal 3 5 30 3 8 2 4" xfId="26412" xr:uid="{4B1680FB-5D1A-4903-8082-52FD451C42A3}"/>
    <cellStyle name="Normal 3 5 30 3 8 2 5" xfId="26413" xr:uid="{79B3FB0E-106A-4494-B1A2-1FE6FC9AEAC5}"/>
    <cellStyle name="Normal 3 5 30 3 8 3" xfId="26414" xr:uid="{D2B6170F-522F-4777-8118-90D2E888C24C}"/>
    <cellStyle name="Normal 3 5 30 3 8 3 2" xfId="26415" xr:uid="{D7CABA11-03B0-482A-9F66-D73C22800045}"/>
    <cellStyle name="Normal 3 5 30 3 8 4" xfId="26416" xr:uid="{097CD6CF-1A4F-4E0C-A43C-53E301BF0702}"/>
    <cellStyle name="Normal 3 5 30 3 8 5" xfId="26417" xr:uid="{45C486CF-2731-4665-999C-731B9F2E9203}"/>
    <cellStyle name="Normal 3 5 30 3 9" xfId="26418" xr:uid="{42FACFC8-CE35-4E16-8D32-6ECE949C9DAB}"/>
    <cellStyle name="Normal 3 5 30 4" xfId="26419" xr:uid="{983FAA04-FEBB-40E8-8E98-22EF56A7A225}"/>
    <cellStyle name="Normal 3 5 30 4 2" xfId="26420" xr:uid="{259D38A4-1EBC-4FA5-9B36-AE12E62DB124}"/>
    <cellStyle name="Normal 3 5 30 4 2 2" xfId="26421" xr:uid="{18CDFDFC-F413-4383-9C3B-FB37F75E58A2}"/>
    <cellStyle name="Normal 3 5 30 4 2 2 2" xfId="26422" xr:uid="{24870012-A9C4-40F5-A08E-910CB64779C5}"/>
    <cellStyle name="Normal 3 5 30 4 2 2 2 2" xfId="26423" xr:uid="{C40E37CD-B9C7-4150-BA06-4382A7E7426E}"/>
    <cellStyle name="Normal 3 5 30 4 2 2 2 2 2" xfId="26424" xr:uid="{473A58FF-8E1A-4A48-A77D-759D1384C971}"/>
    <cellStyle name="Normal 3 5 30 4 2 2 2 3" xfId="26425" xr:uid="{A3E6472E-2000-4074-8F20-0DA100545A62}"/>
    <cellStyle name="Normal 3 5 30 4 2 2 2 4" xfId="26426" xr:uid="{94D66509-831C-4B4A-B3B4-6542EF221061}"/>
    <cellStyle name="Normal 3 5 30 4 2 2 2 5" xfId="26427" xr:uid="{AB17DCEC-2D22-44AB-BC27-6B7389E73337}"/>
    <cellStyle name="Normal 3 5 30 4 2 2 3" xfId="26428" xr:uid="{30E2AD6E-438D-447A-8187-53D0AA15BC5A}"/>
    <cellStyle name="Normal 3 5 30 4 2 2 3 2" xfId="26429" xr:uid="{3007B2E2-5AB6-4100-A62A-78FF40890AED}"/>
    <cellStyle name="Normal 3 5 30 4 2 2 4" xfId="26430" xr:uid="{AA02B3FA-A86A-4D2F-BA77-4BD66520CD7B}"/>
    <cellStyle name="Normal 3 5 30 4 2 2 5" xfId="26431" xr:uid="{4DC708C2-4BB2-4FD0-BC19-BAC61C46E261}"/>
    <cellStyle name="Normal 3 5 30 4 2 3" xfId="26432" xr:uid="{B1CAD115-935F-46E0-9B32-067253D00514}"/>
    <cellStyle name="Normal 3 5 30 4 2 4" xfId="26433" xr:uid="{6E5FBC9D-0A75-4A86-B86F-7F6217025E7A}"/>
    <cellStyle name="Normal 3 5 30 4 2 5" xfId="26434" xr:uid="{64242B3B-21A0-4D6D-85C0-377999F7A861}"/>
    <cellStyle name="Normal 3 5 30 4 2 6" xfId="26435" xr:uid="{59E96728-FBB3-4267-891C-4C9548883A22}"/>
    <cellStyle name="Normal 3 5 30 4 2 6 2" xfId="26436" xr:uid="{1836B274-3D85-46B0-B854-5717D4669709}"/>
    <cellStyle name="Normal 3 5 30 4 2 7" xfId="26437" xr:uid="{2D1D61E5-EDED-45CF-A711-D67856B8368E}"/>
    <cellStyle name="Normal 3 5 30 4 2 8" xfId="26438" xr:uid="{F3962D19-BDA2-4167-93B1-5B95B4485EAA}"/>
    <cellStyle name="Normal 3 5 30 4 2 9" xfId="26439" xr:uid="{A53BA813-E844-4C53-A182-5E638FD66554}"/>
    <cellStyle name="Normal 3 5 30 4 3" xfId="26440" xr:uid="{38747FF8-F177-44D4-9386-A7568A3DA39A}"/>
    <cellStyle name="Normal 3 5 30 4 3 2" xfId="26441" xr:uid="{15601841-C181-466B-8A4F-C767F9301343}"/>
    <cellStyle name="Normal 3 5 30 4 3 2 2" xfId="26442" xr:uid="{563C73D9-9808-4969-8B6F-BEC268F5997A}"/>
    <cellStyle name="Normal 3 5 30 4 3 2 2 2" xfId="26443" xr:uid="{589B9B5B-4031-4FB3-A0C9-E9920CF2D7AB}"/>
    <cellStyle name="Normal 3 5 30 4 3 2 3" xfId="26444" xr:uid="{D3A82DD2-F04D-473C-BE2D-620B5A03E8B7}"/>
    <cellStyle name="Normal 3 5 30 4 3 2 4" xfId="26445" xr:uid="{F1638D08-F47C-4DF6-AC5B-FBF43331DDB8}"/>
    <cellStyle name="Normal 3 5 30 4 3 2 5" xfId="26446" xr:uid="{213F9CD2-DFB5-4661-8598-02B8EE379DB3}"/>
    <cellStyle name="Normal 3 5 30 4 3 3" xfId="26447" xr:uid="{AF9651BA-307F-449D-A511-589E7DAEEEB7}"/>
    <cellStyle name="Normal 3 5 30 4 3 3 2" xfId="26448" xr:uid="{81059328-2F0D-49CB-B3CB-0D1260216C21}"/>
    <cellStyle name="Normal 3 5 30 4 3 4" xfId="26449" xr:uid="{C39B01EF-A3D8-432E-855E-3066F62EE5D1}"/>
    <cellStyle name="Normal 3 5 30 4 3 5" xfId="26450" xr:uid="{21BCDF51-C2FA-4525-86AF-FCF4DA0F7EBC}"/>
    <cellStyle name="Normal 3 5 30 4 4" xfId="26451" xr:uid="{36BAAD46-E45F-47FF-85BD-006BF0FEDB96}"/>
    <cellStyle name="Normal 3 5 30 4 5" xfId="26452" xr:uid="{1CD38447-1538-42CC-84E9-CE663F82DE3C}"/>
    <cellStyle name="Normal 3 5 30 4 6" xfId="26453" xr:uid="{3D40F633-B59B-4AA5-92BF-FAD9F56F2AD6}"/>
    <cellStyle name="Normal 3 5 30 4 6 2" xfId="26454" xr:uid="{3F8BB45D-3581-4B5B-A530-6583F983B057}"/>
    <cellStyle name="Normal 3 5 30 4 7" xfId="26455" xr:uid="{9C1F9354-8CAE-4334-9171-B23157DB99D4}"/>
    <cellStyle name="Normal 3 5 30 4 8" xfId="26456" xr:uid="{2F5732CD-D7D2-4861-8BFC-393494684B42}"/>
    <cellStyle name="Normal 3 5 30 4 9" xfId="26457" xr:uid="{1A3C0D54-3D40-4AB7-BB44-4CE0888DB2E3}"/>
    <cellStyle name="Normal 3 5 30 5" xfId="26458" xr:uid="{5D014561-2B9B-4308-B6B3-52007FFB4F0C}"/>
    <cellStyle name="Normal 3 5 30 6" xfId="26459" xr:uid="{F5D7FB98-A36D-4A58-8FA7-0F8CCEFBB0D8}"/>
    <cellStyle name="Normal 3 5 30 7" xfId="26460" xr:uid="{E3C11D03-E518-4BFC-8D1D-AC9DB13B7A45}"/>
    <cellStyle name="Normal 3 5 30 8" xfId="26461" xr:uid="{C77B71DF-F9BC-4145-A84A-C5785D78AA53}"/>
    <cellStyle name="Normal 3 5 30 9" xfId="26462" xr:uid="{4CEC3709-4FD6-477C-AA82-D40270C2A563}"/>
    <cellStyle name="Normal 3 5 30 9 2" xfId="26463" xr:uid="{708EAAA3-463E-4187-9C74-EEAD56E27A3C}"/>
    <cellStyle name="Normal 3 5 30 9 2 2" xfId="26464" xr:uid="{60805A0A-0600-4A16-B4AD-0D56E490D30B}"/>
    <cellStyle name="Normal 3 5 30 9 2 2 2" xfId="26465" xr:uid="{AC8047C3-A95F-4902-A66A-2B9147D05D51}"/>
    <cellStyle name="Normal 3 5 30 9 2 3" xfId="26466" xr:uid="{903D4EC7-C770-4F4E-9E17-FC1253E4617F}"/>
    <cellStyle name="Normal 3 5 30 9 2 4" xfId="26467" xr:uid="{229B542A-7DE1-4B73-A006-ADBD9BF52140}"/>
    <cellStyle name="Normal 3 5 30 9 2 5" xfId="26468" xr:uid="{18727228-E46E-4812-891F-983B8CB5AECE}"/>
    <cellStyle name="Normal 3 5 30 9 3" xfId="26469" xr:uid="{C164BCE6-4849-4E1F-9833-EA19596955B3}"/>
    <cellStyle name="Normal 3 5 30 9 3 2" xfId="26470" xr:uid="{8ADA96E0-66B8-47A9-AEAC-D52ABB0C642D}"/>
    <cellStyle name="Normal 3 5 30 9 4" xfId="26471" xr:uid="{FD07730B-DA57-46DD-9BF1-7005631E9635}"/>
    <cellStyle name="Normal 3 5 30 9 5" xfId="26472" xr:uid="{F073C2DA-6814-479C-9A4B-1A155907F764}"/>
    <cellStyle name="Normal 3 5 31" xfId="26473" xr:uid="{ADB5F2E9-9B31-48DD-8C7D-31D1D2BFCA10}"/>
    <cellStyle name="Normal 3 5 31 10" xfId="26474" xr:uid="{50D86363-9147-46ED-BA0F-DF95C801A406}"/>
    <cellStyle name="Normal 3 5 31 11" xfId="26475" xr:uid="{18AF2D59-E8E7-4ED5-8086-200D21B91768}"/>
    <cellStyle name="Normal 3 5 31 12" xfId="26476" xr:uid="{D54AD37A-189E-4A44-9A17-778EC7BA329D}"/>
    <cellStyle name="Normal 3 5 31 12 2" xfId="26477" xr:uid="{B9296A17-1FA0-451C-8EEF-81F63D531C2C}"/>
    <cellStyle name="Normal 3 5 31 13" xfId="26478" xr:uid="{AB6084B6-460A-4766-984C-40F6CF597955}"/>
    <cellStyle name="Normal 3 5 31 14" xfId="26479" xr:uid="{3EF84F8B-8D84-4656-9B64-CA776857A170}"/>
    <cellStyle name="Normal 3 5 31 15" xfId="26480" xr:uid="{69E1807C-C3BD-4841-A037-439D6C98DB8F}"/>
    <cellStyle name="Normal 3 5 31 2" xfId="26481" xr:uid="{45E25455-020A-4E6A-A22E-55B67DF24140}"/>
    <cellStyle name="Normal 3 5 31 2 2" xfId="26482" xr:uid="{F6DB5B25-BEC4-4402-B7BF-A57438E593D6}"/>
    <cellStyle name="Normal 3 5 31 2 2 2" xfId="26483" xr:uid="{FC179F2C-0282-40F2-8FDB-3986D197E085}"/>
    <cellStyle name="Normal 3 5 31 2 2 2 2" xfId="26484" xr:uid="{18E37E55-4C17-466C-9677-853A7ABAA279}"/>
    <cellStyle name="Normal 3 5 31 2 2 2 2 2" xfId="26485" xr:uid="{9C3ECD69-604D-4130-BC79-A859A32BB214}"/>
    <cellStyle name="Normal 3 5 31 2 2 2 2 2 2" xfId="26486" xr:uid="{25591684-B9E6-46C0-915B-263A5169766E}"/>
    <cellStyle name="Normal 3 5 31 2 2 2 2 3" xfId="26487" xr:uid="{289B9AF5-4D9B-4EA1-B808-9083D3F3937C}"/>
    <cellStyle name="Normal 3 5 31 2 2 2 2 4" xfId="26488" xr:uid="{BC2C7C71-8787-42E9-8C51-F49A0CD7AAA8}"/>
    <cellStyle name="Normal 3 5 31 2 2 2 2 5" xfId="26489" xr:uid="{78A9F113-9A61-4243-B15C-49EA55D81CB9}"/>
    <cellStyle name="Normal 3 5 31 2 2 2 3" xfId="26490" xr:uid="{54184C09-F358-492B-8E71-D14206D485EF}"/>
    <cellStyle name="Normal 3 5 31 2 2 2 3 2" xfId="26491" xr:uid="{7EE12DA6-C880-4F7B-8799-EE377F5B3DED}"/>
    <cellStyle name="Normal 3 5 31 2 2 2 4" xfId="26492" xr:uid="{4DD52E26-2846-4374-AE18-F454EB0185F6}"/>
    <cellStyle name="Normal 3 5 31 2 2 2 5" xfId="26493" xr:uid="{DB450BFC-23A8-47C4-8617-BDCB0F4356A7}"/>
    <cellStyle name="Normal 3 5 31 2 2 3" xfId="26494" xr:uid="{D9062DA4-06AE-4FF6-982B-873835A47E81}"/>
    <cellStyle name="Normal 3 5 31 2 2 4" xfId="26495" xr:uid="{D4D9E389-9171-481A-AFD3-5E1C47B6D01B}"/>
    <cellStyle name="Normal 3 5 31 2 2 5" xfId="26496" xr:uid="{A0E155E3-44BA-43B2-BFF5-DD6AEE16AF78}"/>
    <cellStyle name="Normal 3 5 31 2 2 6" xfId="26497" xr:uid="{CFAEC52C-942E-4994-A1AE-AD3D262E5CEA}"/>
    <cellStyle name="Normal 3 5 31 2 2 6 2" xfId="26498" xr:uid="{7140109F-DF2A-4861-B018-43D9F5384765}"/>
    <cellStyle name="Normal 3 5 31 2 2 7" xfId="26499" xr:uid="{55ABFF0A-63D2-4BFD-90AF-42E0D0FD2FC0}"/>
    <cellStyle name="Normal 3 5 31 2 2 8" xfId="26500" xr:uid="{8C6006BB-2F70-4AC1-855A-BAD661F3FD79}"/>
    <cellStyle name="Normal 3 5 31 2 2 9" xfId="26501" xr:uid="{193B8ED2-E061-402C-8ADE-C5A9D3C8DF3C}"/>
    <cellStyle name="Normal 3 5 31 2 3" xfId="26502" xr:uid="{CB87A91A-44F7-4E98-A501-BF04219031BF}"/>
    <cellStyle name="Normal 3 5 31 2 3 2" xfId="26503" xr:uid="{457AC9EE-E3FD-4203-A3E1-FAEF7D9B100F}"/>
    <cellStyle name="Normal 3 5 31 2 3 2 2" xfId="26504" xr:uid="{2E9F4D0F-882D-43CF-B0BA-A39913B9821C}"/>
    <cellStyle name="Normal 3 5 31 2 3 2 2 2" xfId="26505" xr:uid="{E23B4955-1225-413D-A716-45911CE716C7}"/>
    <cellStyle name="Normal 3 5 31 2 3 2 3" xfId="26506" xr:uid="{3956B9E3-D5B7-477E-ADBA-8E9FA1253F66}"/>
    <cellStyle name="Normal 3 5 31 2 3 2 4" xfId="26507" xr:uid="{7D22A9AE-52F1-4829-869D-9C5A54E56ADE}"/>
    <cellStyle name="Normal 3 5 31 2 3 2 5" xfId="26508" xr:uid="{A12414FB-43BA-4E6F-AB35-C7DFE0DC4FC4}"/>
    <cellStyle name="Normal 3 5 31 2 3 3" xfId="26509" xr:uid="{85C93F30-A77F-441A-BB30-C1F7ED3D4445}"/>
    <cellStyle name="Normal 3 5 31 2 3 3 2" xfId="26510" xr:uid="{4F283871-30F5-4426-8A17-BAEE71FE8C01}"/>
    <cellStyle name="Normal 3 5 31 2 3 4" xfId="26511" xr:uid="{F8C76FE1-B2BD-426A-84D0-13F492465584}"/>
    <cellStyle name="Normal 3 5 31 2 3 5" xfId="26512" xr:uid="{90F1AAED-959B-446B-809C-733EA306D5FB}"/>
    <cellStyle name="Normal 3 5 31 2 4" xfId="26513" xr:uid="{3750BC6A-2E0B-46D6-8070-37CC46E051C0}"/>
    <cellStyle name="Normal 3 5 31 2 5" xfId="26514" xr:uid="{19955ACC-02AA-4872-A421-7F56A40F1452}"/>
    <cellStyle name="Normal 3 5 31 2 6" xfId="26515" xr:uid="{EE5C225F-6945-49EC-85F9-F3562B960C6A}"/>
    <cellStyle name="Normal 3 5 31 2 6 2" xfId="26516" xr:uid="{E59B6F49-3EC1-4085-8D10-A78509C27D21}"/>
    <cellStyle name="Normal 3 5 31 2 7" xfId="26517" xr:uid="{293A94A4-C905-4BDF-85CC-C609E1F0DE6D}"/>
    <cellStyle name="Normal 3 5 31 2 8" xfId="26518" xr:uid="{E2C00858-BD05-4960-B44A-FA954D1EC4B5}"/>
    <cellStyle name="Normal 3 5 31 2 9" xfId="26519" xr:uid="{54B25B6A-8F91-4985-9350-B0B1E2A88368}"/>
    <cellStyle name="Normal 3 5 31 3" xfId="26520" xr:uid="{56691BFF-D740-4C6F-B2CE-BB2AC64E0CEA}"/>
    <cellStyle name="Normal 3 5 31 4" xfId="26521" xr:uid="{53AB7FC8-23BA-4267-AE7A-D911471B3417}"/>
    <cellStyle name="Normal 3 5 31 5" xfId="26522" xr:uid="{97CEA4A4-8B93-49B0-B855-1702033611D8}"/>
    <cellStyle name="Normal 3 5 31 6" xfId="26523" xr:uid="{B99CD426-F378-48EC-AAD2-5D6CFB0069BC}"/>
    <cellStyle name="Normal 3 5 31 7" xfId="26524" xr:uid="{0712B5DA-BA90-4481-9F02-2D6B91EDAD60}"/>
    <cellStyle name="Normal 3 5 31 8" xfId="26525" xr:uid="{5DA45231-AE5F-4CEA-9D2E-EC4FC084EDA9}"/>
    <cellStyle name="Normal 3 5 31 8 2" xfId="26526" xr:uid="{9BAFE690-0E0D-4A81-8C38-A5B4FD5DB278}"/>
    <cellStyle name="Normal 3 5 31 8 2 2" xfId="26527" xr:uid="{E42B3147-7C47-4422-9739-3CD161298B50}"/>
    <cellStyle name="Normal 3 5 31 8 2 2 2" xfId="26528" xr:uid="{4D11DD5E-B5E6-40F4-8F7E-BDD71882FA38}"/>
    <cellStyle name="Normal 3 5 31 8 2 3" xfId="26529" xr:uid="{DA21CA76-466E-427B-9CF9-75BCDF16C3DC}"/>
    <cellStyle name="Normal 3 5 31 8 2 4" xfId="26530" xr:uid="{9F00ECD6-C28C-4753-9079-A69BFD80091F}"/>
    <cellStyle name="Normal 3 5 31 8 2 5" xfId="26531" xr:uid="{671F69C0-EBDE-4D9D-A6BA-81CBFF77371B}"/>
    <cellStyle name="Normal 3 5 31 8 3" xfId="26532" xr:uid="{4633F54C-F610-4033-8458-95B66FED90D2}"/>
    <cellStyle name="Normal 3 5 31 8 3 2" xfId="26533" xr:uid="{68EB967D-5C95-4D28-A8E8-FC3FB51511E6}"/>
    <cellStyle name="Normal 3 5 31 8 4" xfId="26534" xr:uid="{222811E4-B2A9-4220-879C-B1DC061C14EF}"/>
    <cellStyle name="Normal 3 5 31 8 5" xfId="26535" xr:uid="{6B2362ED-FA73-4018-8647-292DB3CCDCBC}"/>
    <cellStyle name="Normal 3 5 31 9" xfId="26536" xr:uid="{498540E4-A9C4-43A4-8DF8-2D6DD612334D}"/>
    <cellStyle name="Normal 3 5 32" xfId="26537" xr:uid="{A408CE86-CDD1-4B26-B776-2195342DC6D3}"/>
    <cellStyle name="Normal 3 5 33" xfId="26538" xr:uid="{1363858D-B346-4A8C-BC1E-DCF1D1D89853}"/>
    <cellStyle name="Normal 3 5 33 2" xfId="26539" xr:uid="{429EC93F-6142-49E3-B39B-AEB1C12D7BCC}"/>
    <cellStyle name="Normal 3 5 33 2 2" xfId="26540" xr:uid="{0C4915D0-349A-43C4-B8FC-EC7F15FE344D}"/>
    <cellStyle name="Normal 3 5 33 2 2 2" xfId="26541" xr:uid="{39A2BA78-E4D8-4428-9CCF-90412159C5C0}"/>
    <cellStyle name="Normal 3 5 33 2 2 2 2" xfId="26542" xr:uid="{89C10081-C82C-4789-9006-5331BA514FA8}"/>
    <cellStyle name="Normal 3 5 33 2 2 2 2 2" xfId="26543" xr:uid="{86314616-F023-4B6B-9ACE-735FA3BC633F}"/>
    <cellStyle name="Normal 3 5 33 2 2 2 3" xfId="26544" xr:uid="{54467EDA-DBDC-4E57-8357-FFCA2AFC479B}"/>
    <cellStyle name="Normal 3 5 33 2 2 2 4" xfId="26545" xr:uid="{DBBDE4B3-3503-4D3B-B498-E556A5DCE128}"/>
    <cellStyle name="Normal 3 5 33 2 2 2 5" xfId="26546" xr:uid="{F6CD61C5-6DEF-4A19-828A-135E68A982DD}"/>
    <cellStyle name="Normal 3 5 33 2 2 3" xfId="26547" xr:uid="{04365B83-1FB2-46ED-A246-28C0651039F0}"/>
    <cellStyle name="Normal 3 5 33 2 2 3 2" xfId="26548" xr:uid="{E3C4EBB3-84D8-48D2-8A49-3920738855AC}"/>
    <cellStyle name="Normal 3 5 33 2 2 4" xfId="26549" xr:uid="{6D5F0124-FD3B-420E-B648-E02F91FF8D3F}"/>
    <cellStyle name="Normal 3 5 33 2 2 5" xfId="26550" xr:uid="{12103A99-1EFE-4D9D-AEFF-DAE0D3B959D9}"/>
    <cellStyle name="Normal 3 5 33 2 3" xfId="26551" xr:uid="{B8F220B7-7CD7-46D0-A1BE-B3B59C736DD2}"/>
    <cellStyle name="Normal 3 5 33 2 4" xfId="26552" xr:uid="{D50FB4A4-471A-422D-B78A-BA8D303CB967}"/>
    <cellStyle name="Normal 3 5 33 2 5" xfId="26553" xr:uid="{B3440A06-FDC7-4C81-92CD-E5DA05A953B3}"/>
    <cellStyle name="Normal 3 5 33 2 6" xfId="26554" xr:uid="{CE7EE0AE-B4CB-4274-BC8D-CFACC49C3CEC}"/>
    <cellStyle name="Normal 3 5 33 2 6 2" xfId="26555" xr:uid="{195B661F-26C4-44AE-A7BD-8F9F2EFDCEA0}"/>
    <cellStyle name="Normal 3 5 33 2 7" xfId="26556" xr:uid="{77C21291-C329-4BED-8D37-A4A0FD8FBCAA}"/>
    <cellStyle name="Normal 3 5 33 2 8" xfId="26557" xr:uid="{0FCAEC25-A792-4E72-A1B0-F61D2053AA53}"/>
    <cellStyle name="Normal 3 5 33 2 9" xfId="26558" xr:uid="{FFD2C1FF-9E56-42EC-BF05-01EA32D8EE1E}"/>
    <cellStyle name="Normal 3 5 33 3" xfId="26559" xr:uid="{D6E467BC-BFC2-4624-ABB5-166BA5D1A244}"/>
    <cellStyle name="Normal 3 5 33 3 2" xfId="26560" xr:uid="{FD2D59CD-23ED-4D94-8101-01C87D91B439}"/>
    <cellStyle name="Normal 3 5 33 3 2 2" xfId="26561" xr:uid="{E72479C7-9810-447D-9627-186A2E6E6360}"/>
    <cellStyle name="Normal 3 5 33 3 2 2 2" xfId="26562" xr:uid="{35B9E2A4-4FF0-49AD-86D2-044ED7B1367B}"/>
    <cellStyle name="Normal 3 5 33 3 2 3" xfId="26563" xr:uid="{BF85B016-EB2B-46B2-A7C1-898A741C8366}"/>
    <cellStyle name="Normal 3 5 33 3 2 4" xfId="26564" xr:uid="{3C245E48-57E7-45E5-87B1-5DFF67416CED}"/>
    <cellStyle name="Normal 3 5 33 3 2 5" xfId="26565" xr:uid="{A98837B8-0FCF-4093-B5F4-D71A405FCA6F}"/>
    <cellStyle name="Normal 3 5 33 3 3" xfId="26566" xr:uid="{AD60C9FA-7831-45DC-BDC0-428C517BD5A3}"/>
    <cellStyle name="Normal 3 5 33 3 3 2" xfId="26567" xr:uid="{8BA2F242-AAB6-45AA-B61B-582282A94682}"/>
    <cellStyle name="Normal 3 5 33 3 4" xfId="26568" xr:uid="{3A8FD89D-21DC-414C-8060-763D6216EA8E}"/>
    <cellStyle name="Normal 3 5 33 3 5" xfId="26569" xr:uid="{3F8338A2-3FB7-4EBB-9AC9-4C220D76B7FC}"/>
    <cellStyle name="Normal 3 5 33 4" xfId="26570" xr:uid="{60079B60-E8FD-4EC3-8D0B-F0AE2AE30067}"/>
    <cellStyle name="Normal 3 5 33 5" xfId="26571" xr:uid="{3861CD58-F823-43D4-9673-058F33708130}"/>
    <cellStyle name="Normal 3 5 33 6" xfId="26572" xr:uid="{BA6B9BC2-FDE0-49CC-97AE-95F41D21B066}"/>
    <cellStyle name="Normal 3 5 33 6 2" xfId="26573" xr:uid="{9FD081F4-EFDC-4BFB-87C8-CBA6E78B95AF}"/>
    <cellStyle name="Normal 3 5 33 7" xfId="26574" xr:uid="{A7552AFC-093D-4753-9C42-6E82EB44159D}"/>
    <cellStyle name="Normal 3 5 33 8" xfId="26575" xr:uid="{A1C9EF8C-7018-4966-9989-4A97E5F222F0}"/>
    <cellStyle name="Normal 3 5 33 9" xfId="26576" xr:uid="{EB69DB2F-ACC1-485F-80E3-52EBD61AB264}"/>
    <cellStyle name="Normal 3 5 34" xfId="26577" xr:uid="{66EB8B3D-8D51-4B3B-9268-1A075C2A7F59}"/>
    <cellStyle name="Normal 3 5 34 2" xfId="26578" xr:uid="{B62A9226-CB3A-443B-A387-D1C1297DEE04}"/>
    <cellStyle name="Normal 3 5 34 3" xfId="26579" xr:uid="{14CDDAE8-69CB-49CA-B272-1E05C8D93751}"/>
    <cellStyle name="Normal 3 5 35" xfId="26580" xr:uid="{98E4F9C0-2DEE-4B5D-A327-3E449476B219}"/>
    <cellStyle name="Normal 3 5 35 2" xfId="26581" xr:uid="{FD5222DE-0EC6-4DCA-8286-0B23C0E9A81C}"/>
    <cellStyle name="Normal 3 5 35 3" xfId="26582" xr:uid="{E8A2CA38-958B-47E8-B54F-60244DB914E1}"/>
    <cellStyle name="Normal 3 5 36" xfId="26583" xr:uid="{3DF2E828-59D4-4ADD-8B75-C7763209C1DC}"/>
    <cellStyle name="Normal 3 5 36 2" xfId="26584" xr:uid="{0C4AEC13-4F4A-46CE-8718-0A4A0779CD8F}"/>
    <cellStyle name="Normal 3 5 36 3" xfId="26585" xr:uid="{42AA04D8-480C-4B35-A87B-012C7B26861A}"/>
    <cellStyle name="Normal 3 5 37" xfId="26586" xr:uid="{5EAA95C1-7A45-4DCA-AECC-B0328BB13B92}"/>
    <cellStyle name="Normal 3 5 37 2" xfId="26587" xr:uid="{0C76CD2E-096A-4CE5-A327-1A5131347D2F}"/>
    <cellStyle name="Normal 3 5 37 3" xfId="26588" xr:uid="{516E64B3-929B-41EC-8F5C-3A86E768A37E}"/>
    <cellStyle name="Normal 3 5 38" xfId="26589" xr:uid="{B85C0884-6F04-47F7-8A43-494975DAEACF}"/>
    <cellStyle name="Normal 3 5 38 2" xfId="26590" xr:uid="{CC5204D2-E3CD-4427-8FB1-DDBC29AAADE6}"/>
    <cellStyle name="Normal 3 5 38 2 2" xfId="26591" xr:uid="{155CF43E-5837-4BEA-8D45-5596CA5BDBBC}"/>
    <cellStyle name="Normal 3 5 38 2 2 2" xfId="26592" xr:uid="{F0760A0D-101A-48A3-A49F-9CD3661B7627}"/>
    <cellStyle name="Normal 3 5 38 2 3" xfId="26593" xr:uid="{C45A0368-B024-4272-95D1-FF34ABE5158B}"/>
    <cellStyle name="Normal 3 5 38 2 4" xfId="26594" xr:uid="{66CDCBDF-4748-47BC-90E4-B0D208BE74E1}"/>
    <cellStyle name="Normal 3 5 38 2 5" xfId="26595" xr:uid="{254F4EC5-8686-4F7E-AB71-9D39168AC3C3}"/>
    <cellStyle name="Normal 3 5 38 3" xfId="26596" xr:uid="{A7572EEA-07F7-4988-A31A-5CBCD6BAA6A2}"/>
    <cellStyle name="Normal 3 5 38 3 2" xfId="26597" xr:uid="{F8C2C1FE-6E1C-4611-9A64-BCD247B1984D}"/>
    <cellStyle name="Normal 3 5 38 4" xfId="26598" xr:uid="{1EDD5A7B-B847-44BD-8481-75F4C35E80C5}"/>
    <cellStyle name="Normal 3 5 38 5" xfId="26599" xr:uid="{A09B0485-B6C7-4C44-A36D-15B9E69DBBC1}"/>
    <cellStyle name="Normal 3 5 39" xfId="26600" xr:uid="{37F78130-F12C-4FE3-A145-0E4266B4B8A9}"/>
    <cellStyle name="Normal 3 5 4" xfId="26601" xr:uid="{FBD9C62C-56D7-49D8-A42F-BCAFA7629224}"/>
    <cellStyle name="Normal 3 5 4 2" xfId="26602" xr:uid="{E1B41275-0EBE-47DD-8A15-95C3146A34E5}"/>
    <cellStyle name="Normal 3 5 4 2 2" xfId="26603" xr:uid="{6C4ED008-DEE2-4391-A903-8CD1427F7D89}"/>
    <cellStyle name="Normal 3 5 4 2 3" xfId="26604" xr:uid="{83C68DB1-FF7E-40BC-80B2-2B2457C0EA4B}"/>
    <cellStyle name="Normal 3 5 4 3" xfId="26605" xr:uid="{CF213517-E181-490A-BDB5-730CFA60A598}"/>
    <cellStyle name="Normal 3 5 4 3 2" xfId="26606" xr:uid="{CE18D361-14B5-4275-BCA1-AB11E8E736ED}"/>
    <cellStyle name="Normal 3 5 4 3 3" xfId="26607" xr:uid="{1CF070FB-79E2-441B-8C33-65DCCED7C96D}"/>
    <cellStyle name="Normal 3 5 4 4" xfId="26608" xr:uid="{A3DE21C0-13A8-421B-BD54-327F922784CC}"/>
    <cellStyle name="Normal 3 5 4 5" xfId="26609" xr:uid="{41D65895-37DA-4BFE-BF4E-57FB1C44904A}"/>
    <cellStyle name="Normal 3 5 40" xfId="26610" xr:uid="{438FA2A4-46B0-4AF7-815A-4C7D43AB76F0}"/>
    <cellStyle name="Normal 3 5 41" xfId="26611" xr:uid="{669CD061-E6B8-4007-8FED-27CEA59153AE}"/>
    <cellStyle name="Normal 3 5 42" xfId="26612" xr:uid="{A17FD9E5-60C8-407E-981C-EE9CE5FC7F7E}"/>
    <cellStyle name="Normal 3 5 43" xfId="26613" xr:uid="{EB99D0F2-A0B4-4A36-9E27-359CB6E8F88A}"/>
    <cellStyle name="Normal 3 5 44" xfId="26614" xr:uid="{B629DC06-0948-4B69-80D7-91C99968A1DC}"/>
    <cellStyle name="Normal 3 5 45" xfId="26615" xr:uid="{771B7366-A139-4D3C-B79D-A630154AF04D}"/>
    <cellStyle name="Normal 3 5 46" xfId="26616" xr:uid="{A2FF04BA-B46D-42FB-AE46-EF6A9EABF02D}"/>
    <cellStyle name="Normal 3 5 47" xfId="26617" xr:uid="{E9F7E7F9-9DA9-4923-A67C-70A438CEBFBB}"/>
    <cellStyle name="Normal 3 5 48" xfId="26618" xr:uid="{52FA515F-63C4-4BC3-A2AE-53C549C8C698}"/>
    <cellStyle name="Normal 3 5 49" xfId="26619" xr:uid="{8C203864-22D1-4EAE-ACDB-8A1FAAE1220B}"/>
    <cellStyle name="Normal 3 5 5" xfId="26620" xr:uid="{E8113329-A5C7-4B5F-93B1-09D703E35431}"/>
    <cellStyle name="Normal 3 5 5 2" xfId="26621" xr:uid="{C9191054-BDD1-469F-9FBF-A7C2F05691CE}"/>
    <cellStyle name="Normal 3 5 5 2 2" xfId="26622" xr:uid="{54107167-8768-4D52-A44A-61C09401F3FE}"/>
    <cellStyle name="Normal 3 5 5 2 3" xfId="26623" xr:uid="{5829AEBE-E335-423B-8392-9B468EDD7EF7}"/>
    <cellStyle name="Normal 3 5 5 3" xfId="26624" xr:uid="{83048C66-2C60-4B0C-9FBE-0DAFDA9196A7}"/>
    <cellStyle name="Normal 3 5 5 3 2" xfId="26625" xr:uid="{DDF0B7F6-1A4D-4AE9-BFB5-F699D29FE5BE}"/>
    <cellStyle name="Normal 3 5 5 3 3" xfId="26626" xr:uid="{700CEBB0-0341-4DB0-A3A7-C8B22A4A85C2}"/>
    <cellStyle name="Normal 3 5 5 4" xfId="26627" xr:uid="{CF1D3110-34BB-4DD7-BF1F-BD835685EE88}"/>
    <cellStyle name="Normal 3 5 5 5" xfId="26628" xr:uid="{E0F71497-357D-4EC0-8CAD-5D2C3EA059F5}"/>
    <cellStyle name="Normal 3 5 50" xfId="26629" xr:uid="{1E840BFB-D486-4D31-89E4-1B8F6E713061}"/>
    <cellStyle name="Normal 3 5 51" xfId="26630" xr:uid="{9E156A35-8673-418B-8998-0C49D613EDE8}"/>
    <cellStyle name="Normal 3 5 52" xfId="26631" xr:uid="{23BBFB3B-C7D7-4241-85A4-5928ED0CE51F}"/>
    <cellStyle name="Normal 3 5 53" xfId="26632" xr:uid="{9D15A17D-539A-40DB-8379-9C13091646F4}"/>
    <cellStyle name="Normal 3 5 54" xfId="26633" xr:uid="{119E648C-6817-419D-BD03-4FDB8A74E13F}"/>
    <cellStyle name="Normal 3 5 55" xfId="26634" xr:uid="{590B9BA3-C92B-4636-B314-06BD6C6D98F5}"/>
    <cellStyle name="Normal 3 5 56" xfId="26635" xr:uid="{ECB7BD01-4ADD-40B7-BC89-FA5F69ACE99F}"/>
    <cellStyle name="Normal 3 5 57" xfId="26636" xr:uid="{8984F7A5-4EC2-4CBC-9E13-EBB8CE002323}"/>
    <cellStyle name="Normal 3 5 58" xfId="26637" xr:uid="{97A2C819-1B89-420D-AC3E-18FC426BBAEA}"/>
    <cellStyle name="Normal 3 5 59" xfId="26638" xr:uid="{6AC4B517-6B48-48A9-8C4F-2EBE37AE7880}"/>
    <cellStyle name="Normal 3 5 6" xfId="26639" xr:uid="{B39A78F5-2197-451B-BFCE-6635ED5E7320}"/>
    <cellStyle name="Normal 3 5 6 2" xfId="26640" xr:uid="{C6417A6E-AADB-43D1-9E67-FFBB5D26A01A}"/>
    <cellStyle name="Normal 3 5 6 2 2" xfId="26641" xr:uid="{355A6BC5-F06C-41B4-B8E4-EF09648B7537}"/>
    <cellStyle name="Normal 3 5 6 2 3" xfId="26642" xr:uid="{704783D6-0267-4DFA-A4AD-6454AA5F38BA}"/>
    <cellStyle name="Normal 3 5 6 3" xfId="26643" xr:uid="{C4B3A166-56CE-4865-BA87-17F76EACD29C}"/>
    <cellStyle name="Normal 3 5 6 3 2" xfId="26644" xr:uid="{393AE4BF-83FA-40BD-9545-B272BC3310FC}"/>
    <cellStyle name="Normal 3 5 6 3 3" xfId="26645" xr:uid="{C5D8C1BB-46AA-4C4D-A76D-9238D39AEBAD}"/>
    <cellStyle name="Normal 3 5 6 4" xfId="26646" xr:uid="{52074EE5-E802-490B-8C2C-191BDFACA486}"/>
    <cellStyle name="Normal 3 5 6 5" xfId="26647" xr:uid="{0186FBFA-B8F4-4D33-A214-6DB7ED026CDE}"/>
    <cellStyle name="Normal 3 5 60" xfId="26648" xr:uid="{958E3E94-4AF6-4A8E-A3F4-26F6B20B7BA3}"/>
    <cellStyle name="Normal 3 5 61" xfId="26649" xr:uid="{33D75F27-8BC8-46BF-84E4-1DC0B4D48840}"/>
    <cellStyle name="Normal 3 5 62" xfId="26650" xr:uid="{5F09E8F3-2EFD-4F5D-8BCA-2CF2B158AFD3}"/>
    <cellStyle name="Normal 3 5 63" xfId="26651" xr:uid="{E971895F-9766-40BF-B204-95DB83925F50}"/>
    <cellStyle name="Normal 3 5 64" xfId="26652" xr:uid="{885F102F-C06B-4C62-81F4-912EC5B3590B}"/>
    <cellStyle name="Normal 3 5 65" xfId="26653" xr:uid="{323F2E37-2466-45F5-86CF-621C2BF2C88B}"/>
    <cellStyle name="Normal 3 5 66" xfId="26654" xr:uid="{8B25CB15-05BB-4981-9B32-494C0A7A72F5}"/>
    <cellStyle name="Normal 3 5 67" xfId="26655" xr:uid="{F14C1CD3-B6CD-48BE-A838-2F33FC6CB6BA}"/>
    <cellStyle name="Normal 3 5 68" xfId="26656" xr:uid="{B8399D90-4B65-4183-B42C-89387BD99EDF}"/>
    <cellStyle name="Normal 3 5 69" xfId="26657" xr:uid="{16CECBA1-5298-4D05-AAFD-E2D775AC55D3}"/>
    <cellStyle name="Normal 3 5 7" xfId="26658" xr:uid="{927D8411-DE93-45A2-AAE6-7DB56E09FBF0}"/>
    <cellStyle name="Normal 3 5 7 2" xfId="26659" xr:uid="{39A7BFD4-D6AC-4E93-A68F-4EB62D9B6F4F}"/>
    <cellStyle name="Normal 3 5 7 2 2" xfId="26660" xr:uid="{D886DE32-BB02-4EC0-8713-985BFD37BE47}"/>
    <cellStyle name="Normal 3 5 7 2 3" xfId="26661" xr:uid="{98A064A4-0C81-4510-B4AB-A4BE4981868E}"/>
    <cellStyle name="Normal 3 5 7 3" xfId="26662" xr:uid="{CE7D6F5D-583E-408B-9A23-F3EE7A11587A}"/>
    <cellStyle name="Normal 3 5 7 3 2" xfId="26663" xr:uid="{401097E8-E9AE-4159-8CCE-5D40B5C25DAC}"/>
    <cellStyle name="Normal 3 5 7 3 3" xfId="26664" xr:uid="{F36C4070-FFB7-4AC1-A4D2-C13570E35450}"/>
    <cellStyle name="Normal 3 5 7 4" xfId="26665" xr:uid="{B456BD42-4DAB-4FEF-8688-7EDB5A1C1080}"/>
    <cellStyle name="Normal 3 5 7 5" xfId="26666" xr:uid="{A56B70D8-BEF9-4C97-AFB5-A7B842B2F6FF}"/>
    <cellStyle name="Normal 3 5 70" xfId="26667" xr:uid="{F5673A41-046E-42EC-A76A-1A121F5FAAE4}"/>
    <cellStyle name="Normal 3 5 71" xfId="26668" xr:uid="{C091A827-56A4-4EC2-ABEF-A9E677DE71D8}"/>
    <cellStyle name="Normal 3 5 72" xfId="26669" xr:uid="{22FFFDFD-9FAB-462F-8025-EF596BA67734}"/>
    <cellStyle name="Normal 3 5 73" xfId="26670" xr:uid="{19E9315A-9103-4FFB-9161-556D91A9976C}"/>
    <cellStyle name="Normal 3 5 74" xfId="26671" xr:uid="{CA68B64A-F8FD-43F3-8788-6ABB04E97C6E}"/>
    <cellStyle name="Normal 3 5 75" xfId="26672" xr:uid="{B9E86D03-9167-416C-97E5-52476EF8F16C}"/>
    <cellStyle name="Normal 3 5 76" xfId="26673" xr:uid="{5484F8CD-783C-4876-83AA-4C3D674525C4}"/>
    <cellStyle name="Normal 3 5 77" xfId="26674" xr:uid="{917DD8A0-20A0-4EC2-A922-745B004FD989}"/>
    <cellStyle name="Normal 3 5 78" xfId="26675" xr:uid="{A0CB002D-4F2F-4EBC-BA94-C7DD9AFDD2E0}"/>
    <cellStyle name="Normal 3 5 79" xfId="26676" xr:uid="{5638906D-19B9-4F0A-81E5-A49A1927F318}"/>
    <cellStyle name="Normal 3 5 79 2" xfId="26677" xr:uid="{E381CE2D-532E-467B-967F-61F3E7380732}"/>
    <cellStyle name="Normal 3 5 8" xfId="26678" xr:uid="{93158171-E830-4A0E-9533-23855C943B53}"/>
    <cellStyle name="Normal 3 5 8 2" xfId="26679" xr:uid="{BAD9362C-853D-4B3A-AEC1-99CFF447D6F7}"/>
    <cellStyle name="Normal 3 5 8 2 2" xfId="26680" xr:uid="{E951F513-CA04-480D-8ED0-F024C865190B}"/>
    <cellStyle name="Normal 3 5 8 2 3" xfId="26681" xr:uid="{99622095-01DF-486C-BBA6-85F9CFBA0715}"/>
    <cellStyle name="Normal 3 5 8 3" xfId="26682" xr:uid="{248C31EB-CCDC-434D-BFED-AD7771B5B278}"/>
    <cellStyle name="Normal 3 5 8 3 2" xfId="26683" xr:uid="{22E8F81D-A026-450F-9915-58B500FF287B}"/>
    <cellStyle name="Normal 3 5 8 3 3" xfId="26684" xr:uid="{16B94534-1868-47C7-A1DA-CC381E2E51A6}"/>
    <cellStyle name="Normal 3 5 8 4" xfId="26685" xr:uid="{9ABE0151-6D99-4D65-A008-072ECCD874C5}"/>
    <cellStyle name="Normal 3 5 8 5" xfId="26686" xr:uid="{2EE9C060-FA64-42ED-B153-0AE773A8CCEB}"/>
    <cellStyle name="Normal 3 5 80" xfId="26687" xr:uid="{BAC065A4-417A-474C-B597-B757CB4382F6}"/>
    <cellStyle name="Normal 3 5 81" xfId="26688" xr:uid="{4E02854B-A983-49C6-8B17-A83D563F2A55}"/>
    <cellStyle name="Normal 3 5 82" xfId="26689" xr:uid="{81F26E5D-A073-41D9-AEEE-3D240313CE1E}"/>
    <cellStyle name="Normal 3 5 9" xfId="26690" xr:uid="{04415D01-DB6D-4294-858F-DDAC3EDA7C91}"/>
    <cellStyle name="Normal 3 5 9 2" xfId="26691" xr:uid="{A37B7ABA-D0BA-42AA-9549-00B3863A122C}"/>
    <cellStyle name="Normal 3 5 9 2 2" xfId="26692" xr:uid="{C58AA168-0D23-4203-82DF-9689AC700224}"/>
    <cellStyle name="Normal 3 5 9 2 3" xfId="26693" xr:uid="{D261232A-4285-4027-82B3-C679720FC220}"/>
    <cellStyle name="Normal 3 5 9 3" xfId="26694" xr:uid="{F37506F2-C769-45C8-94E5-BF985C08F999}"/>
    <cellStyle name="Normal 3 5 9 3 2" xfId="26695" xr:uid="{F71BAF00-1976-467F-8A9D-EBC1D95D21D5}"/>
    <cellStyle name="Normal 3 5 9 3 3" xfId="26696" xr:uid="{8BC31160-E3BB-4325-8A30-DA1BA7428FF6}"/>
    <cellStyle name="Normal 3 5 9 4" xfId="26697" xr:uid="{7B783231-15D6-45DA-879F-0645FDC02844}"/>
    <cellStyle name="Normal 3 5 9 5" xfId="26698" xr:uid="{14579820-DA44-4FC8-988B-E4344BDBEDE5}"/>
    <cellStyle name="Normal 3 50" xfId="26699" xr:uid="{4FC21FC7-D50E-4E06-8802-1CEE4C01AE88}"/>
    <cellStyle name="Normal 3 50 2" xfId="26700" xr:uid="{9A475A2D-C7BD-4779-9A20-7B02DF07770B}"/>
    <cellStyle name="Normal 3 50 2 2" xfId="26701" xr:uid="{345D204D-103B-46AD-8460-320CBFD95B13}"/>
    <cellStyle name="Normal 3 50 2 3" xfId="26702" xr:uid="{7674AE00-69A3-448D-9F19-A8CC51DD156D}"/>
    <cellStyle name="Normal 3 50 3" xfId="26703" xr:uid="{C066E2DB-37F1-45AF-8A14-ED2CAFF20650}"/>
    <cellStyle name="Normal 3 50 3 2" xfId="26704" xr:uid="{898CCB2E-6B6B-40B4-977D-7A6CAC05C842}"/>
    <cellStyle name="Normal 3 50 3 3" xfId="26705" xr:uid="{52828317-1A0C-4479-9F58-5256F3802EE9}"/>
    <cellStyle name="Normal 3 50 4" xfId="26706" xr:uid="{B1598878-1822-46E2-AD56-1592BD896708}"/>
    <cellStyle name="Normal 3 50 5" xfId="26707" xr:uid="{951CED09-8D52-4E5E-BEDC-BCA9A3A96BBB}"/>
    <cellStyle name="Normal 3 51" xfId="26708" xr:uid="{FBD34FA5-B7D3-4A75-A932-54C1D9C65FD7}"/>
    <cellStyle name="Normal 3 51 2" xfId="26709" xr:uid="{CFC01F21-33B9-402E-B325-D0E4E3768844}"/>
    <cellStyle name="Normal 3 51 2 2" xfId="26710" xr:uid="{21D73A2C-95C8-4FEE-89D4-79D74FDD6013}"/>
    <cellStyle name="Normal 3 51 2 3" xfId="26711" xr:uid="{7073FE10-A683-4905-8AD0-E01660BF5975}"/>
    <cellStyle name="Normal 3 51 3" xfId="26712" xr:uid="{20AF6B5C-58B5-4C8A-8D39-F6180E8117E2}"/>
    <cellStyle name="Normal 3 51 3 2" xfId="26713" xr:uid="{DF7347B3-83B2-4201-9C2C-D59DB2142F80}"/>
    <cellStyle name="Normal 3 51 3 3" xfId="26714" xr:uid="{EBFD491A-9F1B-4A0E-8B6C-472825E605C3}"/>
    <cellStyle name="Normal 3 51 4" xfId="26715" xr:uid="{EC2092A4-6CEC-41B0-B95F-A7E1DD09AB6F}"/>
    <cellStyle name="Normal 3 51 5" xfId="26716" xr:uid="{C57CDF2F-9A50-49E1-A95A-FAC09B2A24A7}"/>
    <cellStyle name="Normal 3 52" xfId="26717" xr:uid="{93EC5136-4A49-4FF0-87F0-9BF52590E2B7}"/>
    <cellStyle name="Normal 3 52 2" xfId="26718" xr:uid="{E75C0BD7-9F37-4EDA-97B8-4DA8232A292E}"/>
    <cellStyle name="Normal 3 52 2 2" xfId="26719" xr:uid="{FFB8C150-B517-4174-983A-76B646CB4E7B}"/>
    <cellStyle name="Normal 3 52 2 3" xfId="26720" xr:uid="{FDB78F92-ACB0-426C-9E53-E7128CADE6C1}"/>
    <cellStyle name="Normal 3 52 3" xfId="26721" xr:uid="{0DB6ABBD-230E-4161-8F51-B3CB50A4B5FE}"/>
    <cellStyle name="Normal 3 52 3 2" xfId="26722" xr:uid="{3DBD600E-A051-4B1F-9A00-A441BB4578E0}"/>
    <cellStyle name="Normal 3 52 3 3" xfId="26723" xr:uid="{AAC7B512-7267-49F7-A8E5-53C536315E8D}"/>
    <cellStyle name="Normal 3 52 4" xfId="26724" xr:uid="{93684D70-156B-478F-B501-BD65062BD92D}"/>
    <cellStyle name="Normal 3 52 5" xfId="26725" xr:uid="{D3B9FFED-287F-4011-9EA2-E38B6D2E79F3}"/>
    <cellStyle name="Normal 3 53" xfId="26726" xr:uid="{E89989C8-E8DA-4AE3-A1BE-57F480BD1108}"/>
    <cellStyle name="Normal 3 53 2" xfId="26727" xr:uid="{3B2B989A-E5B3-4359-8403-FA1D2426FF11}"/>
    <cellStyle name="Normal 3 53 2 2" xfId="26728" xr:uid="{D6D67AA1-3D18-4484-9EB3-C96D70388957}"/>
    <cellStyle name="Normal 3 53 2 3" xfId="26729" xr:uid="{D0EFCF2D-B151-40B9-A8C8-3996B0E631BA}"/>
    <cellStyle name="Normal 3 53 3" xfId="26730" xr:uid="{EAED7D7C-E774-4EE7-A148-2F08F96F6D4A}"/>
    <cellStyle name="Normal 3 53 3 2" xfId="26731" xr:uid="{9252274B-F11F-44DB-A0C0-E83D27F396D0}"/>
    <cellStyle name="Normal 3 53 3 3" xfId="26732" xr:uid="{49A2A06B-DA6F-406F-8C4B-D9F5DBA8BACC}"/>
    <cellStyle name="Normal 3 53 4" xfId="26733" xr:uid="{4FB7C1CE-6299-421A-9C53-6F763014C104}"/>
    <cellStyle name="Normal 3 53 5" xfId="26734" xr:uid="{B2E4A485-EAF8-4181-9A4D-178F82359D26}"/>
    <cellStyle name="Normal 3 54" xfId="26735" xr:uid="{BD45D2AB-A27A-4379-A208-99F7B721FF22}"/>
    <cellStyle name="Normal 3 54 2" xfId="26736" xr:uid="{6BC2ACF7-1820-4F7F-8A46-DA1FFD042639}"/>
    <cellStyle name="Normal 3 54 2 2" xfId="26737" xr:uid="{18AFF62A-E658-42E0-A6E0-8C44170B0D43}"/>
    <cellStyle name="Normal 3 54 2 3" xfId="26738" xr:uid="{BE4DAD55-CEB8-4586-9253-2FCC4F0669B0}"/>
    <cellStyle name="Normal 3 54 3" xfId="26739" xr:uid="{76CCA9BE-87B6-4EE1-9BBB-BA18F3032233}"/>
    <cellStyle name="Normal 3 54 3 2" xfId="26740" xr:uid="{23BE4FDF-4DAD-48E8-AFB4-D6D56628C32E}"/>
    <cellStyle name="Normal 3 54 3 3" xfId="26741" xr:uid="{4294132B-A342-45B4-BC03-E56222A385B7}"/>
    <cellStyle name="Normal 3 54 4" xfId="26742" xr:uid="{CFD44C30-0C72-4836-B6EF-DD14AC845B9F}"/>
    <cellStyle name="Normal 3 54 5" xfId="26743" xr:uid="{D665220E-273D-4841-95BA-07C9FD240DFE}"/>
    <cellStyle name="Normal 3 55" xfId="26744" xr:uid="{2F6E78C2-5D44-4CD9-B64C-5557BDB2E840}"/>
    <cellStyle name="Normal 3 55 2" xfId="26745" xr:uid="{6429535D-941C-4AF1-BCA3-3C3F3E03ED14}"/>
    <cellStyle name="Normal 3 55 2 2" xfId="26746" xr:uid="{071E814D-E14F-488A-A30A-138A551FD46C}"/>
    <cellStyle name="Normal 3 55 2 3" xfId="26747" xr:uid="{722E3399-6703-4DCD-AD79-737E023B802C}"/>
    <cellStyle name="Normal 3 55 3" xfId="26748" xr:uid="{6FC1624B-5204-4C82-A0C7-1E3263DF9301}"/>
    <cellStyle name="Normal 3 55 3 2" xfId="26749" xr:uid="{305AAB8C-4870-4F49-B899-D00446393484}"/>
    <cellStyle name="Normal 3 55 3 3" xfId="26750" xr:uid="{B43D8B40-AE98-4758-9E97-CC04599F6AA5}"/>
    <cellStyle name="Normal 3 55 4" xfId="26751" xr:uid="{6604CB1B-61DC-4804-A5D2-40869C9E27EF}"/>
    <cellStyle name="Normal 3 55 5" xfId="26752" xr:uid="{C04A78BC-8635-49E6-8BB7-C8F715748585}"/>
    <cellStyle name="Normal 3 56" xfId="26753" xr:uid="{5863B0A5-9B70-46AE-AFD5-6612716A565A}"/>
    <cellStyle name="Normal 3 56 2" xfId="26754" xr:uid="{49B92DDE-BCB8-4F49-86A2-945A431532F0}"/>
    <cellStyle name="Normal 3 56 2 2" xfId="26755" xr:uid="{35F5F650-1DFC-4D99-B285-1BBB41253FD8}"/>
    <cellStyle name="Normal 3 56 2 3" xfId="26756" xr:uid="{F6E687CB-5A72-4113-8670-E28E574E5D88}"/>
    <cellStyle name="Normal 3 56 3" xfId="26757" xr:uid="{14BB47A5-A34D-4F72-BC74-AAD09A3DD29B}"/>
    <cellStyle name="Normal 3 56 3 2" xfId="26758" xr:uid="{DB585C17-9C50-4915-8669-DFFB345EF144}"/>
    <cellStyle name="Normal 3 56 3 3" xfId="26759" xr:uid="{87754B37-D2F6-4061-8DFB-1F7E3E8DD4DD}"/>
    <cellStyle name="Normal 3 56 4" xfId="26760" xr:uid="{B8F354E1-B4A1-4E5E-A93E-FD1BF78033A7}"/>
    <cellStyle name="Normal 3 56 5" xfId="26761" xr:uid="{81A44FC0-7323-466E-85AF-79A7AB9408AD}"/>
    <cellStyle name="Normal 3 57" xfId="26762" xr:uid="{51DBE301-E69A-4984-BF4E-D13A82196AFD}"/>
    <cellStyle name="Normal 3 57 2" xfId="26763" xr:uid="{EA9C4D26-EFE0-4B25-A9E1-4E78CEA3699E}"/>
    <cellStyle name="Normal 3 57 2 2" xfId="26764" xr:uid="{4814A943-18D2-4C29-AB33-9D58AC1C8E13}"/>
    <cellStyle name="Normal 3 57 2 3" xfId="26765" xr:uid="{5BBA2F72-68D8-40DC-8132-A3FE0AB36F11}"/>
    <cellStyle name="Normal 3 57 3" xfId="26766" xr:uid="{7F6DBCB4-053E-4CC6-AC6E-7A7847B155E0}"/>
    <cellStyle name="Normal 3 57 3 2" xfId="26767" xr:uid="{0DD658CF-BCD8-4423-B748-5BBF1801005C}"/>
    <cellStyle name="Normal 3 57 3 3" xfId="26768" xr:uid="{C9989C5D-B620-419B-8D12-0CEAE6B5F502}"/>
    <cellStyle name="Normal 3 57 4" xfId="26769" xr:uid="{44FB493C-CC7D-4844-8034-30A22E95AF03}"/>
    <cellStyle name="Normal 3 57 5" xfId="26770" xr:uid="{E18E65AB-B698-45D4-99BA-47E58634302A}"/>
    <cellStyle name="Normal 3 58" xfId="26771" xr:uid="{D0900DA0-4CC5-4224-BD71-743B2294CD84}"/>
    <cellStyle name="Normal 3 58 2" xfId="26772" xr:uid="{4A8FC10C-F914-4509-BEB4-7FF4D6934427}"/>
    <cellStyle name="Normal 3 58 2 2" xfId="26773" xr:uid="{88A5A199-8E57-4990-9667-AF22966D2365}"/>
    <cellStyle name="Normal 3 58 2 3" xfId="26774" xr:uid="{221A6170-51CF-40DF-B54A-7A9E77537A66}"/>
    <cellStyle name="Normal 3 58 3" xfId="26775" xr:uid="{DC1D5AE6-CC7A-4EF0-AF34-D04270FC99EE}"/>
    <cellStyle name="Normal 3 58 3 2" xfId="26776" xr:uid="{2B922897-2F75-4BA5-8AF0-6D75CFFCC5BC}"/>
    <cellStyle name="Normal 3 58 3 3" xfId="26777" xr:uid="{04CF90DD-C465-412C-962F-66C95E722306}"/>
    <cellStyle name="Normal 3 58 4" xfId="26778" xr:uid="{E4AC9736-0DA8-4767-8DF5-7F24A363CD5A}"/>
    <cellStyle name="Normal 3 58 5" xfId="26779" xr:uid="{E47D056C-F55C-4887-AE20-06EAEF0A1CA0}"/>
    <cellStyle name="Normal 3 59" xfId="26780" xr:uid="{506D32E4-9816-4E4E-B543-76D05F7DAE01}"/>
    <cellStyle name="Normal 3 59 2" xfId="26781" xr:uid="{FDCB9C67-22CF-4C70-BA52-AD461FBF284E}"/>
    <cellStyle name="Normal 3 59 2 2" xfId="26782" xr:uid="{35319EB8-72B7-470A-99C8-6208EFE8E6FF}"/>
    <cellStyle name="Normal 3 59 2 3" xfId="26783" xr:uid="{A22132F7-3DF9-4663-933D-CDBEC321E768}"/>
    <cellStyle name="Normal 3 59 3" xfId="26784" xr:uid="{B22F166E-C06B-4179-ADC2-B7C41945F875}"/>
    <cellStyle name="Normal 3 59 3 2" xfId="26785" xr:uid="{F9A0EE44-270D-4A82-B2DF-A4D93A927A2A}"/>
    <cellStyle name="Normal 3 59 3 3" xfId="26786" xr:uid="{7C4FB816-7B31-4202-8CBC-B02E72FDECA0}"/>
    <cellStyle name="Normal 3 59 4" xfId="26787" xr:uid="{34C66431-72C4-42BB-A1B0-50B206104B58}"/>
    <cellStyle name="Normal 3 59 5" xfId="26788" xr:uid="{3D0A646D-D979-44EC-B516-6FAB601B6E2C}"/>
    <cellStyle name="Normal 3 6" xfId="26789" xr:uid="{D0520DEC-DFE0-4A2E-A7BE-EE0C2A3C18ED}"/>
    <cellStyle name="Normal 3 6 10" xfId="26790" xr:uid="{D4D2ED22-0D84-4231-A87C-B147AFC4B8C0}"/>
    <cellStyle name="Normal 3 6 10 2" xfId="26791" xr:uid="{60C3E4D2-D42B-4ED7-9F24-D6AE082D30B9}"/>
    <cellStyle name="Normal 3 6 10 2 2" xfId="26792" xr:uid="{D362B467-935C-46D7-AFEF-101FD58C3DE5}"/>
    <cellStyle name="Normal 3 6 10 2 3" xfId="26793" xr:uid="{58727369-DABF-48C2-92F3-B05C35213ED6}"/>
    <cellStyle name="Normal 3 6 10 3" xfId="26794" xr:uid="{24B6012C-E146-4D76-A6E7-A6A64CEC9599}"/>
    <cellStyle name="Normal 3 6 10 3 2" xfId="26795" xr:uid="{F7CEAD81-62DB-4442-98A3-16D9FCDF2007}"/>
    <cellStyle name="Normal 3 6 10 3 3" xfId="26796" xr:uid="{A59AC1EE-C9BD-42D1-9BE1-35C10D1FC6B6}"/>
    <cellStyle name="Normal 3 6 10 4" xfId="26797" xr:uid="{5C4CD688-73C7-483F-9E93-36B08FA1B9F1}"/>
    <cellStyle name="Normal 3 6 10 5" xfId="26798" xr:uid="{3857B619-B456-44C8-B118-99D100E43296}"/>
    <cellStyle name="Normal 3 6 11" xfId="26799" xr:uid="{B261D8FD-F894-4184-A617-792D3F8B2247}"/>
    <cellStyle name="Normal 3 6 11 2" xfId="26800" xr:uid="{630D00F1-7840-4D2A-82D3-660FC6F38B6F}"/>
    <cellStyle name="Normal 3 6 11 2 2" xfId="26801" xr:uid="{16AE0845-F4CC-4AC9-B8BF-D384A38AA0C6}"/>
    <cellStyle name="Normal 3 6 11 2 3" xfId="26802" xr:uid="{B7F4AA74-F473-4102-8CFE-73C392361C26}"/>
    <cellStyle name="Normal 3 6 11 3" xfId="26803" xr:uid="{9C8FDC22-C484-45FF-A65C-713527670D15}"/>
    <cellStyle name="Normal 3 6 11 3 2" xfId="26804" xr:uid="{7D81A56D-7B00-4D49-AFC9-F418A095A74A}"/>
    <cellStyle name="Normal 3 6 11 3 3" xfId="26805" xr:uid="{F6510A48-EC62-4040-94E6-A20CC737CFD7}"/>
    <cellStyle name="Normal 3 6 11 4" xfId="26806" xr:uid="{BD98C9EA-73CC-47AA-85FF-F5CBC98A8136}"/>
    <cellStyle name="Normal 3 6 11 5" xfId="26807" xr:uid="{7DE7565C-0B25-492A-80D1-56ABDF0EA664}"/>
    <cellStyle name="Normal 3 6 12" xfId="26808" xr:uid="{8E62167B-9D62-41B4-9318-DC9AC912E8C2}"/>
    <cellStyle name="Normal 3 6 12 2" xfId="26809" xr:uid="{57150DFD-158D-434C-A5C3-810A59F66209}"/>
    <cellStyle name="Normal 3 6 12 2 2" xfId="26810" xr:uid="{1F804CDE-D5FA-4DC2-BAB0-534C111A0974}"/>
    <cellStyle name="Normal 3 6 12 2 3" xfId="26811" xr:uid="{6873A6AC-1F6F-412E-81C8-DD4F104B7EB0}"/>
    <cellStyle name="Normal 3 6 12 3" xfId="26812" xr:uid="{B0475570-5BF3-4ED7-899F-0C4363AAF18F}"/>
    <cellStyle name="Normal 3 6 12 3 2" xfId="26813" xr:uid="{D7F3F91A-5FEE-4AB9-A97F-E8D043333E72}"/>
    <cellStyle name="Normal 3 6 12 3 3" xfId="26814" xr:uid="{202360C8-D580-4561-B6A4-932347C9126E}"/>
    <cellStyle name="Normal 3 6 12 4" xfId="26815" xr:uid="{0BE2EDFA-4B3D-4829-86D4-3FAA7C0C083F}"/>
    <cellStyle name="Normal 3 6 12 5" xfId="26816" xr:uid="{6A6863A1-0A04-4D90-BA0F-D0ECD860BA68}"/>
    <cellStyle name="Normal 3 6 13" xfId="26817" xr:uid="{37EF1907-D2F2-4332-B5A8-59CE8AD89E21}"/>
    <cellStyle name="Normal 3 6 13 2" xfId="26818" xr:uid="{A6715593-F26E-4841-B4DD-6BBD1CB08C8A}"/>
    <cellStyle name="Normal 3 6 13 2 2" xfId="26819" xr:uid="{DE748970-046E-4DA6-9207-46CA32082272}"/>
    <cellStyle name="Normal 3 6 13 2 3" xfId="26820" xr:uid="{F901D07A-BAEB-4960-A49C-EAD36B237BD6}"/>
    <cellStyle name="Normal 3 6 13 3" xfId="26821" xr:uid="{26662BA3-032E-418E-ACC5-D6C6D84D2C8A}"/>
    <cellStyle name="Normal 3 6 13 3 2" xfId="26822" xr:uid="{752D47AC-1A3C-491E-AEBB-95854EF23FF9}"/>
    <cellStyle name="Normal 3 6 13 3 3" xfId="26823" xr:uid="{77916180-84F1-45BB-8BA1-9D0FBEA866B0}"/>
    <cellStyle name="Normal 3 6 13 4" xfId="26824" xr:uid="{62CF2265-0BD6-4AB3-AA63-B61682D2B917}"/>
    <cellStyle name="Normal 3 6 13 5" xfId="26825" xr:uid="{DE9108F1-7F7C-4A78-9F78-6EA9DD32C569}"/>
    <cellStyle name="Normal 3 6 14" xfId="26826" xr:uid="{D4E817F7-F643-461F-B669-E74A2DD53B67}"/>
    <cellStyle name="Normal 3 6 14 2" xfId="26827" xr:uid="{51B0C89E-6267-4887-9327-8D4F032AEABD}"/>
    <cellStyle name="Normal 3 6 14 2 2" xfId="26828" xr:uid="{4EA437B0-FDA6-4180-B9CA-B2A2EE6EDE43}"/>
    <cellStyle name="Normal 3 6 14 2 3" xfId="26829" xr:uid="{53657049-87D3-4BE8-8605-262902306F8F}"/>
    <cellStyle name="Normal 3 6 14 3" xfId="26830" xr:uid="{3603BE98-783E-4E23-8202-D7733ED468E9}"/>
    <cellStyle name="Normal 3 6 14 3 2" xfId="26831" xr:uid="{C9C43FAE-3B07-46CD-AF33-86FD1DAEE902}"/>
    <cellStyle name="Normal 3 6 14 3 3" xfId="26832" xr:uid="{D2F85578-4E50-4962-AFB2-B48CAAE26DE4}"/>
    <cellStyle name="Normal 3 6 14 4" xfId="26833" xr:uid="{FA92A2EF-9D22-4522-89F6-3FDA61BE723F}"/>
    <cellStyle name="Normal 3 6 14 5" xfId="26834" xr:uid="{76CD7D0B-0BC1-4A3C-94CB-B11F1DBDFC0E}"/>
    <cellStyle name="Normal 3 6 15" xfId="26835" xr:uid="{D98AC150-C406-4AD3-9D00-CFA61A9CE487}"/>
    <cellStyle name="Normal 3 6 15 2" xfId="26836" xr:uid="{3E7E4667-57D6-4C39-9A95-6D7E897D1293}"/>
    <cellStyle name="Normal 3 6 15 2 2" xfId="26837" xr:uid="{B299D23F-8404-401B-BD5E-82EA234CE013}"/>
    <cellStyle name="Normal 3 6 15 2 3" xfId="26838" xr:uid="{E4F72E21-EEB8-41EF-86A6-E7F1173C0199}"/>
    <cellStyle name="Normal 3 6 15 3" xfId="26839" xr:uid="{0ADA54E2-4FE1-4E0C-8B76-EBB3586D30DF}"/>
    <cellStyle name="Normal 3 6 15 3 2" xfId="26840" xr:uid="{D8A28A7A-858C-4F19-BA7F-4D0CD916B978}"/>
    <cellStyle name="Normal 3 6 15 3 3" xfId="26841" xr:uid="{58AE48E2-1F81-4DD4-9E65-9ED69AE3FBCF}"/>
    <cellStyle name="Normal 3 6 15 4" xfId="26842" xr:uid="{665449E0-A6C4-4D41-96CC-CDBD8A60EC57}"/>
    <cellStyle name="Normal 3 6 15 5" xfId="26843" xr:uid="{8742EB8E-B3A9-44BF-A074-B53312ADD8BC}"/>
    <cellStyle name="Normal 3 6 16" xfId="26844" xr:uid="{0F10E49D-AF3A-4723-908C-AE28DE9902AC}"/>
    <cellStyle name="Normal 3 6 16 2" xfId="26845" xr:uid="{68413419-01DD-4AA2-A1F1-CE145F5B4299}"/>
    <cellStyle name="Normal 3 6 16 2 2" xfId="26846" xr:uid="{DE98CD9C-44D1-4E3C-B2F5-738359C4B73E}"/>
    <cellStyle name="Normal 3 6 16 2 3" xfId="26847" xr:uid="{04E8126D-EBC2-4E4E-B296-35605A7F8C65}"/>
    <cellStyle name="Normal 3 6 16 3" xfId="26848" xr:uid="{B2004497-8F48-4924-87E5-35AD4DE281BE}"/>
    <cellStyle name="Normal 3 6 16 3 2" xfId="26849" xr:uid="{24D2CA28-6768-4197-B509-E80D2DADD4AE}"/>
    <cellStyle name="Normal 3 6 16 3 3" xfId="26850" xr:uid="{496B41B7-A607-4E07-ADB0-6EE58358A4D8}"/>
    <cellStyle name="Normal 3 6 16 4" xfId="26851" xr:uid="{C9A25A86-209A-4F2C-81B3-F3C72BA8348F}"/>
    <cellStyle name="Normal 3 6 16 5" xfId="26852" xr:uid="{3BAADC95-7C30-40C0-84AD-6E92BEBB9E5E}"/>
    <cellStyle name="Normal 3 6 17" xfId="26853" xr:uid="{8FC5A790-37AA-45F3-A20D-CF1FF7B9EF96}"/>
    <cellStyle name="Normal 3 6 17 2" xfId="26854" xr:uid="{C23699B0-296C-4726-9D80-58C8E7567EFC}"/>
    <cellStyle name="Normal 3 6 17 2 2" xfId="26855" xr:uid="{E52CBC7C-A421-45F7-A289-20B280F652BF}"/>
    <cellStyle name="Normal 3 6 17 2 3" xfId="26856" xr:uid="{08BA768E-104F-48AE-9C3E-A51076C2FAB0}"/>
    <cellStyle name="Normal 3 6 17 3" xfId="26857" xr:uid="{79C28D9F-9311-4293-9604-BCD5FEFA3FAE}"/>
    <cellStyle name="Normal 3 6 17 3 2" xfId="26858" xr:uid="{12BF1583-566D-45C9-995A-6233D8D53D0E}"/>
    <cellStyle name="Normal 3 6 17 3 3" xfId="26859" xr:uid="{269F6691-A2DE-425B-BF98-63AC3679F4B9}"/>
    <cellStyle name="Normal 3 6 17 4" xfId="26860" xr:uid="{3CC218FF-D065-4CBC-97CC-7C62FE89FF9C}"/>
    <cellStyle name="Normal 3 6 17 5" xfId="26861" xr:uid="{AA15443E-16D3-42A7-AAE1-518AB04F001D}"/>
    <cellStyle name="Normal 3 6 18" xfId="26862" xr:uid="{94373981-D154-4A68-8D04-151AF76E31D0}"/>
    <cellStyle name="Normal 3 6 18 2" xfId="26863" xr:uid="{59781878-B87C-4313-9686-668ACC8D02E9}"/>
    <cellStyle name="Normal 3 6 18 2 2" xfId="26864" xr:uid="{C986F4E4-12F5-4B92-A907-285EB8705114}"/>
    <cellStyle name="Normal 3 6 18 2 3" xfId="26865" xr:uid="{17B91F40-65D6-4D54-889A-28CB0776CC16}"/>
    <cellStyle name="Normal 3 6 18 3" xfId="26866" xr:uid="{D1B07989-2D96-4EB2-8690-DABB96F765ED}"/>
    <cellStyle name="Normal 3 6 18 3 2" xfId="26867" xr:uid="{01644CE9-B21C-4E04-B263-A42B2523B66C}"/>
    <cellStyle name="Normal 3 6 18 3 3" xfId="26868" xr:uid="{AD6ED7E7-B849-41FF-A1C9-C79D27932C3C}"/>
    <cellStyle name="Normal 3 6 18 4" xfId="26869" xr:uid="{59C44233-0C81-48B1-A707-F934BDF8DAB1}"/>
    <cellStyle name="Normal 3 6 18 5" xfId="26870" xr:uid="{576C4A71-63DA-466C-9A4E-8EA37D7FB259}"/>
    <cellStyle name="Normal 3 6 19" xfId="26871" xr:uid="{99498CD4-F5AC-4D8C-A039-432F793F1BEA}"/>
    <cellStyle name="Normal 3 6 19 2" xfId="26872" xr:uid="{F91531B2-FC3A-4FBF-A2E2-8F5773E7953F}"/>
    <cellStyle name="Normal 3 6 19 2 2" xfId="26873" xr:uid="{23260B3F-0EF9-44AE-8DAE-0486DB087655}"/>
    <cellStyle name="Normal 3 6 19 2 3" xfId="26874" xr:uid="{241CA51A-3C2C-45F7-B032-D3DD102DE345}"/>
    <cellStyle name="Normal 3 6 19 3" xfId="26875" xr:uid="{F5B455E6-7C8B-4ACA-BDE3-A8F704A03F62}"/>
    <cellStyle name="Normal 3 6 19 3 2" xfId="26876" xr:uid="{9F471786-DE45-4FAE-BCB2-C133F2DF2B4B}"/>
    <cellStyle name="Normal 3 6 19 3 3" xfId="26877" xr:uid="{4F2EFB16-B8C9-4761-A09B-EC93C8E22148}"/>
    <cellStyle name="Normal 3 6 19 4" xfId="26878" xr:uid="{29AE1FF2-9799-4FB2-BAF2-0056368204E2}"/>
    <cellStyle name="Normal 3 6 19 5" xfId="26879" xr:uid="{7BC0B04F-AC74-4A33-B5D4-D9426D0E918D}"/>
    <cellStyle name="Normal 3 6 2" xfId="26880" xr:uid="{483DFB58-DB56-4822-AA1D-E9B811DB654D}"/>
    <cellStyle name="Normal 3 6 2 2" xfId="26881" xr:uid="{01C30E21-6299-47BE-9D9B-41F46B7EDE94}"/>
    <cellStyle name="Normal 3 6 2 2 2" xfId="26882" xr:uid="{8E8F7F81-C369-4E09-B19D-736FA08CEEFE}"/>
    <cellStyle name="Normal 3 6 2 2 3" xfId="26883" xr:uid="{CB8DD257-4AB8-4453-B5CB-8F23AF446904}"/>
    <cellStyle name="Normal 3 6 2 3" xfId="26884" xr:uid="{39FC43A3-A682-4858-9969-4D9A56B59C36}"/>
    <cellStyle name="Normal 3 6 2 3 2" xfId="26885" xr:uid="{66F626BA-6CE6-41ED-9A7E-0638A7DA90CC}"/>
    <cellStyle name="Normal 3 6 2 3 3" xfId="26886" xr:uid="{E702ECE9-BA98-4A49-AE21-B340435D0891}"/>
    <cellStyle name="Normal 3 6 2 4" xfId="26887" xr:uid="{3196A3FA-068D-4FD2-B45C-F7F231AEA259}"/>
    <cellStyle name="Normal 3 6 2 5" xfId="26888" xr:uid="{665055DF-9E7E-4022-B020-4233710DBA7A}"/>
    <cellStyle name="Normal 3 6 20" xfId="26889" xr:uid="{90C26AEA-3493-49FF-A343-15C8FFFFB1E3}"/>
    <cellStyle name="Normal 3 6 20 2" xfId="26890" xr:uid="{3A4E428B-2076-4160-A3D6-ABBE21460DEB}"/>
    <cellStyle name="Normal 3 6 20 2 2" xfId="26891" xr:uid="{10C4607F-2EE6-4F48-8813-17CFD05C73F2}"/>
    <cellStyle name="Normal 3 6 20 2 3" xfId="26892" xr:uid="{B07515FF-C391-40DB-9C05-2CB712B226BE}"/>
    <cellStyle name="Normal 3 6 20 3" xfId="26893" xr:uid="{C28DDA49-D2BE-4954-972F-ECFDBC47B571}"/>
    <cellStyle name="Normal 3 6 20 3 2" xfId="26894" xr:uid="{60F2C6D9-61DA-4E7E-AC30-A3A195B0FAFD}"/>
    <cellStyle name="Normal 3 6 20 3 3" xfId="26895" xr:uid="{487B190F-88FA-46B9-9E0F-3FAD0AC9EC05}"/>
    <cellStyle name="Normal 3 6 20 4" xfId="26896" xr:uid="{B86147FE-D5E4-43E8-B9A8-CEF7FA01A8E4}"/>
    <cellStyle name="Normal 3 6 20 5" xfId="26897" xr:uid="{462EA742-DDA1-4D64-95C0-6C1C3171632C}"/>
    <cellStyle name="Normal 3 6 21" xfId="26898" xr:uid="{843A943F-95E4-47CC-ACFE-C28A46F0465B}"/>
    <cellStyle name="Normal 3 6 21 2" xfId="26899" xr:uid="{9CACDB96-1879-4CD3-8AB1-848321165873}"/>
    <cellStyle name="Normal 3 6 21 2 2" xfId="26900" xr:uid="{5E5BB351-767F-4305-9822-08F34A48FC3B}"/>
    <cellStyle name="Normal 3 6 21 2 3" xfId="26901" xr:uid="{83BC074B-2885-42C7-9447-B8FCC5E60D9E}"/>
    <cellStyle name="Normal 3 6 21 3" xfId="26902" xr:uid="{9BB2AA7F-63D1-4148-A0FA-FD37E17FE943}"/>
    <cellStyle name="Normal 3 6 21 3 2" xfId="26903" xr:uid="{4BF0C1AA-7239-4489-856F-0B3974F16729}"/>
    <cellStyle name="Normal 3 6 21 3 3" xfId="26904" xr:uid="{EDD5DD09-8FB3-4708-9399-7395A23F6B7F}"/>
    <cellStyle name="Normal 3 6 21 4" xfId="26905" xr:uid="{21D8AF15-005A-4F24-8839-02A79BAD6598}"/>
    <cellStyle name="Normal 3 6 21 5" xfId="26906" xr:uid="{0D31CD3C-091D-49EB-BB50-485F983285A1}"/>
    <cellStyle name="Normal 3 6 22" xfId="26907" xr:uid="{2953E335-D6B4-40E4-82AB-18F4AB0015DF}"/>
    <cellStyle name="Normal 3 6 22 2" xfId="26908" xr:uid="{8D8CBC21-16B3-4424-862D-D8723460F54D}"/>
    <cellStyle name="Normal 3 6 22 2 2" xfId="26909" xr:uid="{0DE7973E-926E-45BB-8374-4EA087208D70}"/>
    <cellStyle name="Normal 3 6 22 2 3" xfId="26910" xr:uid="{25A28A1A-EC5A-4714-AB8B-2973A47765DE}"/>
    <cellStyle name="Normal 3 6 22 3" xfId="26911" xr:uid="{08F488A4-2C1F-4EC0-A860-543C9B41E9C0}"/>
    <cellStyle name="Normal 3 6 22 3 2" xfId="26912" xr:uid="{43E14B21-3069-47FC-B834-4E3E69D9E9EB}"/>
    <cellStyle name="Normal 3 6 22 3 3" xfId="26913" xr:uid="{4D853CA2-1DE6-4DB5-94CA-BDAA6292C00D}"/>
    <cellStyle name="Normal 3 6 22 4" xfId="26914" xr:uid="{809E7165-D28A-4837-99DE-51D605153031}"/>
    <cellStyle name="Normal 3 6 22 5" xfId="26915" xr:uid="{FE33765F-B481-463B-A3AF-87C72DDB9667}"/>
    <cellStyle name="Normal 3 6 23" xfId="26916" xr:uid="{8AD68B10-621C-4BB9-8063-667B06B308F5}"/>
    <cellStyle name="Normal 3 6 23 2" xfId="26917" xr:uid="{EA8A6F1C-EBB2-4AA3-8EFF-E927CA37C66E}"/>
    <cellStyle name="Normal 3 6 23 2 2" xfId="26918" xr:uid="{69D2B17A-002D-468D-BE04-C5C5EADC2286}"/>
    <cellStyle name="Normal 3 6 23 2 3" xfId="26919" xr:uid="{15EFD356-F3B7-4D01-9FE3-908CCB8A286C}"/>
    <cellStyle name="Normal 3 6 23 3" xfId="26920" xr:uid="{FFF5F831-A0DA-46AA-9F77-6F2CDF3B5332}"/>
    <cellStyle name="Normal 3 6 23 3 2" xfId="26921" xr:uid="{F5308377-681E-4B85-B6DC-4B3A78318573}"/>
    <cellStyle name="Normal 3 6 23 3 3" xfId="26922" xr:uid="{CD6FF889-E93B-43C6-B4E7-B3FD79596A2A}"/>
    <cellStyle name="Normal 3 6 23 4" xfId="26923" xr:uid="{AA550758-F98B-4E35-AB05-78BF4FA42F1F}"/>
    <cellStyle name="Normal 3 6 23 5" xfId="26924" xr:uid="{465F3470-A575-43AC-A4D0-02B6CEED56CE}"/>
    <cellStyle name="Normal 3 6 24" xfId="26925" xr:uid="{2F35DE5F-2CE9-4980-A91D-169612013EB0}"/>
    <cellStyle name="Normal 3 6 24 10" xfId="26926" xr:uid="{3CF0F7CD-D316-4C05-8F8F-2195A07A9E1B}"/>
    <cellStyle name="Normal 3 6 24 11" xfId="26927" xr:uid="{5107118C-FB76-483E-99A9-D9312EE9038E}"/>
    <cellStyle name="Normal 3 6 24 11 2" xfId="26928" xr:uid="{15B72796-9596-4EA2-861A-D811D4C7365C}"/>
    <cellStyle name="Normal 3 6 24 11 2 2" xfId="26929" xr:uid="{5DC37F44-302D-403E-A947-C6A4C9F787AE}"/>
    <cellStyle name="Normal 3 6 24 11 2 2 2" xfId="26930" xr:uid="{48E71D2B-3C31-4779-B74D-AAED7935FE98}"/>
    <cellStyle name="Normal 3 6 24 11 2 3" xfId="26931" xr:uid="{6E00F5C8-CCD1-43B5-BF9E-7813FB93393B}"/>
    <cellStyle name="Normal 3 6 24 11 2 4" xfId="26932" xr:uid="{393257EF-7A1B-4F7E-B03D-EB2335E87C9B}"/>
    <cellStyle name="Normal 3 6 24 11 2 5" xfId="26933" xr:uid="{810644CC-A199-4B77-9C06-76B659C34FE2}"/>
    <cellStyle name="Normal 3 6 24 11 3" xfId="26934" xr:uid="{AEA68857-0C77-4F25-A5A5-272DA2CC7C95}"/>
    <cellStyle name="Normal 3 6 24 11 3 2" xfId="26935" xr:uid="{92090257-E798-4AF7-9FE6-B004A98A3611}"/>
    <cellStyle name="Normal 3 6 24 11 4" xfId="26936" xr:uid="{5E71FFBC-9482-4BFC-A3A5-CE95BB91F267}"/>
    <cellStyle name="Normal 3 6 24 11 5" xfId="26937" xr:uid="{823F54FA-FF4A-4BAF-9B5B-1B71CB65D798}"/>
    <cellStyle name="Normal 3 6 24 12" xfId="26938" xr:uid="{AB902D4F-E76C-4E5D-8785-3A591AD85E22}"/>
    <cellStyle name="Normal 3 6 24 13" xfId="26939" xr:uid="{35BC203E-38C4-4620-8155-26923B1F3FDB}"/>
    <cellStyle name="Normal 3 6 24 14" xfId="26940" xr:uid="{99238DE5-8112-4FE7-9519-C1854216CA74}"/>
    <cellStyle name="Normal 3 6 24 15" xfId="26941" xr:uid="{E81D02A3-195F-4089-B9D5-A951F30C10A0}"/>
    <cellStyle name="Normal 3 6 24 15 2" xfId="26942" xr:uid="{894FF6A9-E0D6-41A9-BA44-CC4578379B72}"/>
    <cellStyle name="Normal 3 6 24 16" xfId="26943" xr:uid="{CAE7501B-4700-481B-A097-AE72C2F592E4}"/>
    <cellStyle name="Normal 3 6 24 17" xfId="26944" xr:uid="{89307211-CE88-4EC9-A743-16F8CB648B84}"/>
    <cellStyle name="Normal 3 6 24 18" xfId="26945" xr:uid="{E38B4FAC-927C-4591-A80C-07F0FD0D22EF}"/>
    <cellStyle name="Normal 3 6 24 2" xfId="26946" xr:uid="{AE7FF799-D7D4-4F2E-8FBB-A92A068665E3}"/>
    <cellStyle name="Normal 3 6 24 2 10" xfId="26947" xr:uid="{3A739741-8ADD-415D-9708-98B5FD989368}"/>
    <cellStyle name="Normal 3 6 24 2 11" xfId="26948" xr:uid="{83F17A63-B97B-4407-B2C4-69EE7E0D87CE}"/>
    <cellStyle name="Normal 3 6 24 2 12" xfId="26949" xr:uid="{23920B9B-1849-4C24-88FB-5B22B1DFA49F}"/>
    <cellStyle name="Normal 3 6 24 2 13" xfId="26950" xr:uid="{30F7F961-580F-497A-839D-DB49CAF01F16}"/>
    <cellStyle name="Normal 3 6 24 2 13 2" xfId="26951" xr:uid="{67D405A6-3602-4DE6-8633-D5402C74B7C9}"/>
    <cellStyle name="Normal 3 6 24 2 14" xfId="26952" xr:uid="{D49033D4-D059-4C87-ACD5-97AFB022E4F0}"/>
    <cellStyle name="Normal 3 6 24 2 15" xfId="26953" xr:uid="{F727D830-B931-47C7-AB92-A1F348D395B9}"/>
    <cellStyle name="Normal 3 6 24 2 16" xfId="26954" xr:uid="{9D9A0BAE-CC3D-40AA-8E38-F41CD2321A75}"/>
    <cellStyle name="Normal 3 6 24 2 2" xfId="26955" xr:uid="{E6C53996-ACC4-45A3-BF58-59B9D4A8751E}"/>
    <cellStyle name="Normal 3 6 24 2 2 10" xfId="26956" xr:uid="{2D6CE87F-273E-4127-A182-956B63EBB806}"/>
    <cellStyle name="Normal 3 6 24 2 2 11" xfId="26957" xr:uid="{35666C99-8F07-43A0-9501-0E25E30C4B69}"/>
    <cellStyle name="Normal 3 6 24 2 2 12" xfId="26958" xr:uid="{680961DB-8997-44FF-AC99-8681A590B957}"/>
    <cellStyle name="Normal 3 6 24 2 2 13" xfId="26959" xr:uid="{82C634BF-38D6-4778-9DFC-49540462E217}"/>
    <cellStyle name="Normal 3 6 24 2 2 13 2" xfId="26960" xr:uid="{82797D69-CA80-426E-A91B-F484AD957C22}"/>
    <cellStyle name="Normal 3 6 24 2 2 14" xfId="26961" xr:uid="{5796A489-70E1-4B90-82F9-46D28E59452D}"/>
    <cellStyle name="Normal 3 6 24 2 2 15" xfId="26962" xr:uid="{FD88AAA6-B7BD-4944-BF7F-45172270FF12}"/>
    <cellStyle name="Normal 3 6 24 2 2 16" xfId="26963" xr:uid="{872BBD05-A06E-4FB7-BE66-D97C7E007213}"/>
    <cellStyle name="Normal 3 6 24 2 2 2" xfId="26964" xr:uid="{6D096747-CCF4-4B49-974F-621322F9E18E}"/>
    <cellStyle name="Normal 3 6 24 2 2 2 10" xfId="26965" xr:uid="{EB604DDA-D058-4930-9E29-A71517BB69B5}"/>
    <cellStyle name="Normal 3 6 24 2 2 2 11" xfId="26966" xr:uid="{84C5D2A4-4A60-45A1-ADBC-BD49B45CE9A6}"/>
    <cellStyle name="Normal 3 6 24 2 2 2 12" xfId="26967" xr:uid="{A30EB333-DE57-4BD2-8BC6-EEE1352787BB}"/>
    <cellStyle name="Normal 3 6 24 2 2 2 12 2" xfId="26968" xr:uid="{692A4B70-67F5-41B3-9452-21D2BA29D83C}"/>
    <cellStyle name="Normal 3 6 24 2 2 2 13" xfId="26969" xr:uid="{C62A3A02-DB1E-4AA9-9D60-E09F673BF670}"/>
    <cellStyle name="Normal 3 6 24 2 2 2 14" xfId="26970" xr:uid="{7C802530-9EC4-41E5-825E-2A1714660A67}"/>
    <cellStyle name="Normal 3 6 24 2 2 2 15" xfId="26971" xr:uid="{DB23A27D-4F47-4836-BA35-38237DE98175}"/>
    <cellStyle name="Normal 3 6 24 2 2 2 2" xfId="26972" xr:uid="{F18B7787-9BFB-4BC8-B1CC-8EF5EABA4ED9}"/>
    <cellStyle name="Normal 3 6 24 2 2 2 2 2" xfId="26973" xr:uid="{D6A6A2A4-3B51-46B9-9D97-5FE0F65C0AAF}"/>
    <cellStyle name="Normal 3 6 24 2 2 2 2 2 2" xfId="26974" xr:uid="{3266B99E-2884-48B1-BD26-EF4316B72904}"/>
    <cellStyle name="Normal 3 6 24 2 2 2 2 2 2 2" xfId="26975" xr:uid="{F515DC41-D819-4AE4-9D7D-17694C527858}"/>
    <cellStyle name="Normal 3 6 24 2 2 2 2 2 2 2 2" xfId="26976" xr:uid="{45F2FE42-9466-4918-B25E-5FCDA99B1B9A}"/>
    <cellStyle name="Normal 3 6 24 2 2 2 2 2 2 2 2 2" xfId="26977" xr:uid="{9D70678F-391A-4B04-9D4B-0409CB8D13B0}"/>
    <cellStyle name="Normal 3 6 24 2 2 2 2 2 2 2 3" xfId="26978" xr:uid="{FAD3B573-815F-4911-863A-5EE7F4AE63CD}"/>
    <cellStyle name="Normal 3 6 24 2 2 2 2 2 2 2 4" xfId="26979" xr:uid="{71216D82-DEB6-4EB3-BE56-25EDFDB2F61B}"/>
    <cellStyle name="Normal 3 6 24 2 2 2 2 2 2 2 5" xfId="26980" xr:uid="{E6E87CC8-C020-401F-8782-F5F889A104D9}"/>
    <cellStyle name="Normal 3 6 24 2 2 2 2 2 2 3" xfId="26981" xr:uid="{94B80613-6380-4D65-9B6D-267D2A62C1F0}"/>
    <cellStyle name="Normal 3 6 24 2 2 2 2 2 2 3 2" xfId="26982" xr:uid="{2D3614EB-33D3-4EDE-AD06-D16FDACE297A}"/>
    <cellStyle name="Normal 3 6 24 2 2 2 2 2 2 4" xfId="26983" xr:uid="{46051DFD-1E3C-4E9B-8C2E-653ECF23DF59}"/>
    <cellStyle name="Normal 3 6 24 2 2 2 2 2 2 5" xfId="26984" xr:uid="{B2FC6ECB-C6F3-4A1E-BCBD-9DE2BEF14B40}"/>
    <cellStyle name="Normal 3 6 24 2 2 2 2 2 3" xfId="26985" xr:uid="{B7F3D17D-BF54-4F8E-88D0-530E485CC2B7}"/>
    <cellStyle name="Normal 3 6 24 2 2 2 2 2 4" xfId="26986" xr:uid="{DEF7C5C7-1EE8-4505-8324-18492C8638E5}"/>
    <cellStyle name="Normal 3 6 24 2 2 2 2 2 5" xfId="26987" xr:uid="{A2786DAE-7636-47C7-9696-F22DB674BA14}"/>
    <cellStyle name="Normal 3 6 24 2 2 2 2 2 6" xfId="26988" xr:uid="{A81732AE-01EA-442B-AB62-75F95C7967C2}"/>
    <cellStyle name="Normal 3 6 24 2 2 2 2 2 6 2" xfId="26989" xr:uid="{04E1DC20-E5C5-492D-9079-A60AC16FE5F2}"/>
    <cellStyle name="Normal 3 6 24 2 2 2 2 2 7" xfId="26990" xr:uid="{B2AFEF02-4DA4-48C8-9038-004B1ED1C3F3}"/>
    <cellStyle name="Normal 3 6 24 2 2 2 2 2 8" xfId="26991" xr:uid="{00237F23-6F52-4FC7-BF5B-91A9AA22F628}"/>
    <cellStyle name="Normal 3 6 24 2 2 2 2 2 9" xfId="26992" xr:uid="{F892CA4D-00D6-4F7A-A7BE-F00B369D1BE3}"/>
    <cellStyle name="Normal 3 6 24 2 2 2 2 3" xfId="26993" xr:uid="{D73CBD13-D57C-41BD-BF9D-54E18EA8D0DC}"/>
    <cellStyle name="Normal 3 6 24 2 2 2 2 3 2" xfId="26994" xr:uid="{3B66558B-274B-4F69-8860-34877836E111}"/>
    <cellStyle name="Normal 3 6 24 2 2 2 2 3 2 2" xfId="26995" xr:uid="{4DD027B1-5FC6-4CCE-8017-8D4A6A60EA91}"/>
    <cellStyle name="Normal 3 6 24 2 2 2 2 3 2 2 2" xfId="26996" xr:uid="{AC40DE01-C9AA-4F5A-90C8-F36691D8894C}"/>
    <cellStyle name="Normal 3 6 24 2 2 2 2 3 2 3" xfId="26997" xr:uid="{85FF236D-1A67-4F1B-96A6-6D8D9A750DF8}"/>
    <cellStyle name="Normal 3 6 24 2 2 2 2 3 2 4" xfId="26998" xr:uid="{D0E9386F-E084-4933-A5FF-5E3D93BA9EE5}"/>
    <cellStyle name="Normal 3 6 24 2 2 2 2 3 2 5" xfId="26999" xr:uid="{4704FBCA-4249-4B58-9E6A-B10CC34642EA}"/>
    <cellStyle name="Normal 3 6 24 2 2 2 2 3 3" xfId="27000" xr:uid="{CEA7355C-A5A5-48D3-8318-0566E48FA857}"/>
    <cellStyle name="Normal 3 6 24 2 2 2 2 3 3 2" xfId="27001" xr:uid="{EAC07914-74FE-46E7-B9AD-BF7DB849C663}"/>
    <cellStyle name="Normal 3 6 24 2 2 2 2 3 4" xfId="27002" xr:uid="{CF2275CE-9735-4B40-9C17-B6415A970181}"/>
    <cellStyle name="Normal 3 6 24 2 2 2 2 3 5" xfId="27003" xr:uid="{1AEACF19-A1E6-4E1B-9E67-6BA897521D6B}"/>
    <cellStyle name="Normal 3 6 24 2 2 2 2 4" xfId="27004" xr:uid="{119D4E6F-7CDB-4D68-A2B9-5CFA74A4D305}"/>
    <cellStyle name="Normal 3 6 24 2 2 2 2 5" xfId="27005" xr:uid="{B765589D-4E59-4B0F-A45B-D991514E5EF4}"/>
    <cellStyle name="Normal 3 6 24 2 2 2 2 6" xfId="27006" xr:uid="{7E450F89-EB99-46ED-8FE8-4EBA847323BC}"/>
    <cellStyle name="Normal 3 6 24 2 2 2 2 6 2" xfId="27007" xr:uid="{BBE97E93-F039-49FD-85D9-C088AC5E09BC}"/>
    <cellStyle name="Normal 3 6 24 2 2 2 2 7" xfId="27008" xr:uid="{FD68EA2E-845A-4B63-AEB2-1608B78F7D87}"/>
    <cellStyle name="Normal 3 6 24 2 2 2 2 8" xfId="27009" xr:uid="{6DD744FB-0D18-466B-9BF0-8DAC359843F5}"/>
    <cellStyle name="Normal 3 6 24 2 2 2 2 9" xfId="27010" xr:uid="{E32D2EC4-8320-4DF9-B55A-274405E277D2}"/>
    <cellStyle name="Normal 3 6 24 2 2 2 3" xfId="27011" xr:uid="{B52C2B56-7AC4-4823-A63D-C12338F20CCB}"/>
    <cellStyle name="Normal 3 6 24 2 2 2 3 2" xfId="27012" xr:uid="{3CC7CAC3-FEBD-427A-AD06-9BB53BD91150}"/>
    <cellStyle name="Normal 3 6 24 2 2 2 3 3" xfId="27013" xr:uid="{CF1BDFC1-50C8-42B7-A609-A7F86235D10B}"/>
    <cellStyle name="Normal 3 6 24 2 2 2 4" xfId="27014" xr:uid="{7D3CDA07-5F39-406F-951B-9402CAB10F6B}"/>
    <cellStyle name="Normal 3 6 24 2 2 2 4 2" xfId="27015" xr:uid="{9C92D42D-6248-48AE-B499-F6D3AE04D725}"/>
    <cellStyle name="Normal 3 6 24 2 2 2 4 3" xfId="27016" xr:uid="{ECF0B75E-FDF1-441B-9D14-E6B4DF4F4CAA}"/>
    <cellStyle name="Normal 3 6 24 2 2 2 5" xfId="27017" xr:uid="{0EAAA5AA-2BC9-48B0-B116-34E3C9E2649F}"/>
    <cellStyle name="Normal 3 6 24 2 2 2 5 2" xfId="27018" xr:uid="{9F606BBC-CECC-45EC-BB13-ABCE6DBA5D46}"/>
    <cellStyle name="Normal 3 6 24 2 2 2 5 3" xfId="27019" xr:uid="{FBE13DE7-7388-4C22-8959-46A31BBA142E}"/>
    <cellStyle name="Normal 3 6 24 2 2 2 6" xfId="27020" xr:uid="{99DD7C22-BAC9-4B1A-B54D-FF42181FAB55}"/>
    <cellStyle name="Normal 3 6 24 2 2 2 6 2" xfId="27021" xr:uid="{ABAEC07A-3FCC-468B-ACEB-C366137B1D31}"/>
    <cellStyle name="Normal 3 6 24 2 2 2 6 3" xfId="27022" xr:uid="{7FC458DC-E60D-4AF7-B9B1-E5D2C27473B3}"/>
    <cellStyle name="Normal 3 6 24 2 2 2 7" xfId="27023" xr:uid="{0A7AE2F0-9447-4C68-8B3D-85DA6DB1DFCF}"/>
    <cellStyle name="Normal 3 6 24 2 2 2 7 2" xfId="27024" xr:uid="{EF831774-4DDD-4F5D-9351-4A997361FF83}"/>
    <cellStyle name="Normal 3 6 24 2 2 2 7 3" xfId="27025" xr:uid="{E021ED74-B35F-4403-BF4A-10CD9205BD39}"/>
    <cellStyle name="Normal 3 6 24 2 2 2 8" xfId="27026" xr:uid="{98028306-B6B4-4D77-8DD3-7D06EA888C1E}"/>
    <cellStyle name="Normal 3 6 24 2 2 2 8 2" xfId="27027" xr:uid="{11AB7308-6466-4B92-8A59-85BC64F5F42F}"/>
    <cellStyle name="Normal 3 6 24 2 2 2 8 2 2" xfId="27028" xr:uid="{D3168565-F078-4A20-9D55-D798DC9DA529}"/>
    <cellStyle name="Normal 3 6 24 2 2 2 8 2 2 2" xfId="27029" xr:uid="{EE99C7AD-C1D5-44E6-A7CC-878B603E65C9}"/>
    <cellStyle name="Normal 3 6 24 2 2 2 8 2 3" xfId="27030" xr:uid="{97803803-0E6C-4E30-9A22-E9398D72CF9F}"/>
    <cellStyle name="Normal 3 6 24 2 2 2 8 2 4" xfId="27031" xr:uid="{EEAB05DE-FFC2-4FE7-9714-3FF771A0AF15}"/>
    <cellStyle name="Normal 3 6 24 2 2 2 8 2 5" xfId="27032" xr:uid="{A2DD8E8D-3723-48A2-B740-FBE0F02096F7}"/>
    <cellStyle name="Normal 3 6 24 2 2 2 8 3" xfId="27033" xr:uid="{36ABAB3D-526B-488E-9EFA-220F6B6D1D0F}"/>
    <cellStyle name="Normal 3 6 24 2 2 2 8 3 2" xfId="27034" xr:uid="{A444144D-1248-4D75-9D6E-3A2B7C81DB7C}"/>
    <cellStyle name="Normal 3 6 24 2 2 2 8 4" xfId="27035" xr:uid="{22B6A4CD-21FC-4DCB-AB1B-43FABFDFDACF}"/>
    <cellStyle name="Normal 3 6 24 2 2 2 8 5" xfId="27036" xr:uid="{4269DC4F-63F1-4E29-AB10-1721DB0A66DD}"/>
    <cellStyle name="Normal 3 6 24 2 2 2 9" xfId="27037" xr:uid="{C942952C-7478-4835-84EF-BABF4DF3E792}"/>
    <cellStyle name="Normal 3 6 24 2 2 3" xfId="27038" xr:uid="{B6E52A94-5E96-466B-B99B-4E28DEC4E8C2}"/>
    <cellStyle name="Normal 3 6 24 2 2 3 2" xfId="27039" xr:uid="{EBC31DB1-388E-47E2-AF88-9BEB8F2EB4D8}"/>
    <cellStyle name="Normal 3 6 24 2 2 3 3" xfId="27040" xr:uid="{F0853F32-6B30-4C7D-B1CD-1482ED62031A}"/>
    <cellStyle name="Normal 3 6 24 2 2 4" xfId="27041" xr:uid="{5FF4DEC1-1E82-4ECF-B196-7718FA8BCA61}"/>
    <cellStyle name="Normal 3 6 24 2 2 4 2" xfId="27042" xr:uid="{693A7F4B-F2A8-467B-9508-ACB74E626A5E}"/>
    <cellStyle name="Normal 3 6 24 2 2 4 2 2" xfId="27043" xr:uid="{23EE7B60-D7E0-479E-99AB-F16BDABC53BB}"/>
    <cellStyle name="Normal 3 6 24 2 2 4 2 2 2" xfId="27044" xr:uid="{EBB1015F-FDB7-4E3A-B9B8-28EECEA48B89}"/>
    <cellStyle name="Normal 3 6 24 2 2 4 2 2 2 2" xfId="27045" xr:uid="{A39191C4-146E-41BB-83B3-BAC70557FCF5}"/>
    <cellStyle name="Normal 3 6 24 2 2 4 2 2 2 2 2" xfId="27046" xr:uid="{8CB69BC1-229F-4DC5-BE96-C3F9097424E7}"/>
    <cellStyle name="Normal 3 6 24 2 2 4 2 2 2 3" xfId="27047" xr:uid="{2E981C03-2503-4112-82F2-C04BA536F307}"/>
    <cellStyle name="Normal 3 6 24 2 2 4 2 2 2 4" xfId="27048" xr:uid="{7D1B3258-792B-451A-A855-A0A574902243}"/>
    <cellStyle name="Normal 3 6 24 2 2 4 2 2 2 5" xfId="27049" xr:uid="{4AA53B26-371B-4982-9C28-408693380A92}"/>
    <cellStyle name="Normal 3 6 24 2 2 4 2 2 3" xfId="27050" xr:uid="{F766B19C-9D8B-4A6A-83A8-54362F0E20BC}"/>
    <cellStyle name="Normal 3 6 24 2 2 4 2 2 3 2" xfId="27051" xr:uid="{B68954BD-8777-45C5-B193-C51D0FB88F78}"/>
    <cellStyle name="Normal 3 6 24 2 2 4 2 2 4" xfId="27052" xr:uid="{F33449B7-F50B-4E89-92FC-A7C517238D83}"/>
    <cellStyle name="Normal 3 6 24 2 2 4 2 2 5" xfId="27053" xr:uid="{CC858191-070D-44EF-AAA6-FF0E7DC4EAE1}"/>
    <cellStyle name="Normal 3 6 24 2 2 4 2 3" xfId="27054" xr:uid="{0D14EB92-6B07-47AA-95D1-BAD55C68EBB8}"/>
    <cellStyle name="Normal 3 6 24 2 2 4 2 4" xfId="27055" xr:uid="{FD3B3421-8230-4D80-AA95-02BFCCB82110}"/>
    <cellStyle name="Normal 3 6 24 2 2 4 2 5" xfId="27056" xr:uid="{C43FAC88-7289-4111-B5B7-23BEA1490B73}"/>
    <cellStyle name="Normal 3 6 24 2 2 4 2 6" xfId="27057" xr:uid="{B290A8A4-42FB-49EC-9DA2-5B41604A46B8}"/>
    <cellStyle name="Normal 3 6 24 2 2 4 2 6 2" xfId="27058" xr:uid="{68387587-708C-4016-A890-A3A69076D119}"/>
    <cellStyle name="Normal 3 6 24 2 2 4 2 7" xfId="27059" xr:uid="{50EA1C98-5261-49F0-B3A7-7A654E02616C}"/>
    <cellStyle name="Normal 3 6 24 2 2 4 2 8" xfId="27060" xr:uid="{94456B67-85BA-45A7-9DB3-901021584A73}"/>
    <cellStyle name="Normal 3 6 24 2 2 4 2 9" xfId="27061" xr:uid="{0D3437CF-364E-40E7-88C2-FFF23E8822F7}"/>
    <cellStyle name="Normal 3 6 24 2 2 4 3" xfId="27062" xr:uid="{A71C7908-75FC-44C5-BCCB-99D41547A7BD}"/>
    <cellStyle name="Normal 3 6 24 2 2 4 3 2" xfId="27063" xr:uid="{5C00DA59-D939-4442-9592-0B2647B220DB}"/>
    <cellStyle name="Normal 3 6 24 2 2 4 3 2 2" xfId="27064" xr:uid="{0ADF1E31-D7F6-40C0-A7F1-D4A8FFE6FB0B}"/>
    <cellStyle name="Normal 3 6 24 2 2 4 3 2 2 2" xfId="27065" xr:uid="{78526A19-D819-41C8-BB07-8F841D5A1ED3}"/>
    <cellStyle name="Normal 3 6 24 2 2 4 3 2 3" xfId="27066" xr:uid="{637A15C5-A11D-41CA-B246-D18157DBD4EC}"/>
    <cellStyle name="Normal 3 6 24 2 2 4 3 2 4" xfId="27067" xr:uid="{2B64D5FC-A146-4303-B43F-99A3026DE5FC}"/>
    <cellStyle name="Normal 3 6 24 2 2 4 3 2 5" xfId="27068" xr:uid="{38437EBC-C903-408B-AF41-EDE377288682}"/>
    <cellStyle name="Normal 3 6 24 2 2 4 3 3" xfId="27069" xr:uid="{FD25D548-DA3C-4B62-B998-A8B3E4F72DB8}"/>
    <cellStyle name="Normal 3 6 24 2 2 4 3 3 2" xfId="27070" xr:uid="{F303A468-0C5C-477C-90DA-3D8AD27C5658}"/>
    <cellStyle name="Normal 3 6 24 2 2 4 3 4" xfId="27071" xr:uid="{6020A7C8-F417-4FD4-AF93-9A84AFAE57F2}"/>
    <cellStyle name="Normal 3 6 24 2 2 4 3 5" xfId="27072" xr:uid="{8A680D77-AD41-466A-BDE2-937FB3D6646E}"/>
    <cellStyle name="Normal 3 6 24 2 2 4 4" xfId="27073" xr:uid="{10D9FD4A-EDCE-417F-838F-CE46917496F8}"/>
    <cellStyle name="Normal 3 6 24 2 2 4 5" xfId="27074" xr:uid="{B9EE9824-BE34-48F4-A2C9-D443AB786FFB}"/>
    <cellStyle name="Normal 3 6 24 2 2 4 6" xfId="27075" xr:uid="{37A22E3C-65B1-418E-B378-9B9FABA3384B}"/>
    <cellStyle name="Normal 3 6 24 2 2 4 6 2" xfId="27076" xr:uid="{544C53A0-41A5-49B2-8D07-AA83FE905DF9}"/>
    <cellStyle name="Normal 3 6 24 2 2 4 7" xfId="27077" xr:uid="{5EEB873D-874D-4BAB-A7AA-4F7317307747}"/>
    <cellStyle name="Normal 3 6 24 2 2 4 8" xfId="27078" xr:uid="{797C4B4C-CE4B-4A53-9EEA-906DB31D051B}"/>
    <cellStyle name="Normal 3 6 24 2 2 4 9" xfId="27079" xr:uid="{04FA9372-255D-4995-B973-6CC625EDB106}"/>
    <cellStyle name="Normal 3 6 24 2 2 5" xfId="27080" xr:uid="{CEA3CF57-D9BD-4463-A8FC-416DDC00C921}"/>
    <cellStyle name="Normal 3 6 24 2 2 6" xfId="27081" xr:uid="{1EC26786-BBB9-4736-84BF-F7DCD863DBAC}"/>
    <cellStyle name="Normal 3 6 24 2 2 7" xfId="27082" xr:uid="{1B222EDF-F31D-486B-9622-ABB381FDC913}"/>
    <cellStyle name="Normal 3 6 24 2 2 8" xfId="27083" xr:uid="{B5D02DBC-0A33-4E04-A85E-CEFC07301D44}"/>
    <cellStyle name="Normal 3 6 24 2 2 9" xfId="27084" xr:uid="{93B9DF16-FF9C-4C20-BFFB-B2392F92330E}"/>
    <cellStyle name="Normal 3 6 24 2 2 9 2" xfId="27085" xr:uid="{FA49CB1A-AA2C-45E8-A487-DF5134971E70}"/>
    <cellStyle name="Normal 3 6 24 2 2 9 2 2" xfId="27086" xr:uid="{6DAE408F-E91B-42E5-9AFE-2C9126C938D0}"/>
    <cellStyle name="Normal 3 6 24 2 2 9 2 2 2" xfId="27087" xr:uid="{BF416D72-CC65-49CA-80F3-5E6CE4AF7BC8}"/>
    <cellStyle name="Normal 3 6 24 2 2 9 2 3" xfId="27088" xr:uid="{446E39DA-9F48-49BB-8DAD-DF53D7848DEB}"/>
    <cellStyle name="Normal 3 6 24 2 2 9 2 4" xfId="27089" xr:uid="{4AF5405F-A683-4CF1-9D18-AAB0A80C3E3E}"/>
    <cellStyle name="Normal 3 6 24 2 2 9 2 5" xfId="27090" xr:uid="{BB86F2DA-7AE1-49DF-A7CA-149000B72915}"/>
    <cellStyle name="Normal 3 6 24 2 2 9 3" xfId="27091" xr:uid="{ED92AC2B-D1CD-4E42-9CEC-87501CD5FFF9}"/>
    <cellStyle name="Normal 3 6 24 2 2 9 3 2" xfId="27092" xr:uid="{6A1DD9FE-310D-4078-B8E7-D765273FC956}"/>
    <cellStyle name="Normal 3 6 24 2 2 9 4" xfId="27093" xr:uid="{105E7DF2-32C1-4BE6-8271-95ECAD1A45EF}"/>
    <cellStyle name="Normal 3 6 24 2 2 9 5" xfId="27094" xr:uid="{A621499F-26B9-4D26-B0F8-326D937FC479}"/>
    <cellStyle name="Normal 3 6 24 2 3" xfId="27095" xr:uid="{50752438-98F3-4DEA-A212-1D30F945FA45}"/>
    <cellStyle name="Normal 3 6 24 2 3 10" xfId="27096" xr:uid="{A0190321-972D-4C5B-B3E5-E8CB4DC80764}"/>
    <cellStyle name="Normal 3 6 24 2 3 11" xfId="27097" xr:uid="{78FB8FE8-D47E-4B99-ABFB-FAD2A7B1CC5A}"/>
    <cellStyle name="Normal 3 6 24 2 3 12" xfId="27098" xr:uid="{B4E08691-1977-4971-8096-11B5EEB32E13}"/>
    <cellStyle name="Normal 3 6 24 2 3 12 2" xfId="27099" xr:uid="{08FD39A8-F644-46C3-8758-F11686EC790C}"/>
    <cellStyle name="Normal 3 6 24 2 3 13" xfId="27100" xr:uid="{97A56AF5-7180-4B30-9EC3-6D8B1DA80DE2}"/>
    <cellStyle name="Normal 3 6 24 2 3 14" xfId="27101" xr:uid="{8A70CB7B-7F09-4FD2-A3DC-4A56DD495527}"/>
    <cellStyle name="Normal 3 6 24 2 3 15" xfId="27102" xr:uid="{76F2F279-4172-4764-92DF-6EA2349E8506}"/>
    <cellStyle name="Normal 3 6 24 2 3 2" xfId="27103" xr:uid="{6AEE410B-D5F5-4EBF-8152-6B6B88BE38C7}"/>
    <cellStyle name="Normal 3 6 24 2 3 2 2" xfId="27104" xr:uid="{8235C0D7-17F4-4413-A873-AA8F5C8C6312}"/>
    <cellStyle name="Normal 3 6 24 2 3 2 2 2" xfId="27105" xr:uid="{BC8A7CAB-A653-4A88-8CAC-23918E051489}"/>
    <cellStyle name="Normal 3 6 24 2 3 2 2 2 2" xfId="27106" xr:uid="{8D954EEB-484D-495F-AD4E-19E5391531B5}"/>
    <cellStyle name="Normal 3 6 24 2 3 2 2 2 2 2" xfId="27107" xr:uid="{E248D78D-2943-481A-961E-EEACB7121895}"/>
    <cellStyle name="Normal 3 6 24 2 3 2 2 2 2 2 2" xfId="27108" xr:uid="{D9ABBB58-4915-42BE-ADD5-1FEE5DA5CD44}"/>
    <cellStyle name="Normal 3 6 24 2 3 2 2 2 2 3" xfId="27109" xr:uid="{56A3801A-1568-4E16-8B15-275931118779}"/>
    <cellStyle name="Normal 3 6 24 2 3 2 2 2 2 4" xfId="27110" xr:uid="{4C70C8FA-A742-40A2-AA48-FDB463A66679}"/>
    <cellStyle name="Normal 3 6 24 2 3 2 2 2 2 5" xfId="27111" xr:uid="{47889337-58FF-485B-AE21-03C9255D2E64}"/>
    <cellStyle name="Normal 3 6 24 2 3 2 2 2 3" xfId="27112" xr:uid="{7E340B54-3AF8-41B2-A802-668DC5A2488D}"/>
    <cellStyle name="Normal 3 6 24 2 3 2 2 2 3 2" xfId="27113" xr:uid="{9B8B012E-E1BB-4AB6-B2B2-71678272EE13}"/>
    <cellStyle name="Normal 3 6 24 2 3 2 2 2 4" xfId="27114" xr:uid="{CB037921-6745-4742-9698-E0A5F21321A7}"/>
    <cellStyle name="Normal 3 6 24 2 3 2 2 2 5" xfId="27115" xr:uid="{FAE4C35A-DDC6-494C-A4CF-5340E9930351}"/>
    <cellStyle name="Normal 3 6 24 2 3 2 2 3" xfId="27116" xr:uid="{41A7D906-F1DC-4270-AC5F-ECC7C7AA6E41}"/>
    <cellStyle name="Normal 3 6 24 2 3 2 2 4" xfId="27117" xr:uid="{795C8AF4-82D3-4931-B6A5-71FC904475BD}"/>
    <cellStyle name="Normal 3 6 24 2 3 2 2 5" xfId="27118" xr:uid="{2FA42FB3-2CF6-4690-A595-6CE614B11C97}"/>
    <cellStyle name="Normal 3 6 24 2 3 2 2 6" xfId="27119" xr:uid="{A4095584-E400-4977-8A30-293AEFF67809}"/>
    <cellStyle name="Normal 3 6 24 2 3 2 2 6 2" xfId="27120" xr:uid="{E111FD32-AF52-45F1-A074-B830E594B669}"/>
    <cellStyle name="Normal 3 6 24 2 3 2 2 7" xfId="27121" xr:uid="{DCB17472-BCDC-4740-B7DD-233B8C4C428F}"/>
    <cellStyle name="Normal 3 6 24 2 3 2 2 8" xfId="27122" xr:uid="{57325292-251A-44EC-92C7-9DD61C32EEDA}"/>
    <cellStyle name="Normal 3 6 24 2 3 2 2 9" xfId="27123" xr:uid="{66004275-62FB-43AB-BEEA-FB5800585D91}"/>
    <cellStyle name="Normal 3 6 24 2 3 2 3" xfId="27124" xr:uid="{A3058E0F-6D2E-4B17-8D5C-03EAA20A7B3F}"/>
    <cellStyle name="Normal 3 6 24 2 3 2 3 2" xfId="27125" xr:uid="{58C35DC4-B2B5-4468-A263-2BC440806E27}"/>
    <cellStyle name="Normal 3 6 24 2 3 2 3 2 2" xfId="27126" xr:uid="{48C51E86-C260-49EA-8FA8-84285CF02143}"/>
    <cellStyle name="Normal 3 6 24 2 3 2 3 2 2 2" xfId="27127" xr:uid="{29E478B1-7B25-48DF-8B7F-9A3DDB76614F}"/>
    <cellStyle name="Normal 3 6 24 2 3 2 3 2 3" xfId="27128" xr:uid="{C2EB1771-B295-4960-9464-201E3782CAE2}"/>
    <cellStyle name="Normal 3 6 24 2 3 2 3 2 4" xfId="27129" xr:uid="{9E2B32F4-E0FF-48E8-B546-D4390D29ED96}"/>
    <cellStyle name="Normal 3 6 24 2 3 2 3 2 5" xfId="27130" xr:uid="{E5F8B3ED-A563-4097-8F8C-47EE7C348694}"/>
    <cellStyle name="Normal 3 6 24 2 3 2 3 3" xfId="27131" xr:uid="{3B9421CD-28B2-4190-AF88-60B50C3C94B2}"/>
    <cellStyle name="Normal 3 6 24 2 3 2 3 3 2" xfId="27132" xr:uid="{C903CCD9-76EB-4AE9-9BD1-5834B6FBC7CA}"/>
    <cellStyle name="Normal 3 6 24 2 3 2 3 4" xfId="27133" xr:uid="{41604387-6C52-4B5B-B2BF-9B1881E3414C}"/>
    <cellStyle name="Normal 3 6 24 2 3 2 3 5" xfId="27134" xr:uid="{034EB4C8-EB8D-41E1-B77B-BAD3BBEBC827}"/>
    <cellStyle name="Normal 3 6 24 2 3 2 4" xfId="27135" xr:uid="{EB7230E4-4849-45B1-B09B-4975E1D4539D}"/>
    <cellStyle name="Normal 3 6 24 2 3 2 5" xfId="27136" xr:uid="{030B15EF-0278-4A1A-B167-0EF25BBC97F6}"/>
    <cellStyle name="Normal 3 6 24 2 3 2 6" xfId="27137" xr:uid="{45A85B80-A867-4C7F-B98D-07BCEDE6C56E}"/>
    <cellStyle name="Normal 3 6 24 2 3 2 6 2" xfId="27138" xr:uid="{6F197D38-0C3B-4EFF-8B7F-F3CDA75DBE27}"/>
    <cellStyle name="Normal 3 6 24 2 3 2 7" xfId="27139" xr:uid="{99737F6D-1196-4AAB-9FE8-8D52892E36D4}"/>
    <cellStyle name="Normal 3 6 24 2 3 2 8" xfId="27140" xr:uid="{1BDFE7D0-3EFD-4581-84E9-FD8B993EFBA6}"/>
    <cellStyle name="Normal 3 6 24 2 3 2 9" xfId="27141" xr:uid="{4EE37C78-A43C-4E8C-BBED-F1EEB67AD551}"/>
    <cellStyle name="Normal 3 6 24 2 3 3" xfId="27142" xr:uid="{DE1DA0AF-7D22-4330-BA39-86137478CFDA}"/>
    <cellStyle name="Normal 3 6 24 2 3 4" xfId="27143" xr:uid="{C44BA4EE-AFAC-4CAA-BAAF-043FF97B2A2E}"/>
    <cellStyle name="Normal 3 6 24 2 3 5" xfId="27144" xr:uid="{F7BB57CB-39FA-4499-B987-B28C2B97B7BC}"/>
    <cellStyle name="Normal 3 6 24 2 3 6" xfId="27145" xr:uid="{1007E86E-3B29-4B64-BE0E-5FB9005AA34F}"/>
    <cellStyle name="Normal 3 6 24 2 3 7" xfId="27146" xr:uid="{F651C85E-FB2C-4750-9D80-AA725C20FA98}"/>
    <cellStyle name="Normal 3 6 24 2 3 8" xfId="27147" xr:uid="{47CF6FCC-F1F0-4E58-A9A2-55D847B9A1FD}"/>
    <cellStyle name="Normal 3 6 24 2 3 8 2" xfId="27148" xr:uid="{6B5D6307-648E-4061-844A-4381447815CF}"/>
    <cellStyle name="Normal 3 6 24 2 3 8 2 2" xfId="27149" xr:uid="{D243C948-3D02-46FE-8DF1-AABE92BA6A03}"/>
    <cellStyle name="Normal 3 6 24 2 3 8 2 2 2" xfId="27150" xr:uid="{AEC359B4-FCD0-4F62-BC35-E819F229A030}"/>
    <cellStyle name="Normal 3 6 24 2 3 8 2 3" xfId="27151" xr:uid="{8CFAE27F-B143-4C40-8DE7-4A27A12BB698}"/>
    <cellStyle name="Normal 3 6 24 2 3 8 2 4" xfId="27152" xr:uid="{BB7385FA-BB2B-4AB4-80EF-5BB960F26390}"/>
    <cellStyle name="Normal 3 6 24 2 3 8 2 5" xfId="27153" xr:uid="{4E3450EA-2659-4CCF-B6CB-0E40D0FE9757}"/>
    <cellStyle name="Normal 3 6 24 2 3 8 3" xfId="27154" xr:uid="{4CFB367F-18DC-494D-8A5A-DF703B17D2FD}"/>
    <cellStyle name="Normal 3 6 24 2 3 8 3 2" xfId="27155" xr:uid="{6D997890-7B2D-478C-9FE0-BBC90B73A5DC}"/>
    <cellStyle name="Normal 3 6 24 2 3 8 4" xfId="27156" xr:uid="{532E003F-FDC2-4D5D-A38A-BF17A5661D02}"/>
    <cellStyle name="Normal 3 6 24 2 3 8 5" xfId="27157" xr:uid="{DD1AAE94-2C47-4F99-8F9D-3460DB504BD8}"/>
    <cellStyle name="Normal 3 6 24 2 3 9" xfId="27158" xr:uid="{B6B45225-93CC-4D90-A6EC-F5BEAFE235F6}"/>
    <cellStyle name="Normal 3 6 24 2 4" xfId="27159" xr:uid="{FFC3D102-7446-46CB-AE1F-98C1C5FBC161}"/>
    <cellStyle name="Normal 3 6 24 2 4 2" xfId="27160" xr:uid="{270DAF8F-4ED7-4030-9B85-497E9C4C4CDA}"/>
    <cellStyle name="Normal 3 6 24 2 4 2 2" xfId="27161" xr:uid="{58E76ECA-561F-445E-9AE0-CF4243FD21A2}"/>
    <cellStyle name="Normal 3 6 24 2 4 2 2 2" xfId="27162" xr:uid="{9BAB9148-A77C-4E04-B653-A0511A7E2BD0}"/>
    <cellStyle name="Normal 3 6 24 2 4 2 2 2 2" xfId="27163" xr:uid="{1176ED12-BCBB-47E5-820A-0645CE8FA5A0}"/>
    <cellStyle name="Normal 3 6 24 2 4 2 2 2 2 2" xfId="27164" xr:uid="{79830927-4428-4A6B-A926-AEF529E22007}"/>
    <cellStyle name="Normal 3 6 24 2 4 2 2 2 3" xfId="27165" xr:uid="{0C68DCCE-BA09-46CC-8D06-B22000754A4C}"/>
    <cellStyle name="Normal 3 6 24 2 4 2 2 2 4" xfId="27166" xr:uid="{AC47B4AE-502A-4AE4-AEA5-7AACBC01C32E}"/>
    <cellStyle name="Normal 3 6 24 2 4 2 2 2 5" xfId="27167" xr:uid="{6D64A9B6-44D1-4EF2-890A-CFBE9218A55B}"/>
    <cellStyle name="Normal 3 6 24 2 4 2 2 3" xfId="27168" xr:uid="{502BE678-2703-4D05-AE89-FBCECAC98C4F}"/>
    <cellStyle name="Normal 3 6 24 2 4 2 2 3 2" xfId="27169" xr:uid="{8B64130C-1349-4107-BDEB-E0C103907659}"/>
    <cellStyle name="Normal 3 6 24 2 4 2 2 4" xfId="27170" xr:uid="{BDBC5951-AB0B-4E5F-87D4-E3354C49120C}"/>
    <cellStyle name="Normal 3 6 24 2 4 2 2 5" xfId="27171" xr:uid="{6EBB1C77-B231-4DDE-B701-9F94A6365194}"/>
    <cellStyle name="Normal 3 6 24 2 4 2 3" xfId="27172" xr:uid="{582B3160-6622-48EC-B7D4-CA19B3751FA9}"/>
    <cellStyle name="Normal 3 6 24 2 4 2 4" xfId="27173" xr:uid="{D42143B8-66DC-4339-8F9C-AE2994097CEE}"/>
    <cellStyle name="Normal 3 6 24 2 4 2 5" xfId="27174" xr:uid="{D4FFDD1A-4711-48CE-B6FC-45D404993576}"/>
    <cellStyle name="Normal 3 6 24 2 4 2 6" xfId="27175" xr:uid="{A5502133-BAE7-4FBB-AA8B-9EAC6F604262}"/>
    <cellStyle name="Normal 3 6 24 2 4 2 6 2" xfId="27176" xr:uid="{8FED1705-E7DE-4C09-8EDF-436077A03C66}"/>
    <cellStyle name="Normal 3 6 24 2 4 2 7" xfId="27177" xr:uid="{09C99DC0-5AE5-4222-9862-3832C63B20EC}"/>
    <cellStyle name="Normal 3 6 24 2 4 2 8" xfId="27178" xr:uid="{F20B2AF0-0A30-4728-A8AC-B64B18CC5FBA}"/>
    <cellStyle name="Normal 3 6 24 2 4 2 9" xfId="27179" xr:uid="{84356B7A-A7A5-44EE-9F4A-1FE0992EFBA7}"/>
    <cellStyle name="Normal 3 6 24 2 4 3" xfId="27180" xr:uid="{BA6A480D-5256-4483-9967-519A76B9FEBB}"/>
    <cellStyle name="Normal 3 6 24 2 4 3 2" xfId="27181" xr:uid="{A4689409-FE61-40A3-AFFC-845CE800CD6D}"/>
    <cellStyle name="Normal 3 6 24 2 4 3 2 2" xfId="27182" xr:uid="{727E2624-48F3-428E-833C-EB842864528D}"/>
    <cellStyle name="Normal 3 6 24 2 4 3 2 2 2" xfId="27183" xr:uid="{82241D6B-B1C1-4325-BC24-031E9DC54A0A}"/>
    <cellStyle name="Normal 3 6 24 2 4 3 2 3" xfId="27184" xr:uid="{4A1FB8E7-626D-400D-A421-B20DD9D08922}"/>
    <cellStyle name="Normal 3 6 24 2 4 3 2 4" xfId="27185" xr:uid="{E1B2C4C2-248D-4083-A055-89021B24DB97}"/>
    <cellStyle name="Normal 3 6 24 2 4 3 2 5" xfId="27186" xr:uid="{A494D277-067C-417D-B083-E8C248819AD1}"/>
    <cellStyle name="Normal 3 6 24 2 4 3 3" xfId="27187" xr:uid="{3B60A1DB-C353-4B10-89E1-5CBED87EC3DC}"/>
    <cellStyle name="Normal 3 6 24 2 4 3 3 2" xfId="27188" xr:uid="{9A1C9CAC-E1C9-4020-8C0D-8F951CD36215}"/>
    <cellStyle name="Normal 3 6 24 2 4 3 4" xfId="27189" xr:uid="{F6A0FDFB-7A1F-4B10-8CD6-48B84AABE216}"/>
    <cellStyle name="Normal 3 6 24 2 4 3 5" xfId="27190" xr:uid="{A13C8991-6A2B-4999-9F47-35C279EDCCD0}"/>
    <cellStyle name="Normal 3 6 24 2 4 4" xfId="27191" xr:uid="{C9DEC029-A946-441D-9053-7500B0966E4E}"/>
    <cellStyle name="Normal 3 6 24 2 4 5" xfId="27192" xr:uid="{73BF42DD-A19E-4F37-96D1-AF985C36A2C0}"/>
    <cellStyle name="Normal 3 6 24 2 4 6" xfId="27193" xr:uid="{50A7664B-6D76-41E6-A305-CAEF96B7A3A8}"/>
    <cellStyle name="Normal 3 6 24 2 4 6 2" xfId="27194" xr:uid="{188705D4-BC8A-402F-9CCB-A7DBC454015A}"/>
    <cellStyle name="Normal 3 6 24 2 4 7" xfId="27195" xr:uid="{EEC19BE6-3451-4F05-9DFF-7B057834A838}"/>
    <cellStyle name="Normal 3 6 24 2 4 8" xfId="27196" xr:uid="{73339062-1463-42F6-9B31-B890271BC760}"/>
    <cellStyle name="Normal 3 6 24 2 4 9" xfId="27197" xr:uid="{598A9866-532C-4164-A682-F538F382B7A9}"/>
    <cellStyle name="Normal 3 6 24 2 5" xfId="27198" xr:uid="{D6E378F1-0EDB-42C0-8E1E-13D0C9AD0BC2}"/>
    <cellStyle name="Normal 3 6 24 2 5 2" xfId="27199" xr:uid="{22795DB7-6106-443F-902C-9759DB04A1EB}"/>
    <cellStyle name="Normal 3 6 24 2 5 3" xfId="27200" xr:uid="{292BB5AB-9ED6-476D-8D83-13E45EB9FEF0}"/>
    <cellStyle name="Normal 3 6 24 2 6" xfId="27201" xr:uid="{7C3D578E-8CE9-48C0-8601-0248C5B5DC27}"/>
    <cellStyle name="Normal 3 6 24 2 6 2" xfId="27202" xr:uid="{C786AE7D-C36E-4321-A988-2AC13364F233}"/>
    <cellStyle name="Normal 3 6 24 2 6 3" xfId="27203" xr:uid="{5E150AEC-C975-41B5-BDF3-79104E343CF9}"/>
    <cellStyle name="Normal 3 6 24 2 7" xfId="27204" xr:uid="{0292C56E-0A56-4B16-AEBC-38A2FFAD2631}"/>
    <cellStyle name="Normal 3 6 24 2 7 2" xfId="27205" xr:uid="{72DF0FDE-CD23-40C6-AE62-4DAB19C3CE80}"/>
    <cellStyle name="Normal 3 6 24 2 7 3" xfId="27206" xr:uid="{983F2658-7780-46D8-AEEF-5C6EF0FE5749}"/>
    <cellStyle name="Normal 3 6 24 2 8" xfId="27207" xr:uid="{47C51951-1189-4CAA-828F-C2BC91C3AC42}"/>
    <cellStyle name="Normal 3 6 24 2 8 2" xfId="27208" xr:uid="{0092BC39-038C-417F-B1A0-D06614E1221D}"/>
    <cellStyle name="Normal 3 6 24 2 8 3" xfId="27209" xr:uid="{ED189E61-6947-4A76-8512-128575F54706}"/>
    <cellStyle name="Normal 3 6 24 2 9" xfId="27210" xr:uid="{9FEFF970-DDCE-4052-9C55-E502B098FFAD}"/>
    <cellStyle name="Normal 3 6 24 2 9 2" xfId="27211" xr:uid="{9788F41D-B636-4ACC-83DF-C897FB0232B1}"/>
    <cellStyle name="Normal 3 6 24 2 9 2 2" xfId="27212" xr:uid="{DF5058B9-8B84-4140-A1F6-50C450071D35}"/>
    <cellStyle name="Normal 3 6 24 2 9 2 2 2" xfId="27213" xr:uid="{C7760400-D7DE-4D81-A051-3A509F2127F4}"/>
    <cellStyle name="Normal 3 6 24 2 9 2 3" xfId="27214" xr:uid="{8953F2F3-FBA3-46CD-9390-0B91D4BAF35B}"/>
    <cellStyle name="Normal 3 6 24 2 9 2 4" xfId="27215" xr:uid="{E2641F53-8731-4F63-BC7D-DBE455C4E911}"/>
    <cellStyle name="Normal 3 6 24 2 9 2 5" xfId="27216" xr:uid="{07A1EDBB-22F1-4373-9215-ED84D854192F}"/>
    <cellStyle name="Normal 3 6 24 2 9 3" xfId="27217" xr:uid="{8C9766F7-99FF-4CAF-B6A5-D33C775B4D6E}"/>
    <cellStyle name="Normal 3 6 24 2 9 3 2" xfId="27218" xr:uid="{5E1F4E8D-D192-4482-BEF0-35CA59E8B265}"/>
    <cellStyle name="Normal 3 6 24 2 9 4" xfId="27219" xr:uid="{3B1DF843-9FC5-49EE-AF01-D39F2B313BFA}"/>
    <cellStyle name="Normal 3 6 24 2 9 5" xfId="27220" xr:uid="{873C847D-F4EE-49F4-B6AA-74494B81D481}"/>
    <cellStyle name="Normal 3 6 24 3" xfId="27221" xr:uid="{9DFA7344-E39D-49B3-98D1-8D0FB2FAF728}"/>
    <cellStyle name="Normal 3 6 24 3 2" xfId="27222" xr:uid="{DF0E27B7-326B-4D3F-BFD5-7A2088B81602}"/>
    <cellStyle name="Normal 3 6 24 3 3" xfId="27223" xr:uid="{77EDCC25-2D5C-48E9-91A6-F50B67DAA566}"/>
    <cellStyle name="Normal 3 6 24 4" xfId="27224" xr:uid="{342FCCAE-B57E-4B04-B0A1-D75467453C0D}"/>
    <cellStyle name="Normal 3 6 24 4 10" xfId="27225" xr:uid="{6331F7EA-D7BD-4E47-9526-AB4F2640CD76}"/>
    <cellStyle name="Normal 3 6 24 4 11" xfId="27226" xr:uid="{21D0B557-2FCB-456A-84B9-CAEE18AF346B}"/>
    <cellStyle name="Normal 3 6 24 4 12" xfId="27227" xr:uid="{A9A5D18A-8BE4-4C84-B889-C862D74B6AAC}"/>
    <cellStyle name="Normal 3 6 24 4 12 2" xfId="27228" xr:uid="{5DB56C85-AE2D-4796-9CCE-361F943E4B22}"/>
    <cellStyle name="Normal 3 6 24 4 13" xfId="27229" xr:uid="{C3EB721E-2F5B-4E6D-9C24-85BF692CF40E}"/>
    <cellStyle name="Normal 3 6 24 4 14" xfId="27230" xr:uid="{78E88742-808B-49B7-8180-FE10633C61EC}"/>
    <cellStyle name="Normal 3 6 24 4 15" xfId="27231" xr:uid="{7667BE1D-6AA1-4A72-8615-A7DC63621F8E}"/>
    <cellStyle name="Normal 3 6 24 4 2" xfId="27232" xr:uid="{0A54DB5F-457C-45DF-89C6-FFE4E465B128}"/>
    <cellStyle name="Normal 3 6 24 4 2 2" xfId="27233" xr:uid="{318DC6EC-3C27-49AF-B567-A25057C1C9B1}"/>
    <cellStyle name="Normal 3 6 24 4 2 2 2" xfId="27234" xr:uid="{A5EF0587-3B03-49D2-9385-234AB6A6496C}"/>
    <cellStyle name="Normal 3 6 24 4 2 2 2 2" xfId="27235" xr:uid="{58B258BD-5289-468A-A876-548E460BA894}"/>
    <cellStyle name="Normal 3 6 24 4 2 2 2 2 2" xfId="27236" xr:uid="{875EF3B0-8467-41FD-B5BB-C0827D859239}"/>
    <cellStyle name="Normal 3 6 24 4 2 2 2 2 2 2" xfId="27237" xr:uid="{36C17D8C-C8C7-40EB-AF10-EB900756DAB1}"/>
    <cellStyle name="Normal 3 6 24 4 2 2 2 2 3" xfId="27238" xr:uid="{B2E0F308-F0E1-475D-AAA1-342BBE974060}"/>
    <cellStyle name="Normal 3 6 24 4 2 2 2 2 4" xfId="27239" xr:uid="{B572EB9E-6F44-4F8A-823E-2C4617FB6F23}"/>
    <cellStyle name="Normal 3 6 24 4 2 2 2 2 5" xfId="27240" xr:uid="{C8C1D40A-FBEB-4982-98EC-A13ADB63D7CF}"/>
    <cellStyle name="Normal 3 6 24 4 2 2 2 3" xfId="27241" xr:uid="{31FCD841-241A-4C5D-9C89-21228DBF6D6C}"/>
    <cellStyle name="Normal 3 6 24 4 2 2 2 3 2" xfId="27242" xr:uid="{D1B70A2B-4D9C-435F-81EE-C54C7EB065D5}"/>
    <cellStyle name="Normal 3 6 24 4 2 2 2 4" xfId="27243" xr:uid="{381975A7-754E-4F77-BA18-D53AAFD089FB}"/>
    <cellStyle name="Normal 3 6 24 4 2 2 2 5" xfId="27244" xr:uid="{D24470F8-7F00-4802-B969-6BE8497C6729}"/>
    <cellStyle name="Normal 3 6 24 4 2 2 3" xfId="27245" xr:uid="{AC8C0437-C03E-449B-9146-A67492014AA4}"/>
    <cellStyle name="Normal 3 6 24 4 2 2 4" xfId="27246" xr:uid="{18F87B91-105C-4826-B21F-CECE19AC1A71}"/>
    <cellStyle name="Normal 3 6 24 4 2 2 5" xfId="27247" xr:uid="{21799FB4-DDB8-4CFA-B2CB-A8EC5DAA80CB}"/>
    <cellStyle name="Normal 3 6 24 4 2 2 6" xfId="27248" xr:uid="{0B0D962F-EE61-491F-85E3-2DA36F7570F4}"/>
    <cellStyle name="Normal 3 6 24 4 2 2 6 2" xfId="27249" xr:uid="{FEB5B68D-3B8B-405A-83FD-B007BE80C97C}"/>
    <cellStyle name="Normal 3 6 24 4 2 2 7" xfId="27250" xr:uid="{3E52B8ED-CE37-4DCE-A03E-5A21852DE936}"/>
    <cellStyle name="Normal 3 6 24 4 2 2 8" xfId="27251" xr:uid="{5BB99186-79EE-404A-BA1E-48F8725E121C}"/>
    <cellStyle name="Normal 3 6 24 4 2 2 9" xfId="27252" xr:uid="{5F212B59-0EC0-45A6-A567-713EC7CCD4CC}"/>
    <cellStyle name="Normal 3 6 24 4 2 3" xfId="27253" xr:uid="{BF2C4226-6A73-4C35-9ACA-2E6277C57AE0}"/>
    <cellStyle name="Normal 3 6 24 4 2 3 2" xfId="27254" xr:uid="{FCC3CD64-D184-4AD7-8FEE-D28B2B6389D1}"/>
    <cellStyle name="Normal 3 6 24 4 2 3 2 2" xfId="27255" xr:uid="{F82A12EE-2D60-4699-A1F4-0232DA292C47}"/>
    <cellStyle name="Normal 3 6 24 4 2 3 2 2 2" xfId="27256" xr:uid="{0A612E25-066A-4D63-AA44-D0D8F520666D}"/>
    <cellStyle name="Normal 3 6 24 4 2 3 2 3" xfId="27257" xr:uid="{4F48EB39-5703-4406-9CDC-D75994BC2425}"/>
    <cellStyle name="Normal 3 6 24 4 2 3 2 4" xfId="27258" xr:uid="{89102A21-36A3-4848-841E-DBE3C39D7FD3}"/>
    <cellStyle name="Normal 3 6 24 4 2 3 2 5" xfId="27259" xr:uid="{C4A95666-B0C5-4BCD-A58A-0CDAFDCFD1B0}"/>
    <cellStyle name="Normal 3 6 24 4 2 3 3" xfId="27260" xr:uid="{62EE9406-11BE-4138-A306-493523765AF2}"/>
    <cellStyle name="Normal 3 6 24 4 2 3 3 2" xfId="27261" xr:uid="{6010DC98-CF0A-4568-A670-E9CD7DDFC098}"/>
    <cellStyle name="Normal 3 6 24 4 2 3 4" xfId="27262" xr:uid="{ED6DADC1-AEC0-4034-8690-37DEEBEFEFA5}"/>
    <cellStyle name="Normal 3 6 24 4 2 3 5" xfId="27263" xr:uid="{8780EE1E-C886-4155-A0D6-3AE2618596BE}"/>
    <cellStyle name="Normal 3 6 24 4 2 4" xfId="27264" xr:uid="{5353AD84-4F7E-407F-B5C5-57766A4E3840}"/>
    <cellStyle name="Normal 3 6 24 4 2 5" xfId="27265" xr:uid="{C85F1B11-2F3F-41BD-9A69-7C3A0E070DA6}"/>
    <cellStyle name="Normal 3 6 24 4 2 6" xfId="27266" xr:uid="{7F369E7A-9052-4D1C-AE5F-7BAB28239DB3}"/>
    <cellStyle name="Normal 3 6 24 4 2 6 2" xfId="27267" xr:uid="{DC57D916-34FF-4F38-810B-026632561EE8}"/>
    <cellStyle name="Normal 3 6 24 4 2 7" xfId="27268" xr:uid="{295B86A2-D687-49CB-A46C-BDD3754BD66C}"/>
    <cellStyle name="Normal 3 6 24 4 2 8" xfId="27269" xr:uid="{DE930C67-EA6E-4F87-93AF-29BE4DE8439B}"/>
    <cellStyle name="Normal 3 6 24 4 2 9" xfId="27270" xr:uid="{83DC03DC-7BA2-485C-AEC5-F01A4919FF27}"/>
    <cellStyle name="Normal 3 6 24 4 3" xfId="27271" xr:uid="{264BC8FA-C484-4B97-9A33-989EC9958C91}"/>
    <cellStyle name="Normal 3 6 24 4 3 2" xfId="27272" xr:uid="{4F68FD57-0178-42B3-A711-798FDB586D22}"/>
    <cellStyle name="Normal 3 6 24 4 3 3" xfId="27273" xr:uid="{6BE9BBA5-1FB5-43C5-B663-1DFD568A6BC3}"/>
    <cellStyle name="Normal 3 6 24 4 4" xfId="27274" xr:uid="{9A4A9581-A959-44CD-8769-A535478632CC}"/>
    <cellStyle name="Normal 3 6 24 4 4 2" xfId="27275" xr:uid="{FCEFB6FF-A9B7-48A1-9AFA-3E8F50AD9207}"/>
    <cellStyle name="Normal 3 6 24 4 4 3" xfId="27276" xr:uid="{CB8682F3-FA72-4F93-A2B0-CDB92A68D2DF}"/>
    <cellStyle name="Normal 3 6 24 4 5" xfId="27277" xr:uid="{9557DABD-6A06-4289-93EE-C4917F133C30}"/>
    <cellStyle name="Normal 3 6 24 4 5 2" xfId="27278" xr:uid="{31DA90ED-DC39-4B41-9EE4-95B2BFE9BE0B}"/>
    <cellStyle name="Normal 3 6 24 4 5 3" xfId="27279" xr:uid="{9D557843-8DC0-42C9-A42E-A62ED86AB3DE}"/>
    <cellStyle name="Normal 3 6 24 4 6" xfId="27280" xr:uid="{6B13C6C8-4EDD-4DDE-917C-AD7A79C3835E}"/>
    <cellStyle name="Normal 3 6 24 4 6 2" xfId="27281" xr:uid="{ECAF5DF0-C836-4C35-9846-6F7D673D311C}"/>
    <cellStyle name="Normal 3 6 24 4 6 3" xfId="27282" xr:uid="{2163D2CA-4522-446A-AF1A-610D62A5F9D8}"/>
    <cellStyle name="Normal 3 6 24 4 7" xfId="27283" xr:uid="{C1D75EFE-B6FE-4D64-BB50-52E9D14A63B2}"/>
    <cellStyle name="Normal 3 6 24 4 7 2" xfId="27284" xr:uid="{E3DEA8D2-B2A7-426F-A542-9D1FB9D1D236}"/>
    <cellStyle name="Normal 3 6 24 4 7 3" xfId="27285" xr:uid="{267CB10E-FA24-4EE7-8CEC-B6252897ACCE}"/>
    <cellStyle name="Normal 3 6 24 4 8" xfId="27286" xr:uid="{288962DC-4C99-4E35-A338-217487EDB179}"/>
    <cellStyle name="Normal 3 6 24 4 8 2" xfId="27287" xr:uid="{854432EA-1F20-427C-8CBC-DD462CA61A26}"/>
    <cellStyle name="Normal 3 6 24 4 8 2 2" xfId="27288" xr:uid="{25A8894E-0977-4D1B-A0CC-6152E2AB3B1F}"/>
    <cellStyle name="Normal 3 6 24 4 8 2 2 2" xfId="27289" xr:uid="{9832F90E-6DCE-47A2-84B5-32763C9F4A5E}"/>
    <cellStyle name="Normal 3 6 24 4 8 2 3" xfId="27290" xr:uid="{6FBF9603-FD76-401B-965C-DED1656CAD55}"/>
    <cellStyle name="Normal 3 6 24 4 8 2 4" xfId="27291" xr:uid="{B207ED8E-85C9-4DDF-9AED-71665F4822A3}"/>
    <cellStyle name="Normal 3 6 24 4 8 2 5" xfId="27292" xr:uid="{CBC1ECF5-E3EC-4610-8F51-AC747DFC47E2}"/>
    <cellStyle name="Normal 3 6 24 4 8 3" xfId="27293" xr:uid="{ACEADCDE-C7D3-4725-84FB-9B5136A03282}"/>
    <cellStyle name="Normal 3 6 24 4 8 3 2" xfId="27294" xr:uid="{083F4220-52AB-4C7F-961B-974124A6F089}"/>
    <cellStyle name="Normal 3 6 24 4 8 4" xfId="27295" xr:uid="{71F672CE-EEA1-4E9F-832B-2D803AA8E797}"/>
    <cellStyle name="Normal 3 6 24 4 8 5" xfId="27296" xr:uid="{01DD84CE-0AF6-48C2-8938-B1377CEC515B}"/>
    <cellStyle name="Normal 3 6 24 4 9" xfId="27297" xr:uid="{20D27AC8-D9FD-40F3-B476-E26B8B2E7BB0}"/>
    <cellStyle name="Normal 3 6 24 5" xfId="27298" xr:uid="{DB831AA7-10E7-487F-A1DA-C340687FAC71}"/>
    <cellStyle name="Normal 3 6 24 5 2" xfId="27299" xr:uid="{BC7D068B-0B69-48DB-9048-964DB2B7CA3E}"/>
    <cellStyle name="Normal 3 6 24 5 3" xfId="27300" xr:uid="{E9F70EC7-7902-4114-8629-B87F896A8AF0}"/>
    <cellStyle name="Normal 3 6 24 6" xfId="27301" xr:uid="{623B5567-EC17-4463-AFED-96B387171DE1}"/>
    <cellStyle name="Normal 3 6 24 6 2" xfId="27302" xr:uid="{5879CA85-D1E1-4EB6-9F1A-2EF11F8D4D13}"/>
    <cellStyle name="Normal 3 6 24 6 2 2" xfId="27303" xr:uid="{65D684D0-2279-4FD8-BE76-A3355F583A7D}"/>
    <cellStyle name="Normal 3 6 24 6 2 2 2" xfId="27304" xr:uid="{8B47FEA0-D67E-46DC-B1F4-E5B8AB004561}"/>
    <cellStyle name="Normal 3 6 24 6 2 2 2 2" xfId="27305" xr:uid="{30F9E89C-BF50-471C-AD4E-EBED545BCB09}"/>
    <cellStyle name="Normal 3 6 24 6 2 2 2 2 2" xfId="27306" xr:uid="{73614116-860C-4661-B429-50379D55D1E0}"/>
    <cellStyle name="Normal 3 6 24 6 2 2 2 3" xfId="27307" xr:uid="{14D76E05-CC19-45EF-A87A-D3B97D59A6E4}"/>
    <cellStyle name="Normal 3 6 24 6 2 2 2 4" xfId="27308" xr:uid="{8277A94F-0A2B-4299-9B3A-E388103AC430}"/>
    <cellStyle name="Normal 3 6 24 6 2 2 2 5" xfId="27309" xr:uid="{2581E624-FBCB-4D04-8D4E-53C50ACF5EC2}"/>
    <cellStyle name="Normal 3 6 24 6 2 2 3" xfId="27310" xr:uid="{F74BF9A3-BF4C-4354-871D-C071C161EBE2}"/>
    <cellStyle name="Normal 3 6 24 6 2 2 3 2" xfId="27311" xr:uid="{D41C1FD8-E638-4EB2-AB04-F1A5DC282E7E}"/>
    <cellStyle name="Normal 3 6 24 6 2 2 4" xfId="27312" xr:uid="{C70BC6B2-11BA-4607-8D16-B450C6E8742B}"/>
    <cellStyle name="Normal 3 6 24 6 2 2 5" xfId="27313" xr:uid="{D1C7D099-C5A2-455D-8608-87B4E05D93FC}"/>
    <cellStyle name="Normal 3 6 24 6 2 3" xfId="27314" xr:uid="{22409825-842E-41F4-9BE7-184DAB372BEF}"/>
    <cellStyle name="Normal 3 6 24 6 2 4" xfId="27315" xr:uid="{25993C9A-76F5-414F-9207-9554C7B7975E}"/>
    <cellStyle name="Normal 3 6 24 6 2 5" xfId="27316" xr:uid="{4D6EE884-226E-4B62-9FDF-753E2AA9C6EF}"/>
    <cellStyle name="Normal 3 6 24 6 2 6" xfId="27317" xr:uid="{17D287DE-7A80-4920-9ADF-23BC9C6D8486}"/>
    <cellStyle name="Normal 3 6 24 6 2 6 2" xfId="27318" xr:uid="{AD6A85DC-9693-4C91-B3D7-9E4334E2A251}"/>
    <cellStyle name="Normal 3 6 24 6 2 7" xfId="27319" xr:uid="{2E66418D-3F07-4C76-AB54-5E39B38F4934}"/>
    <cellStyle name="Normal 3 6 24 6 2 8" xfId="27320" xr:uid="{800009F1-4902-4F0A-A872-48AFC318B0F8}"/>
    <cellStyle name="Normal 3 6 24 6 2 9" xfId="27321" xr:uid="{445DF7F2-C78C-491F-9A8E-0CB40A558399}"/>
    <cellStyle name="Normal 3 6 24 6 3" xfId="27322" xr:uid="{866E4527-4473-4CD4-AFAC-DEEF811FFE00}"/>
    <cellStyle name="Normal 3 6 24 6 3 2" xfId="27323" xr:uid="{CA86F17F-B8AC-44E4-8D22-CD6CE3D80EF1}"/>
    <cellStyle name="Normal 3 6 24 6 3 2 2" xfId="27324" xr:uid="{29B30808-C252-4CD8-92B2-0E7EBDBD38FD}"/>
    <cellStyle name="Normal 3 6 24 6 3 2 2 2" xfId="27325" xr:uid="{B13C8D4F-B1AF-4B2F-A819-818362FEEA64}"/>
    <cellStyle name="Normal 3 6 24 6 3 2 3" xfId="27326" xr:uid="{BDCE9D9B-9153-4942-8F70-9592A732A1E9}"/>
    <cellStyle name="Normal 3 6 24 6 3 2 4" xfId="27327" xr:uid="{038B4BFE-502F-46C3-B687-EAE68243DDAE}"/>
    <cellStyle name="Normal 3 6 24 6 3 2 5" xfId="27328" xr:uid="{DCCD5D6C-413D-43E3-B89C-6C81A8D8A06A}"/>
    <cellStyle name="Normal 3 6 24 6 3 3" xfId="27329" xr:uid="{FB9A9E3E-0A08-42C5-8CFF-80F8EF66CD45}"/>
    <cellStyle name="Normal 3 6 24 6 3 3 2" xfId="27330" xr:uid="{AA91B4F4-F586-4730-A185-A98A068A07C3}"/>
    <cellStyle name="Normal 3 6 24 6 3 4" xfId="27331" xr:uid="{6E258EA7-282B-4693-8504-A58669EA5017}"/>
    <cellStyle name="Normal 3 6 24 6 3 5" xfId="27332" xr:uid="{16C02B7A-0014-46D8-90CF-807CEB182A2A}"/>
    <cellStyle name="Normal 3 6 24 6 4" xfId="27333" xr:uid="{53F0D20C-2A5E-4527-98EB-BF0B500F5904}"/>
    <cellStyle name="Normal 3 6 24 6 5" xfId="27334" xr:uid="{B5F0C363-ADA0-4BC1-B53E-181ED6B1C7FE}"/>
    <cellStyle name="Normal 3 6 24 6 6" xfId="27335" xr:uid="{EB6DC43E-624E-4DC8-A558-3FF5EB27FAB7}"/>
    <cellStyle name="Normal 3 6 24 6 6 2" xfId="27336" xr:uid="{41179456-EC58-4CAC-8B28-D0458D7B3AC6}"/>
    <cellStyle name="Normal 3 6 24 6 7" xfId="27337" xr:uid="{610A0A85-6192-4A98-805C-82DC31CD96D5}"/>
    <cellStyle name="Normal 3 6 24 6 8" xfId="27338" xr:uid="{56A9406C-1CE7-4CE3-9E96-7871E5616CE7}"/>
    <cellStyle name="Normal 3 6 24 6 9" xfId="27339" xr:uid="{E6BCD174-08D0-480C-A01E-B543487E2DC4}"/>
    <cellStyle name="Normal 3 6 24 7" xfId="27340" xr:uid="{27AA2536-C832-45E8-B86B-A670D8A9E671}"/>
    <cellStyle name="Normal 3 6 24 8" xfId="27341" xr:uid="{3324D054-6292-43CF-8E3C-5EDD9D57B7CB}"/>
    <cellStyle name="Normal 3 6 24 9" xfId="27342" xr:uid="{5BD4734F-21D2-4A91-9E54-8F8D09E03C3F}"/>
    <cellStyle name="Normal 3 6 25" xfId="27343" xr:uid="{2D4ADFD3-B8D6-4AB4-B342-F97A7678B4FE}"/>
    <cellStyle name="Normal 3 6 25 2" xfId="27344" xr:uid="{8AFFC7F9-BB71-4A1E-A105-20B9C038E8C8}"/>
    <cellStyle name="Normal 3 6 25 3" xfId="27345" xr:uid="{ADAB6EBA-06B7-4A63-A00F-EEC187F5AD32}"/>
    <cellStyle name="Normal 3 6 26" xfId="27346" xr:uid="{0E9E8B45-B12C-4A6A-A7C5-6CF97BA5DFEA}"/>
    <cellStyle name="Normal 3 6 26 2" xfId="27347" xr:uid="{82FD3841-B281-4092-86B1-9FD44126E06B}"/>
    <cellStyle name="Normal 3 6 26 3" xfId="27348" xr:uid="{0286CC66-CCAC-4C78-AE73-043A865DB156}"/>
    <cellStyle name="Normal 3 6 27" xfId="27349" xr:uid="{67780F4B-31EB-4FF8-AED8-66123AEEC780}"/>
    <cellStyle name="Normal 3 6 27 2" xfId="27350" xr:uid="{2B91AAC3-4A94-4307-822F-B46AA953B762}"/>
    <cellStyle name="Normal 3 6 27 3" xfId="27351" xr:uid="{DF25C62B-38AA-4883-ABE9-6F032432899A}"/>
    <cellStyle name="Normal 3 6 28" xfId="27352" xr:uid="{B5DBB850-D7AD-4EE1-A7E3-628FA56A5D80}"/>
    <cellStyle name="Normal 3 6 28 2" xfId="27353" xr:uid="{1B1F3114-E507-48DE-9C61-F8CB23EB1EF7}"/>
    <cellStyle name="Normal 3 6 28 3" xfId="27354" xr:uid="{097631E9-6D15-4000-8839-A71A88CFC993}"/>
    <cellStyle name="Normal 3 6 29" xfId="27355" xr:uid="{30F9847D-B834-4955-9DA2-8F38F70ED8B2}"/>
    <cellStyle name="Normal 3 6 29 2" xfId="27356" xr:uid="{9F4C8FCD-DF9F-4C88-9BA9-C2A6EBF89B6C}"/>
    <cellStyle name="Normal 3 6 29 3" xfId="27357" xr:uid="{D0C1642A-F391-45AF-AC66-72F06EA31A87}"/>
    <cellStyle name="Normal 3 6 3" xfId="27358" xr:uid="{C458DCA7-728E-4390-982E-C5FA6A1BAB3C}"/>
    <cellStyle name="Normal 3 6 3 2" xfId="27359" xr:uid="{47F1E77A-D04F-4E1B-9DC5-CE3C392E35F9}"/>
    <cellStyle name="Normal 3 6 3 2 2" xfId="27360" xr:uid="{D85C63B8-F6E8-4A60-B21C-1A871C49F59F}"/>
    <cellStyle name="Normal 3 6 3 2 3" xfId="27361" xr:uid="{734885FE-48BF-4B61-B84E-92388BBC58A6}"/>
    <cellStyle name="Normal 3 6 3 3" xfId="27362" xr:uid="{6A2AF7AA-EC5C-41EB-9665-C08C0935490C}"/>
    <cellStyle name="Normal 3 6 3 3 2" xfId="27363" xr:uid="{C7414544-4777-4909-B6E5-5FEF17714A87}"/>
    <cellStyle name="Normal 3 6 3 3 3" xfId="27364" xr:uid="{85FF3185-5F01-47A6-92B9-13DE062512B5}"/>
    <cellStyle name="Normal 3 6 3 4" xfId="27365" xr:uid="{1945FCDA-8219-404F-AF59-0CBBEB70E95E}"/>
    <cellStyle name="Normal 3 6 3 5" xfId="27366" xr:uid="{AF3504D2-0D39-4847-83E4-05AD0F310D7E}"/>
    <cellStyle name="Normal 3 6 30" xfId="27367" xr:uid="{E43881B7-9746-428A-AFBE-24725AE2DE2F}"/>
    <cellStyle name="Normal 3 6 30 10" xfId="27368" xr:uid="{C9679DCD-C806-4A3A-AC6D-D9EEC3D2A377}"/>
    <cellStyle name="Normal 3 6 30 11" xfId="27369" xr:uid="{C8EB07AF-305F-4EEB-BC5B-62D1F351788A}"/>
    <cellStyle name="Normal 3 6 30 12" xfId="27370" xr:uid="{245F89AC-D236-4BB9-A3C7-AD0BE9CFA9B1}"/>
    <cellStyle name="Normal 3 6 30 13" xfId="27371" xr:uid="{2C17216B-CDA3-4E9E-86B5-C3B49A1D4E71}"/>
    <cellStyle name="Normal 3 6 30 13 2" xfId="27372" xr:uid="{07836806-B7D2-40D1-9DC1-3093E254A723}"/>
    <cellStyle name="Normal 3 6 30 14" xfId="27373" xr:uid="{BD8694C4-7691-415B-B45E-6DE0264AC806}"/>
    <cellStyle name="Normal 3 6 30 15" xfId="27374" xr:uid="{76B185B2-9D03-40CC-95CE-E678F117AC94}"/>
    <cellStyle name="Normal 3 6 30 16" xfId="27375" xr:uid="{3331A69B-B89E-4C6D-A11A-32B549D55002}"/>
    <cellStyle name="Normal 3 6 30 2" xfId="27376" xr:uid="{5D1651EF-2CB3-451F-B9EF-5523941E0C54}"/>
    <cellStyle name="Normal 3 6 30 2 10" xfId="27377" xr:uid="{90E52838-66F6-423D-A309-327C195A2A4A}"/>
    <cellStyle name="Normal 3 6 30 2 11" xfId="27378" xr:uid="{EA74C425-25EA-42ED-926E-5194EE4C8D0F}"/>
    <cellStyle name="Normal 3 6 30 2 12" xfId="27379" xr:uid="{95CC3F37-A61C-4DA6-A1A4-737C44EF1E83}"/>
    <cellStyle name="Normal 3 6 30 2 13" xfId="27380" xr:uid="{CC6A6D25-70E5-40DE-A433-43B8E208DCA6}"/>
    <cellStyle name="Normal 3 6 30 2 13 2" xfId="27381" xr:uid="{281B7788-0F58-43D1-BC0D-689C60751AEB}"/>
    <cellStyle name="Normal 3 6 30 2 14" xfId="27382" xr:uid="{9C93F567-D2F6-40C4-BDE0-15F37420E99B}"/>
    <cellStyle name="Normal 3 6 30 2 15" xfId="27383" xr:uid="{222E2355-2188-4D47-9A16-21CB249E0ED0}"/>
    <cellStyle name="Normal 3 6 30 2 16" xfId="27384" xr:uid="{149FA9AE-45CE-4D1C-8AFF-F61B68DE5B9E}"/>
    <cellStyle name="Normal 3 6 30 2 2" xfId="27385" xr:uid="{E072CF65-5A66-4D20-8812-A7726D3574BB}"/>
    <cellStyle name="Normal 3 6 30 2 2 10" xfId="27386" xr:uid="{5A61E472-7ECE-4F2A-82AC-2F31D59DB453}"/>
    <cellStyle name="Normal 3 6 30 2 2 11" xfId="27387" xr:uid="{ED5DB5E6-9827-4EA4-B920-C064586F5EEE}"/>
    <cellStyle name="Normal 3 6 30 2 2 12" xfId="27388" xr:uid="{22E2D7A4-0905-42CD-A1B1-9036756D9309}"/>
    <cellStyle name="Normal 3 6 30 2 2 12 2" xfId="27389" xr:uid="{257AB4A5-E97A-4C53-9E12-8C075866E29F}"/>
    <cellStyle name="Normal 3 6 30 2 2 13" xfId="27390" xr:uid="{BD803F5C-F684-4BA5-A5C4-F36ED180BE9B}"/>
    <cellStyle name="Normal 3 6 30 2 2 14" xfId="27391" xr:uid="{3B5E44F7-F5D2-4A37-BFE0-965CB9A95D6B}"/>
    <cellStyle name="Normal 3 6 30 2 2 15" xfId="27392" xr:uid="{6D938006-18F3-4283-A7D1-9EC7D2ECDBBD}"/>
    <cellStyle name="Normal 3 6 30 2 2 2" xfId="27393" xr:uid="{496B9C1B-DE27-4C52-A7FA-A6FF042A5606}"/>
    <cellStyle name="Normal 3 6 30 2 2 2 2" xfId="27394" xr:uid="{C773479F-687C-47F6-BA08-8D8BFE6FABCF}"/>
    <cellStyle name="Normal 3 6 30 2 2 2 2 2" xfId="27395" xr:uid="{7F519DAA-7628-455E-9116-502E36187073}"/>
    <cellStyle name="Normal 3 6 30 2 2 2 2 2 2" xfId="27396" xr:uid="{6CEDBF1C-94E6-422A-83DA-FC7FBD9FD3AE}"/>
    <cellStyle name="Normal 3 6 30 2 2 2 2 2 2 2" xfId="27397" xr:uid="{6B5E0C76-71F5-4AC2-83AA-C0ED59F2DB1E}"/>
    <cellStyle name="Normal 3 6 30 2 2 2 2 2 2 2 2" xfId="27398" xr:uid="{78FBDEE3-7058-4413-BEFA-FF984536D109}"/>
    <cellStyle name="Normal 3 6 30 2 2 2 2 2 2 3" xfId="27399" xr:uid="{11C3DF8E-F05A-493E-9F43-24100C8181CC}"/>
    <cellStyle name="Normal 3 6 30 2 2 2 2 2 2 4" xfId="27400" xr:uid="{D432A469-C344-4D0E-B485-AB7CB6D5A7CD}"/>
    <cellStyle name="Normal 3 6 30 2 2 2 2 2 2 5" xfId="27401" xr:uid="{AF24C12D-4350-4035-9043-78469C2B2A8B}"/>
    <cellStyle name="Normal 3 6 30 2 2 2 2 2 3" xfId="27402" xr:uid="{02DBB3C0-7318-48D9-9E80-6357A7BDC8AF}"/>
    <cellStyle name="Normal 3 6 30 2 2 2 2 2 3 2" xfId="27403" xr:uid="{8FD332E3-E694-4B7D-93E6-5A2CA67F80C9}"/>
    <cellStyle name="Normal 3 6 30 2 2 2 2 2 4" xfId="27404" xr:uid="{B315469A-1219-4AEE-AC49-947152AF70C3}"/>
    <cellStyle name="Normal 3 6 30 2 2 2 2 2 5" xfId="27405" xr:uid="{6FC0236A-5C79-4259-A636-FA39550A3DF9}"/>
    <cellStyle name="Normal 3 6 30 2 2 2 2 3" xfId="27406" xr:uid="{EDBFF7C5-083E-4A5D-91E0-2ED653C785EC}"/>
    <cellStyle name="Normal 3 6 30 2 2 2 2 4" xfId="27407" xr:uid="{E8E79EC0-298B-4707-95BF-1AFFB21BDF14}"/>
    <cellStyle name="Normal 3 6 30 2 2 2 2 5" xfId="27408" xr:uid="{3D5ECFDA-AA55-4E63-853F-D93F911F1270}"/>
    <cellStyle name="Normal 3 6 30 2 2 2 2 6" xfId="27409" xr:uid="{64036A28-EC66-4951-9191-CE65C368469E}"/>
    <cellStyle name="Normal 3 6 30 2 2 2 2 6 2" xfId="27410" xr:uid="{9CFBE5BF-BB59-4F60-A468-476DF355FF73}"/>
    <cellStyle name="Normal 3 6 30 2 2 2 2 7" xfId="27411" xr:uid="{8E39459C-6F72-454D-B1A3-144B13C118F4}"/>
    <cellStyle name="Normal 3 6 30 2 2 2 2 8" xfId="27412" xr:uid="{E79EFC7D-1424-423D-9ACC-F448471C81B1}"/>
    <cellStyle name="Normal 3 6 30 2 2 2 2 9" xfId="27413" xr:uid="{CAB9EA33-CB28-492E-9BD5-5405D585181B}"/>
    <cellStyle name="Normal 3 6 30 2 2 2 3" xfId="27414" xr:uid="{262A1988-FBAC-427F-82CE-33BC51E87B4F}"/>
    <cellStyle name="Normal 3 6 30 2 2 2 3 2" xfId="27415" xr:uid="{9151ABF0-28A1-49AF-BBF6-629D12DB94C1}"/>
    <cellStyle name="Normal 3 6 30 2 2 2 3 2 2" xfId="27416" xr:uid="{AEEABCF7-976D-4CC1-A91A-347256FA9B18}"/>
    <cellStyle name="Normal 3 6 30 2 2 2 3 2 2 2" xfId="27417" xr:uid="{C030FB12-7711-4917-BE3E-E8576D1C2599}"/>
    <cellStyle name="Normal 3 6 30 2 2 2 3 2 3" xfId="27418" xr:uid="{DBF9F8AC-CB18-456C-A66F-C35BA686FAC3}"/>
    <cellStyle name="Normal 3 6 30 2 2 2 3 2 4" xfId="27419" xr:uid="{5F350CAE-8A35-4DDE-BCA6-88D835E44A47}"/>
    <cellStyle name="Normal 3 6 30 2 2 2 3 2 5" xfId="27420" xr:uid="{539C8608-6F62-4A1D-B922-D499487F8891}"/>
    <cellStyle name="Normal 3 6 30 2 2 2 3 3" xfId="27421" xr:uid="{1D83F309-15D8-4E51-9CE9-D3D735F288C3}"/>
    <cellStyle name="Normal 3 6 30 2 2 2 3 3 2" xfId="27422" xr:uid="{4EF97CB9-5804-4628-A7D5-36E54C2A294C}"/>
    <cellStyle name="Normal 3 6 30 2 2 2 3 4" xfId="27423" xr:uid="{732CE9CF-9181-4D9B-9238-9075E9DDB419}"/>
    <cellStyle name="Normal 3 6 30 2 2 2 3 5" xfId="27424" xr:uid="{82013756-2686-4BDC-AB1F-B71A4AE4C096}"/>
    <cellStyle name="Normal 3 6 30 2 2 2 4" xfId="27425" xr:uid="{1347DF77-6F47-471E-84CA-E18BFD8ED00C}"/>
    <cellStyle name="Normal 3 6 30 2 2 2 5" xfId="27426" xr:uid="{DF87FA13-EF1B-4D98-9A59-B8D80D3AE190}"/>
    <cellStyle name="Normal 3 6 30 2 2 2 6" xfId="27427" xr:uid="{F01F0C87-5EE6-471B-9774-342F2FCC88E1}"/>
    <cellStyle name="Normal 3 6 30 2 2 2 6 2" xfId="27428" xr:uid="{A21ED884-33C8-4D39-B988-52ECE557F00F}"/>
    <cellStyle name="Normal 3 6 30 2 2 2 7" xfId="27429" xr:uid="{E0C88095-6A77-4BC7-80D9-470CF6946452}"/>
    <cellStyle name="Normal 3 6 30 2 2 2 8" xfId="27430" xr:uid="{39D6CDA2-6D94-4843-A404-397683E9EF91}"/>
    <cellStyle name="Normal 3 6 30 2 2 2 9" xfId="27431" xr:uid="{D243C5B1-AB81-46FA-9F2E-3524A85907A4}"/>
    <cellStyle name="Normal 3 6 30 2 2 3" xfId="27432" xr:uid="{31FD6AC4-1B62-4BD9-A3FD-16F26F8EEED4}"/>
    <cellStyle name="Normal 3 6 30 2 2 4" xfId="27433" xr:uid="{0D7AFCA8-0C72-41D2-AC4E-D5878249A281}"/>
    <cellStyle name="Normal 3 6 30 2 2 5" xfId="27434" xr:uid="{F1FE84AE-0CCD-44C7-9B94-480059C103B5}"/>
    <cellStyle name="Normal 3 6 30 2 2 6" xfId="27435" xr:uid="{8815D411-A9DE-4297-B0C9-7E81D104B3FC}"/>
    <cellStyle name="Normal 3 6 30 2 2 7" xfId="27436" xr:uid="{B304DF17-2215-49DC-90B0-AF8614118332}"/>
    <cellStyle name="Normal 3 6 30 2 2 8" xfId="27437" xr:uid="{9EFAFA76-0BA2-4843-8B4B-55A6C34BA027}"/>
    <cellStyle name="Normal 3 6 30 2 2 8 2" xfId="27438" xr:uid="{1705F108-58AE-4295-AD40-D161C6C4101A}"/>
    <cellStyle name="Normal 3 6 30 2 2 8 2 2" xfId="27439" xr:uid="{D515F5C5-3378-4CD1-9309-B636422A1CB6}"/>
    <cellStyle name="Normal 3 6 30 2 2 8 2 2 2" xfId="27440" xr:uid="{CAC817EE-DFF0-45C8-9034-DF319F2B3DB8}"/>
    <cellStyle name="Normal 3 6 30 2 2 8 2 3" xfId="27441" xr:uid="{EEE7EB0D-901D-44A3-A9FD-218BCBDCBA93}"/>
    <cellStyle name="Normal 3 6 30 2 2 8 2 4" xfId="27442" xr:uid="{09FB92DE-0FA9-4956-ABF9-F2458B23BD90}"/>
    <cellStyle name="Normal 3 6 30 2 2 8 2 5" xfId="27443" xr:uid="{F7D29093-FF94-44E7-88A3-EC40D3BE40D8}"/>
    <cellStyle name="Normal 3 6 30 2 2 8 3" xfId="27444" xr:uid="{771594E4-97D6-4E11-9B6E-685F977E4570}"/>
    <cellStyle name="Normal 3 6 30 2 2 8 3 2" xfId="27445" xr:uid="{F1BBDCCF-29C7-4DDE-BBBC-4340BE975CBF}"/>
    <cellStyle name="Normal 3 6 30 2 2 8 4" xfId="27446" xr:uid="{4A4AF9A0-2E3F-43F8-ABFA-50C34A35EFDE}"/>
    <cellStyle name="Normal 3 6 30 2 2 8 5" xfId="27447" xr:uid="{BD80B899-9371-4D4F-8162-1FF6D5E99C6D}"/>
    <cellStyle name="Normal 3 6 30 2 2 9" xfId="27448" xr:uid="{C8B64193-96E8-4716-B492-F5C5FA498A18}"/>
    <cellStyle name="Normal 3 6 30 2 3" xfId="27449" xr:uid="{71BAD216-3D30-4103-B48A-DFD123C7DC26}"/>
    <cellStyle name="Normal 3 6 30 2 4" xfId="27450" xr:uid="{E0C4C30E-3DB0-4BCF-A5A8-C6FB71534263}"/>
    <cellStyle name="Normal 3 6 30 2 4 2" xfId="27451" xr:uid="{82246401-B4BC-4EC8-B9DD-C4AD9947916E}"/>
    <cellStyle name="Normal 3 6 30 2 4 2 2" xfId="27452" xr:uid="{550AEB70-DC21-41CB-AE8E-AA4C6A0BF9B6}"/>
    <cellStyle name="Normal 3 6 30 2 4 2 2 2" xfId="27453" xr:uid="{815FA743-3F46-4CF8-87FB-44D46DC0161A}"/>
    <cellStyle name="Normal 3 6 30 2 4 2 2 2 2" xfId="27454" xr:uid="{9A43CCB4-B329-4CB8-8C88-FFB69050EF13}"/>
    <cellStyle name="Normal 3 6 30 2 4 2 2 2 2 2" xfId="27455" xr:uid="{46FB9DFE-5838-444A-8732-0A9730D5881A}"/>
    <cellStyle name="Normal 3 6 30 2 4 2 2 2 3" xfId="27456" xr:uid="{C19D2FFE-DCFB-444F-8A01-EDC943C0BE3E}"/>
    <cellStyle name="Normal 3 6 30 2 4 2 2 2 4" xfId="27457" xr:uid="{B0D390E0-8791-4C04-8CDB-D322B7678127}"/>
    <cellStyle name="Normal 3 6 30 2 4 2 2 2 5" xfId="27458" xr:uid="{ECEF5DA9-2597-45DB-95C8-3419D025C0A0}"/>
    <cellStyle name="Normal 3 6 30 2 4 2 2 3" xfId="27459" xr:uid="{4A907F85-A6C1-4D7D-9126-4A318BD9DF82}"/>
    <cellStyle name="Normal 3 6 30 2 4 2 2 3 2" xfId="27460" xr:uid="{C0B181C1-26FE-46A7-B070-CA71DDB50870}"/>
    <cellStyle name="Normal 3 6 30 2 4 2 2 4" xfId="27461" xr:uid="{8DB95E92-0549-40D1-B8BA-127F1AD5DE61}"/>
    <cellStyle name="Normal 3 6 30 2 4 2 2 5" xfId="27462" xr:uid="{AE494C79-A312-47C0-AD98-8197AE5C2B85}"/>
    <cellStyle name="Normal 3 6 30 2 4 2 3" xfId="27463" xr:uid="{1A6E24DC-BC88-42F0-94E4-19AA8DE22008}"/>
    <cellStyle name="Normal 3 6 30 2 4 2 4" xfId="27464" xr:uid="{0EBFCF0C-5342-4F5A-B122-83CFC591B0A6}"/>
    <cellStyle name="Normal 3 6 30 2 4 2 5" xfId="27465" xr:uid="{230F98F1-C4A8-45D4-A9A9-FB9094D29C3A}"/>
    <cellStyle name="Normal 3 6 30 2 4 2 6" xfId="27466" xr:uid="{0243CFD6-9C04-46EE-B940-E9E262F86DA2}"/>
    <cellStyle name="Normal 3 6 30 2 4 2 6 2" xfId="27467" xr:uid="{39A5A47E-ACEE-499E-AA9D-3910CBA67EDD}"/>
    <cellStyle name="Normal 3 6 30 2 4 2 7" xfId="27468" xr:uid="{6BD42B1D-6EB7-4329-9ADB-BD9B3C68A577}"/>
    <cellStyle name="Normal 3 6 30 2 4 2 8" xfId="27469" xr:uid="{7123B9F3-4C0D-4205-97CE-BD7A8AEF5F36}"/>
    <cellStyle name="Normal 3 6 30 2 4 2 9" xfId="27470" xr:uid="{CF3DAE55-CBCE-4B2F-AE4B-5475E8CBA378}"/>
    <cellStyle name="Normal 3 6 30 2 4 3" xfId="27471" xr:uid="{B8961700-F225-421E-B9E4-4B3BD70D7510}"/>
    <cellStyle name="Normal 3 6 30 2 4 3 2" xfId="27472" xr:uid="{89E87521-7D07-4F22-A423-8E2039162130}"/>
    <cellStyle name="Normal 3 6 30 2 4 3 2 2" xfId="27473" xr:uid="{B3C5DF2D-FF0E-471D-B249-923177113414}"/>
    <cellStyle name="Normal 3 6 30 2 4 3 2 2 2" xfId="27474" xr:uid="{6BBB1E13-94C8-464F-B0E3-B8C09051E1DB}"/>
    <cellStyle name="Normal 3 6 30 2 4 3 2 3" xfId="27475" xr:uid="{81118754-09D8-4B55-ADBC-F809DD1054C3}"/>
    <cellStyle name="Normal 3 6 30 2 4 3 2 4" xfId="27476" xr:uid="{F32E9B15-913E-4C83-9CD5-6205ADFB4372}"/>
    <cellStyle name="Normal 3 6 30 2 4 3 2 5" xfId="27477" xr:uid="{66ED3925-02B1-49C9-A44D-290E04742D0C}"/>
    <cellStyle name="Normal 3 6 30 2 4 3 3" xfId="27478" xr:uid="{437A0C25-2404-4BE9-ADFD-2B2AFE4A3BAD}"/>
    <cellStyle name="Normal 3 6 30 2 4 3 3 2" xfId="27479" xr:uid="{1C43C927-9A13-4D3A-8FB7-0F7164B8F1AB}"/>
    <cellStyle name="Normal 3 6 30 2 4 3 4" xfId="27480" xr:uid="{3058F548-CA73-4B22-AF80-0BBBD32D6B23}"/>
    <cellStyle name="Normal 3 6 30 2 4 3 5" xfId="27481" xr:uid="{ECAF8011-34B5-4C2F-BC15-A6940477A7EE}"/>
    <cellStyle name="Normal 3 6 30 2 4 4" xfId="27482" xr:uid="{A47F91AE-F1AE-4F32-BE2A-E018FEED1B07}"/>
    <cellStyle name="Normal 3 6 30 2 4 5" xfId="27483" xr:uid="{90AAA5FA-E30C-4AD0-9661-1ED03E88A376}"/>
    <cellStyle name="Normal 3 6 30 2 4 6" xfId="27484" xr:uid="{06707F1D-FE2F-43B3-AE8B-42ED4C4BF98A}"/>
    <cellStyle name="Normal 3 6 30 2 4 6 2" xfId="27485" xr:uid="{FED84562-E010-4A20-BAF2-BF25C50F2D06}"/>
    <cellStyle name="Normal 3 6 30 2 4 7" xfId="27486" xr:uid="{435C42E8-E5D5-4294-8268-BAA4A5FFFEE9}"/>
    <cellStyle name="Normal 3 6 30 2 4 8" xfId="27487" xr:uid="{9B1C19FD-D698-48B2-A15B-C08F7BD3D30C}"/>
    <cellStyle name="Normal 3 6 30 2 4 9" xfId="27488" xr:uid="{81750866-09B7-4D8B-A692-8F574DBFDEBF}"/>
    <cellStyle name="Normal 3 6 30 2 5" xfId="27489" xr:uid="{396333CA-CCA2-4C35-85A6-95551085DFB9}"/>
    <cellStyle name="Normal 3 6 30 2 5 2" xfId="27490" xr:uid="{FD9D9BCB-9CAB-4F5B-8D46-9851FC2443E0}"/>
    <cellStyle name="Normal 3 6 30 2 5 3" xfId="27491" xr:uid="{33C1FAA1-33B4-4F9D-967B-BA03430B9555}"/>
    <cellStyle name="Normal 3 6 30 2 6" xfId="27492" xr:uid="{22ADA8BF-B685-4C9A-8283-F92CB544E72A}"/>
    <cellStyle name="Normal 3 6 30 2 6 2" xfId="27493" xr:uid="{AFF385F6-5E61-47F1-8424-8B2280FDE86C}"/>
    <cellStyle name="Normal 3 6 30 2 6 3" xfId="27494" xr:uid="{ABCCC5B9-51EF-493A-8A64-D87318172950}"/>
    <cellStyle name="Normal 3 6 30 2 7" xfId="27495" xr:uid="{AEF6B120-912B-4FC4-8312-B27DD4BBA678}"/>
    <cellStyle name="Normal 3 6 30 2 7 2" xfId="27496" xr:uid="{86CD068D-3787-4834-BD3B-6E2A13CBA9F5}"/>
    <cellStyle name="Normal 3 6 30 2 7 3" xfId="27497" xr:uid="{D1DE7AC4-85A5-4865-9DD8-0558BF85E01E}"/>
    <cellStyle name="Normal 3 6 30 2 8" xfId="27498" xr:uid="{4FCFC1C0-7942-4AC4-9AD1-13294A92EB1F}"/>
    <cellStyle name="Normal 3 6 30 2 8 2" xfId="27499" xr:uid="{C3DDF4BA-CC4C-4EE3-8831-CD221A017573}"/>
    <cellStyle name="Normal 3 6 30 2 8 3" xfId="27500" xr:uid="{11625994-0B0B-4036-9ED8-B941B5609018}"/>
    <cellStyle name="Normal 3 6 30 2 9" xfId="27501" xr:uid="{E99205B3-D56C-4876-B54A-81CD927E15DB}"/>
    <cellStyle name="Normal 3 6 30 2 9 2" xfId="27502" xr:uid="{D050EF04-B2C2-492B-A317-D925E0C71EE3}"/>
    <cellStyle name="Normal 3 6 30 2 9 2 2" xfId="27503" xr:uid="{DB522E20-EC5E-48F6-80F6-4DCA221834AC}"/>
    <cellStyle name="Normal 3 6 30 2 9 2 2 2" xfId="27504" xr:uid="{7D2CCFE9-B429-46EB-A328-B4ABC1436746}"/>
    <cellStyle name="Normal 3 6 30 2 9 2 3" xfId="27505" xr:uid="{347A8FC1-ECD1-41CC-A3AB-DD5EAA1C95F0}"/>
    <cellStyle name="Normal 3 6 30 2 9 2 4" xfId="27506" xr:uid="{ABF54B10-E119-4AC4-93EB-133FD75197CE}"/>
    <cellStyle name="Normal 3 6 30 2 9 2 5" xfId="27507" xr:uid="{E0C739EB-C3FD-4086-AB3F-34998722067F}"/>
    <cellStyle name="Normal 3 6 30 2 9 3" xfId="27508" xr:uid="{E5D8E9B6-1CB4-43A4-A075-3C37BDC6B86B}"/>
    <cellStyle name="Normal 3 6 30 2 9 3 2" xfId="27509" xr:uid="{939A4DBC-C373-4CF8-8912-A99E0FB4E10E}"/>
    <cellStyle name="Normal 3 6 30 2 9 4" xfId="27510" xr:uid="{380F832C-E73E-4DDA-8052-4A16ED63303D}"/>
    <cellStyle name="Normal 3 6 30 2 9 5" xfId="27511" xr:uid="{48B97517-8747-462D-A9DC-434E62B7FAFC}"/>
    <cellStyle name="Normal 3 6 30 3" xfId="27512" xr:uid="{BE9079F7-E670-46B2-BC06-EDBBFBAD3B5F}"/>
    <cellStyle name="Normal 3 6 30 3 10" xfId="27513" xr:uid="{FD71E234-A21C-45DC-AE30-6F3102863B30}"/>
    <cellStyle name="Normal 3 6 30 3 11" xfId="27514" xr:uid="{2FC20935-A522-46FE-AEBC-39D7C4AB2DF3}"/>
    <cellStyle name="Normal 3 6 30 3 12" xfId="27515" xr:uid="{04C9F660-D404-4AA0-A138-860AE79C2BF4}"/>
    <cellStyle name="Normal 3 6 30 3 12 2" xfId="27516" xr:uid="{ECE73CC5-1E09-4CEC-923F-DAFCE1C7B29B}"/>
    <cellStyle name="Normal 3 6 30 3 13" xfId="27517" xr:uid="{DB92238D-2311-42CC-804F-384E4B4CCF74}"/>
    <cellStyle name="Normal 3 6 30 3 14" xfId="27518" xr:uid="{D0A2094E-C5C9-4065-AA3C-5C6B999CBFFC}"/>
    <cellStyle name="Normal 3 6 30 3 15" xfId="27519" xr:uid="{D5728A74-831C-4438-B849-8A8333CAF1CA}"/>
    <cellStyle name="Normal 3 6 30 3 2" xfId="27520" xr:uid="{53082872-4870-4777-A25E-239072E8AA6D}"/>
    <cellStyle name="Normal 3 6 30 3 2 2" xfId="27521" xr:uid="{2CC10F11-E866-4FAF-B263-5989EBF87B57}"/>
    <cellStyle name="Normal 3 6 30 3 2 2 2" xfId="27522" xr:uid="{5049E222-005E-45C6-A43B-0C708DA195DB}"/>
    <cellStyle name="Normal 3 6 30 3 2 2 2 2" xfId="27523" xr:uid="{A2B54AAB-7143-4C43-8C6F-C97E30457DD2}"/>
    <cellStyle name="Normal 3 6 30 3 2 2 2 2 2" xfId="27524" xr:uid="{7E69E4A0-17A3-4294-93B5-6E7D8DABD436}"/>
    <cellStyle name="Normal 3 6 30 3 2 2 2 2 2 2" xfId="27525" xr:uid="{7BF61044-A6B2-497E-9287-62CDB94E42AC}"/>
    <cellStyle name="Normal 3 6 30 3 2 2 2 2 3" xfId="27526" xr:uid="{F0DCB2EA-09BD-43D5-B3E6-AFD2C32CF25A}"/>
    <cellStyle name="Normal 3 6 30 3 2 2 2 2 4" xfId="27527" xr:uid="{134A319B-1136-4A3F-A204-D1A037CD975A}"/>
    <cellStyle name="Normal 3 6 30 3 2 2 2 2 5" xfId="27528" xr:uid="{D67AF8CE-4F2F-42E4-B236-3A6E0BCA4F24}"/>
    <cellStyle name="Normal 3 6 30 3 2 2 2 3" xfId="27529" xr:uid="{B29157BA-153F-4D1F-8237-D31197B89125}"/>
    <cellStyle name="Normal 3 6 30 3 2 2 2 3 2" xfId="27530" xr:uid="{39DD3DF2-BD34-453F-8DFD-ECEB2B41CC41}"/>
    <cellStyle name="Normal 3 6 30 3 2 2 2 4" xfId="27531" xr:uid="{096B9535-9CC6-49D1-BEAD-AF57A82CBD1F}"/>
    <cellStyle name="Normal 3 6 30 3 2 2 2 5" xfId="27532" xr:uid="{63D7A43B-7B49-44AD-8DDF-8FDFDB13FF6C}"/>
    <cellStyle name="Normal 3 6 30 3 2 2 3" xfId="27533" xr:uid="{2061C326-B05E-4D1B-A3DD-F4DD6EE8C960}"/>
    <cellStyle name="Normal 3 6 30 3 2 2 4" xfId="27534" xr:uid="{D4BAE588-2C52-4772-A047-A4CE7FAD9363}"/>
    <cellStyle name="Normal 3 6 30 3 2 2 5" xfId="27535" xr:uid="{E9A4A9D7-BBFE-419F-9874-3794E7C94B43}"/>
    <cellStyle name="Normal 3 6 30 3 2 2 6" xfId="27536" xr:uid="{747DE2D7-A300-40A5-99F4-8AED25AF5D0F}"/>
    <cellStyle name="Normal 3 6 30 3 2 2 6 2" xfId="27537" xr:uid="{EADEB5BF-4170-486D-A52B-C919FFDBD687}"/>
    <cellStyle name="Normal 3 6 30 3 2 2 7" xfId="27538" xr:uid="{550EACD7-0B0B-4EF6-A952-E317F8F054C3}"/>
    <cellStyle name="Normal 3 6 30 3 2 2 8" xfId="27539" xr:uid="{12797592-45B2-4F87-8EFF-2A0C1A46D951}"/>
    <cellStyle name="Normal 3 6 30 3 2 2 9" xfId="27540" xr:uid="{1B528030-911A-44FE-81C9-EA8469783116}"/>
    <cellStyle name="Normal 3 6 30 3 2 3" xfId="27541" xr:uid="{B25552DF-DD60-41AA-ABEE-2476F4518C98}"/>
    <cellStyle name="Normal 3 6 30 3 2 3 2" xfId="27542" xr:uid="{F8CDB21B-9939-4F5D-99F5-4E5D9996C373}"/>
    <cellStyle name="Normal 3 6 30 3 2 3 2 2" xfId="27543" xr:uid="{0270FE8E-3D3A-471E-B1BD-4F89B1AD7BE9}"/>
    <cellStyle name="Normal 3 6 30 3 2 3 2 2 2" xfId="27544" xr:uid="{124F4D55-BA81-4D7F-A031-43214F78A9DB}"/>
    <cellStyle name="Normal 3 6 30 3 2 3 2 3" xfId="27545" xr:uid="{00D38588-F8D7-4461-A53A-1919360BA520}"/>
    <cellStyle name="Normal 3 6 30 3 2 3 2 4" xfId="27546" xr:uid="{7D32AF63-81B9-492D-A915-91CFB83FA837}"/>
    <cellStyle name="Normal 3 6 30 3 2 3 2 5" xfId="27547" xr:uid="{BB845D26-DD0A-4A5C-86E0-9FF73AF3AC69}"/>
    <cellStyle name="Normal 3 6 30 3 2 3 3" xfId="27548" xr:uid="{2CDC9D7F-A752-450F-9EC0-6C1D1CEE1161}"/>
    <cellStyle name="Normal 3 6 30 3 2 3 3 2" xfId="27549" xr:uid="{3E29D78D-8487-478E-B473-6886228DF45D}"/>
    <cellStyle name="Normal 3 6 30 3 2 3 4" xfId="27550" xr:uid="{253E5CA7-8EDA-42D1-8768-1DB295E27BB3}"/>
    <cellStyle name="Normal 3 6 30 3 2 3 5" xfId="27551" xr:uid="{B9143166-44AA-4C47-A374-A53084F6CD25}"/>
    <cellStyle name="Normal 3 6 30 3 2 4" xfId="27552" xr:uid="{880D68A2-653D-4D80-86BA-A4E421B3E052}"/>
    <cellStyle name="Normal 3 6 30 3 2 5" xfId="27553" xr:uid="{B7CD6240-6162-4DBA-80D5-457CB8A8D4C2}"/>
    <cellStyle name="Normal 3 6 30 3 2 6" xfId="27554" xr:uid="{A6E813C5-0E99-4DBD-8FD4-86AB698BCEAF}"/>
    <cellStyle name="Normal 3 6 30 3 2 6 2" xfId="27555" xr:uid="{DB13F352-D680-4EBD-AE7B-DA66EE70DB76}"/>
    <cellStyle name="Normal 3 6 30 3 2 7" xfId="27556" xr:uid="{35B39141-CFE5-4E81-AE13-3BEB87B2BD2E}"/>
    <cellStyle name="Normal 3 6 30 3 2 8" xfId="27557" xr:uid="{82A0301A-8BDC-4093-BD07-B9AD48113748}"/>
    <cellStyle name="Normal 3 6 30 3 2 9" xfId="27558" xr:uid="{2CB6CBE2-C5F2-4F9F-87C0-C255769CF98E}"/>
    <cellStyle name="Normal 3 6 30 3 3" xfId="27559" xr:uid="{862C31D6-9F51-4E71-BF4F-DEE6669E0749}"/>
    <cellStyle name="Normal 3 6 30 3 3 2" xfId="27560" xr:uid="{4E5D3D0F-E727-4526-BAD2-79A43FB7C891}"/>
    <cellStyle name="Normal 3 6 30 3 3 3" xfId="27561" xr:uid="{95FAA0CA-8266-4262-AE81-9797EB3478D8}"/>
    <cellStyle name="Normal 3 6 30 3 4" xfId="27562" xr:uid="{164840F0-5A34-44F6-B308-92379D6BA687}"/>
    <cellStyle name="Normal 3 6 30 3 4 2" xfId="27563" xr:uid="{64103B5B-46EA-4AB6-A983-EFFC96FE40AC}"/>
    <cellStyle name="Normal 3 6 30 3 4 3" xfId="27564" xr:uid="{222648E7-06B0-4AF6-8321-C72061FB4837}"/>
    <cellStyle name="Normal 3 6 30 3 5" xfId="27565" xr:uid="{D27D08FC-3CD5-40E9-A093-F54DE691BABD}"/>
    <cellStyle name="Normal 3 6 30 3 5 2" xfId="27566" xr:uid="{FE071160-2075-4ABC-9C3D-C24C5C5B503F}"/>
    <cellStyle name="Normal 3 6 30 3 5 3" xfId="27567" xr:uid="{A6D0ED9C-39E0-4545-A0C2-26FE5B5423DB}"/>
    <cellStyle name="Normal 3 6 30 3 6" xfId="27568" xr:uid="{310BAF68-D589-46A5-A7EC-BAB16E106645}"/>
    <cellStyle name="Normal 3 6 30 3 6 2" xfId="27569" xr:uid="{2DB2DA28-C27B-4D30-BF85-AA0A399EBC66}"/>
    <cellStyle name="Normal 3 6 30 3 6 3" xfId="27570" xr:uid="{89AB406B-3D97-4655-B804-AE8CFB14CCB8}"/>
    <cellStyle name="Normal 3 6 30 3 7" xfId="27571" xr:uid="{EE48EFCE-9713-4A00-BEDB-07F34AAF0526}"/>
    <cellStyle name="Normal 3 6 30 3 7 2" xfId="27572" xr:uid="{01912142-0E5F-45A8-B808-6E7176C544E1}"/>
    <cellStyle name="Normal 3 6 30 3 7 3" xfId="27573" xr:uid="{353D2C1E-0489-4009-8C5D-7CC8BB3F20DC}"/>
    <cellStyle name="Normal 3 6 30 3 8" xfId="27574" xr:uid="{C33BA816-968C-4C49-BA17-6D6BBDBDF042}"/>
    <cellStyle name="Normal 3 6 30 3 8 2" xfId="27575" xr:uid="{05193576-8B43-4EF9-8672-6D570EDD2BF5}"/>
    <cellStyle name="Normal 3 6 30 3 8 2 2" xfId="27576" xr:uid="{9FCA5E12-2FE9-415F-8EFC-9D0F6A54B93F}"/>
    <cellStyle name="Normal 3 6 30 3 8 2 2 2" xfId="27577" xr:uid="{33C07FFC-529E-465B-A731-B40FC37A7769}"/>
    <cellStyle name="Normal 3 6 30 3 8 2 3" xfId="27578" xr:uid="{B4BDA80E-FB4E-44CC-BD34-4E25A3825A6D}"/>
    <cellStyle name="Normal 3 6 30 3 8 2 4" xfId="27579" xr:uid="{C6749EF1-AABF-4D40-9E67-48D10C85BE14}"/>
    <cellStyle name="Normal 3 6 30 3 8 2 5" xfId="27580" xr:uid="{AB779C98-1AB2-4AD2-A33E-E0230871B0F2}"/>
    <cellStyle name="Normal 3 6 30 3 8 3" xfId="27581" xr:uid="{8775A359-3369-4061-BB6B-59952A11F567}"/>
    <cellStyle name="Normal 3 6 30 3 8 3 2" xfId="27582" xr:uid="{D2FB695A-E337-491A-BA94-04056970907E}"/>
    <cellStyle name="Normal 3 6 30 3 8 4" xfId="27583" xr:uid="{8099B81E-F805-4D4B-9555-200E344D155D}"/>
    <cellStyle name="Normal 3 6 30 3 8 5" xfId="27584" xr:uid="{0728CE1E-65DA-4FCF-AE97-05C40F91BC7D}"/>
    <cellStyle name="Normal 3 6 30 3 9" xfId="27585" xr:uid="{897A2F67-2661-438F-80D8-D3C68B00FC67}"/>
    <cellStyle name="Normal 3 6 30 4" xfId="27586" xr:uid="{8EA24B1E-BD7D-4109-A739-24F1F4348FD3}"/>
    <cellStyle name="Normal 3 6 30 4 2" xfId="27587" xr:uid="{5A8639AD-CAAD-4E5E-B12D-9AB9CBFEC163}"/>
    <cellStyle name="Normal 3 6 30 4 2 2" xfId="27588" xr:uid="{AC4D5E12-7B14-4AC0-9B47-7534892C54E0}"/>
    <cellStyle name="Normal 3 6 30 4 2 2 2" xfId="27589" xr:uid="{C1EFEF1B-D491-4322-B99E-AB8088C70DFF}"/>
    <cellStyle name="Normal 3 6 30 4 2 2 2 2" xfId="27590" xr:uid="{FEA26D37-9E01-4FF2-84D9-9DBD86955B8B}"/>
    <cellStyle name="Normal 3 6 30 4 2 2 2 2 2" xfId="27591" xr:uid="{70EC3860-2753-4A59-B701-A132AE85015D}"/>
    <cellStyle name="Normal 3 6 30 4 2 2 2 3" xfId="27592" xr:uid="{7FC917FF-318E-4F10-8F6E-CD91529EF37A}"/>
    <cellStyle name="Normal 3 6 30 4 2 2 2 4" xfId="27593" xr:uid="{A4283BB7-4362-4241-A63B-C5F9312CEA7C}"/>
    <cellStyle name="Normal 3 6 30 4 2 2 2 5" xfId="27594" xr:uid="{5B65459E-FE03-473E-B901-E907D0502035}"/>
    <cellStyle name="Normal 3 6 30 4 2 2 3" xfId="27595" xr:uid="{C13716C0-70C1-45D8-BE27-86CA65A204D8}"/>
    <cellStyle name="Normal 3 6 30 4 2 2 3 2" xfId="27596" xr:uid="{4398273C-B4A9-44E8-A7A4-6347E71CECEF}"/>
    <cellStyle name="Normal 3 6 30 4 2 2 4" xfId="27597" xr:uid="{8C5D2D56-899F-4A1D-8DE4-51AE20E91991}"/>
    <cellStyle name="Normal 3 6 30 4 2 2 5" xfId="27598" xr:uid="{FC506866-FDD4-4D82-A826-0B55B40C7DA3}"/>
    <cellStyle name="Normal 3 6 30 4 2 3" xfId="27599" xr:uid="{9B2A8069-BA02-4CC0-A87E-C0F4A7A9E2B0}"/>
    <cellStyle name="Normal 3 6 30 4 2 4" xfId="27600" xr:uid="{2DB951AA-453B-464A-9E07-922119155A8B}"/>
    <cellStyle name="Normal 3 6 30 4 2 5" xfId="27601" xr:uid="{15972B6D-5CFC-4600-8FBC-1A017F93BB4B}"/>
    <cellStyle name="Normal 3 6 30 4 2 6" xfId="27602" xr:uid="{E6CF709F-785D-400E-B219-CE48893A97C7}"/>
    <cellStyle name="Normal 3 6 30 4 2 6 2" xfId="27603" xr:uid="{DF6A18CC-2718-440C-A62C-87CDCA1740DC}"/>
    <cellStyle name="Normal 3 6 30 4 2 7" xfId="27604" xr:uid="{F0CF7DE4-C7AF-4621-9063-935373540C18}"/>
    <cellStyle name="Normal 3 6 30 4 2 8" xfId="27605" xr:uid="{4F895718-9D28-4835-9B77-52AEEA13008B}"/>
    <cellStyle name="Normal 3 6 30 4 2 9" xfId="27606" xr:uid="{5C271A4A-CD06-4726-9AF1-AD764D20ACCA}"/>
    <cellStyle name="Normal 3 6 30 4 3" xfId="27607" xr:uid="{D6B453A3-4EA9-4BE3-A5CF-80ADA65C96ED}"/>
    <cellStyle name="Normal 3 6 30 4 3 2" xfId="27608" xr:uid="{D0DBCD9A-41C6-4F70-A14F-E6F467F435D4}"/>
    <cellStyle name="Normal 3 6 30 4 3 2 2" xfId="27609" xr:uid="{0B07BCE5-6C0C-4939-8A91-D92AFA1D357C}"/>
    <cellStyle name="Normal 3 6 30 4 3 2 2 2" xfId="27610" xr:uid="{8CDC99EF-9730-4D92-9A3D-2EC42F2F725E}"/>
    <cellStyle name="Normal 3 6 30 4 3 2 3" xfId="27611" xr:uid="{0457DC14-7C9A-4F02-887C-9804A044C451}"/>
    <cellStyle name="Normal 3 6 30 4 3 2 4" xfId="27612" xr:uid="{8A09DECD-279C-4E63-87E9-8113ECADFB96}"/>
    <cellStyle name="Normal 3 6 30 4 3 2 5" xfId="27613" xr:uid="{80B22AAE-53FE-4F8B-B69C-5752F61B1311}"/>
    <cellStyle name="Normal 3 6 30 4 3 3" xfId="27614" xr:uid="{A94AD272-3E08-4BC1-8E10-EEF738CE18CD}"/>
    <cellStyle name="Normal 3 6 30 4 3 3 2" xfId="27615" xr:uid="{DD6449AB-576D-4911-9F68-D2050B32CC72}"/>
    <cellStyle name="Normal 3 6 30 4 3 4" xfId="27616" xr:uid="{452A1BF9-1A88-41AB-B0B1-E60C4191947D}"/>
    <cellStyle name="Normal 3 6 30 4 3 5" xfId="27617" xr:uid="{28BB30DE-BAD5-4753-9607-53079E554421}"/>
    <cellStyle name="Normal 3 6 30 4 4" xfId="27618" xr:uid="{B239816B-57B9-4E04-8317-FFA2C52A876B}"/>
    <cellStyle name="Normal 3 6 30 4 5" xfId="27619" xr:uid="{0440BBF1-DAE8-4BC9-886D-0DCF8786BD79}"/>
    <cellStyle name="Normal 3 6 30 4 6" xfId="27620" xr:uid="{ED31FE84-3514-4DED-97E1-F748510D6D47}"/>
    <cellStyle name="Normal 3 6 30 4 6 2" xfId="27621" xr:uid="{3B10BA49-4143-4AC4-B556-881BC0E913D2}"/>
    <cellStyle name="Normal 3 6 30 4 7" xfId="27622" xr:uid="{6BD3DA10-3720-4A99-9F43-990D02B20664}"/>
    <cellStyle name="Normal 3 6 30 4 8" xfId="27623" xr:uid="{3F0C000C-05C3-4FA6-80AE-50611237BB06}"/>
    <cellStyle name="Normal 3 6 30 4 9" xfId="27624" xr:uid="{9FFFB41B-9CED-49E3-BC0C-33D5491DC6DA}"/>
    <cellStyle name="Normal 3 6 30 5" xfId="27625" xr:uid="{9761899F-39DB-4CB3-BAE8-5E292D3ABB55}"/>
    <cellStyle name="Normal 3 6 30 6" xfId="27626" xr:uid="{F7A1368C-ED73-48E4-AE9F-1A08127DB808}"/>
    <cellStyle name="Normal 3 6 30 7" xfId="27627" xr:uid="{8C67B4B1-9AA2-48AC-BF8A-27EF51E6E4B7}"/>
    <cellStyle name="Normal 3 6 30 8" xfId="27628" xr:uid="{AC30C9B1-E274-4BDA-B54B-721FA6F8BA16}"/>
    <cellStyle name="Normal 3 6 30 9" xfId="27629" xr:uid="{9757C739-9499-491E-9DC7-88579EA93BA7}"/>
    <cellStyle name="Normal 3 6 30 9 2" xfId="27630" xr:uid="{EDD4DC6C-FA09-4A73-ABA3-A9CE4D5C1658}"/>
    <cellStyle name="Normal 3 6 30 9 2 2" xfId="27631" xr:uid="{C003A22D-396B-462F-913D-997400A0AFDC}"/>
    <cellStyle name="Normal 3 6 30 9 2 2 2" xfId="27632" xr:uid="{8B2F4680-0DC6-4B23-96BC-F736C5D6E0A5}"/>
    <cellStyle name="Normal 3 6 30 9 2 3" xfId="27633" xr:uid="{C959481D-C2DE-41F9-8E71-C9AC8DA85A38}"/>
    <cellStyle name="Normal 3 6 30 9 2 4" xfId="27634" xr:uid="{7BAC779D-28AF-413E-A9AC-5D3C5BE1E335}"/>
    <cellStyle name="Normal 3 6 30 9 2 5" xfId="27635" xr:uid="{7603B0D3-3254-4682-957E-A040D1EF7490}"/>
    <cellStyle name="Normal 3 6 30 9 3" xfId="27636" xr:uid="{BAE60E22-5DFA-4D1A-8F6A-02E6280B460B}"/>
    <cellStyle name="Normal 3 6 30 9 3 2" xfId="27637" xr:uid="{4CFAF478-2973-4370-85EA-AFFE2C95C8F9}"/>
    <cellStyle name="Normal 3 6 30 9 4" xfId="27638" xr:uid="{C0DB911B-FA31-4A4D-B944-7920C64FCF5F}"/>
    <cellStyle name="Normal 3 6 30 9 5" xfId="27639" xr:uid="{4A1E2A7B-3595-438F-B074-31FC48D66666}"/>
    <cellStyle name="Normal 3 6 31" xfId="27640" xr:uid="{547A60CF-DFA4-40D6-BD87-91B240784D57}"/>
    <cellStyle name="Normal 3 6 31 10" xfId="27641" xr:uid="{E9F0D254-CE31-48F9-BBF0-A1619F156E54}"/>
    <cellStyle name="Normal 3 6 31 11" xfId="27642" xr:uid="{5DA97D6F-79A5-4FB9-85D7-B36DC5BFA758}"/>
    <cellStyle name="Normal 3 6 31 12" xfId="27643" xr:uid="{3A8CF5CD-9A6A-4383-BD78-C8D76E0ECADD}"/>
    <cellStyle name="Normal 3 6 31 12 2" xfId="27644" xr:uid="{EF3574FE-95B7-4A0E-9203-8C61420256D0}"/>
    <cellStyle name="Normal 3 6 31 13" xfId="27645" xr:uid="{2C00A0D8-087E-4760-A796-B61DE513B191}"/>
    <cellStyle name="Normal 3 6 31 14" xfId="27646" xr:uid="{6D0CD4DA-5C6A-4233-8904-8829511C51EE}"/>
    <cellStyle name="Normal 3 6 31 15" xfId="27647" xr:uid="{0947089A-1111-45E1-AEB0-9D821B828625}"/>
    <cellStyle name="Normal 3 6 31 2" xfId="27648" xr:uid="{444893AD-112D-4C69-BEC5-F450CB81854D}"/>
    <cellStyle name="Normal 3 6 31 2 2" xfId="27649" xr:uid="{25ABCF42-4673-4639-A5CB-1BE47037FF6D}"/>
    <cellStyle name="Normal 3 6 31 2 2 2" xfId="27650" xr:uid="{56C5FEF1-7D1C-41D9-A46C-1C4A7EA3CE4E}"/>
    <cellStyle name="Normal 3 6 31 2 2 2 2" xfId="27651" xr:uid="{A129A0A8-1152-40B9-B08C-27E4CD806CF7}"/>
    <cellStyle name="Normal 3 6 31 2 2 2 2 2" xfId="27652" xr:uid="{FE7666FE-59DF-4325-94BF-5FB62A4E2DB1}"/>
    <cellStyle name="Normal 3 6 31 2 2 2 2 2 2" xfId="27653" xr:uid="{BAF04F05-5A42-416A-9F3F-1B11F04EBB3F}"/>
    <cellStyle name="Normal 3 6 31 2 2 2 2 3" xfId="27654" xr:uid="{E29A5AF3-956D-4F49-A9B5-9CC610345E35}"/>
    <cellStyle name="Normal 3 6 31 2 2 2 2 4" xfId="27655" xr:uid="{3CA0088E-B483-46B2-9FEC-2FE9D2E63D00}"/>
    <cellStyle name="Normal 3 6 31 2 2 2 2 5" xfId="27656" xr:uid="{0DA58AEA-6E17-4892-AF82-3A23393FDC8E}"/>
    <cellStyle name="Normal 3 6 31 2 2 2 3" xfId="27657" xr:uid="{715347C7-D338-4CCC-B591-97B79E3432C2}"/>
    <cellStyle name="Normal 3 6 31 2 2 2 3 2" xfId="27658" xr:uid="{4B60C17A-9750-4D48-A913-B1B6408097E2}"/>
    <cellStyle name="Normal 3 6 31 2 2 2 4" xfId="27659" xr:uid="{A6A357F2-C430-42D7-A466-9B1D5F3E9A0B}"/>
    <cellStyle name="Normal 3 6 31 2 2 2 5" xfId="27660" xr:uid="{47F72DD7-10F0-4665-8DAD-0406497ECFB9}"/>
    <cellStyle name="Normal 3 6 31 2 2 3" xfId="27661" xr:uid="{413D82BC-A064-4613-AB79-42BDF8F3B1BD}"/>
    <cellStyle name="Normal 3 6 31 2 2 4" xfId="27662" xr:uid="{16CD3B07-23D8-41AD-9DDF-D07910A18CF0}"/>
    <cellStyle name="Normal 3 6 31 2 2 5" xfId="27663" xr:uid="{4525A347-06A0-4875-9D8B-D6DBBB0BE31B}"/>
    <cellStyle name="Normal 3 6 31 2 2 6" xfId="27664" xr:uid="{2F8AA7B6-BC76-4D9A-BC0D-3F8F486C54D2}"/>
    <cellStyle name="Normal 3 6 31 2 2 6 2" xfId="27665" xr:uid="{5C2C3424-C6BD-4E63-820D-2D36A312407D}"/>
    <cellStyle name="Normal 3 6 31 2 2 7" xfId="27666" xr:uid="{C1FF5E5B-45C9-4B87-9CC5-5563CCFE6BAA}"/>
    <cellStyle name="Normal 3 6 31 2 2 8" xfId="27667" xr:uid="{411E981A-66E3-4112-8090-F244E9E76975}"/>
    <cellStyle name="Normal 3 6 31 2 2 9" xfId="27668" xr:uid="{E4FF0266-41A7-4BD2-9D2A-86FAD5E35392}"/>
    <cellStyle name="Normal 3 6 31 2 3" xfId="27669" xr:uid="{C92A1DE4-35F4-4B89-A4C7-534DC49A79E1}"/>
    <cellStyle name="Normal 3 6 31 2 3 2" xfId="27670" xr:uid="{253DEBC2-317D-4CCF-9322-A223DF793A50}"/>
    <cellStyle name="Normal 3 6 31 2 3 2 2" xfId="27671" xr:uid="{6C68409B-2FA5-48C7-A8C1-879FE9DA9B96}"/>
    <cellStyle name="Normal 3 6 31 2 3 2 2 2" xfId="27672" xr:uid="{DFA64141-0C88-4F2C-BE62-C535BA417F63}"/>
    <cellStyle name="Normal 3 6 31 2 3 2 3" xfId="27673" xr:uid="{7E1E3953-00D7-402B-8433-6570938765E8}"/>
    <cellStyle name="Normal 3 6 31 2 3 2 4" xfId="27674" xr:uid="{9711B955-9F6A-43B6-8D6C-E897E8A06323}"/>
    <cellStyle name="Normal 3 6 31 2 3 2 5" xfId="27675" xr:uid="{F486C22F-223D-49F9-983C-52493CCA3F08}"/>
    <cellStyle name="Normal 3 6 31 2 3 3" xfId="27676" xr:uid="{C450FFDA-14E9-483D-80A4-C62AE4FB56FE}"/>
    <cellStyle name="Normal 3 6 31 2 3 3 2" xfId="27677" xr:uid="{688C6ADB-7B23-46F2-803D-652FBFA6CE80}"/>
    <cellStyle name="Normal 3 6 31 2 3 4" xfId="27678" xr:uid="{3356A7B6-9ED8-4C2A-BA1D-FBCF2F96D026}"/>
    <cellStyle name="Normal 3 6 31 2 3 5" xfId="27679" xr:uid="{79C203AE-1827-49BC-ADF4-D0523E86E24B}"/>
    <cellStyle name="Normal 3 6 31 2 4" xfId="27680" xr:uid="{8FCF55CC-11BE-472F-8C8B-185B6F709AB9}"/>
    <cellStyle name="Normal 3 6 31 2 5" xfId="27681" xr:uid="{65A4F04B-B189-4D42-A3AC-352FD226F042}"/>
    <cellStyle name="Normal 3 6 31 2 6" xfId="27682" xr:uid="{642441E7-DA08-4C6A-83F8-44FFF6F166AC}"/>
    <cellStyle name="Normal 3 6 31 2 6 2" xfId="27683" xr:uid="{E57F6E1C-E5CA-4EA4-80E8-D1D3FB509D84}"/>
    <cellStyle name="Normal 3 6 31 2 7" xfId="27684" xr:uid="{B9685CB4-7283-43E8-8D61-725EB0DDABB3}"/>
    <cellStyle name="Normal 3 6 31 2 8" xfId="27685" xr:uid="{0C5E7FE6-BB03-470B-896E-66E6442AAFF2}"/>
    <cellStyle name="Normal 3 6 31 2 9" xfId="27686" xr:uid="{9D6B3F17-DE3D-47AE-A53A-D0720207EB01}"/>
    <cellStyle name="Normal 3 6 31 3" xfId="27687" xr:uid="{94E1999F-4643-4A8B-850D-524441A46ADD}"/>
    <cellStyle name="Normal 3 6 31 4" xfId="27688" xr:uid="{C7D6FF95-62B9-4611-815C-DCC4218565BB}"/>
    <cellStyle name="Normal 3 6 31 5" xfId="27689" xr:uid="{B34CC416-32BE-4D7F-A14D-E89FAB823AE9}"/>
    <cellStyle name="Normal 3 6 31 6" xfId="27690" xr:uid="{223029CD-9C1D-40AC-826F-9F69DE039A61}"/>
    <cellStyle name="Normal 3 6 31 7" xfId="27691" xr:uid="{F1EE4D5E-0A47-4DC0-8B20-325E8F95C27F}"/>
    <cellStyle name="Normal 3 6 31 8" xfId="27692" xr:uid="{A11DB1B4-3F43-4996-9FA4-850B5AA9B7B4}"/>
    <cellStyle name="Normal 3 6 31 8 2" xfId="27693" xr:uid="{B97ECA5F-7F97-444E-A86E-4041D1218FA5}"/>
    <cellStyle name="Normal 3 6 31 8 2 2" xfId="27694" xr:uid="{C9B3C941-1325-4674-99FC-3FCC5ADA6692}"/>
    <cellStyle name="Normal 3 6 31 8 2 2 2" xfId="27695" xr:uid="{CE7D0085-81D9-4C7B-92FF-EF80C78590A5}"/>
    <cellStyle name="Normal 3 6 31 8 2 3" xfId="27696" xr:uid="{35A21BDF-A040-4628-8066-2DB3E353AEC7}"/>
    <cellStyle name="Normal 3 6 31 8 2 4" xfId="27697" xr:uid="{2E1AFAF0-D837-406B-806F-F39A44298EE7}"/>
    <cellStyle name="Normal 3 6 31 8 2 5" xfId="27698" xr:uid="{728A8792-DBCA-4059-828F-DF41D54841CF}"/>
    <cellStyle name="Normal 3 6 31 8 3" xfId="27699" xr:uid="{72A1AD97-01FE-4DC0-BFB5-EC1B65550ADC}"/>
    <cellStyle name="Normal 3 6 31 8 3 2" xfId="27700" xr:uid="{E92052C3-D400-4A13-9BD5-F4CBB1491B18}"/>
    <cellStyle name="Normal 3 6 31 8 4" xfId="27701" xr:uid="{27DA9232-AF09-4903-B795-5ADC4797A9D5}"/>
    <cellStyle name="Normal 3 6 31 8 5" xfId="27702" xr:uid="{520A6A81-079E-42C6-8753-839A61DFE6B7}"/>
    <cellStyle name="Normal 3 6 31 9" xfId="27703" xr:uid="{D82FE268-A058-4CAA-B81E-8103553F6C5A}"/>
    <cellStyle name="Normal 3 6 32" xfId="27704" xr:uid="{3C8C542E-0803-4970-9A10-97C4C4144ABA}"/>
    <cellStyle name="Normal 3 6 33" xfId="27705" xr:uid="{029B6280-BC09-42E9-ABF5-D964F1C266BC}"/>
    <cellStyle name="Normal 3 6 33 2" xfId="27706" xr:uid="{A61511AC-A46D-4793-B91F-2972E473C6CB}"/>
    <cellStyle name="Normal 3 6 33 2 2" xfId="27707" xr:uid="{AB81E6A6-0CC7-443D-BE71-183DF55F6334}"/>
    <cellStyle name="Normal 3 6 33 2 2 2" xfId="27708" xr:uid="{B6BAAE9B-63C0-4850-9202-E2ABDEB4E918}"/>
    <cellStyle name="Normal 3 6 33 2 2 2 2" xfId="27709" xr:uid="{580BC31B-4636-43DB-B700-4C99505E3ACA}"/>
    <cellStyle name="Normal 3 6 33 2 2 2 2 2" xfId="27710" xr:uid="{8F41E741-12DE-49D5-9EB7-FFF0EC85ED2B}"/>
    <cellStyle name="Normal 3 6 33 2 2 2 3" xfId="27711" xr:uid="{3E147B07-47B6-48CE-9920-BA1B0C6308C5}"/>
    <cellStyle name="Normal 3 6 33 2 2 2 4" xfId="27712" xr:uid="{2783C2F3-B496-4475-A4B0-4BB1E2348E3D}"/>
    <cellStyle name="Normal 3 6 33 2 2 2 5" xfId="27713" xr:uid="{43D0047D-089D-4FF9-9E7E-44B722A3BA82}"/>
    <cellStyle name="Normal 3 6 33 2 2 3" xfId="27714" xr:uid="{6020F129-F2E4-490D-8375-506AC8796B58}"/>
    <cellStyle name="Normal 3 6 33 2 2 3 2" xfId="27715" xr:uid="{7B4A56BC-F35F-44EA-9C2A-4369680BEFE2}"/>
    <cellStyle name="Normal 3 6 33 2 2 4" xfId="27716" xr:uid="{90B60B14-0380-4D1E-8155-23B0D3C7B8C9}"/>
    <cellStyle name="Normal 3 6 33 2 2 5" xfId="27717" xr:uid="{09204B75-4C3D-46A0-ADDB-82BF7792E51A}"/>
    <cellStyle name="Normal 3 6 33 2 3" xfId="27718" xr:uid="{CCF87671-CF9A-48A2-AC8E-E88AD59F7F90}"/>
    <cellStyle name="Normal 3 6 33 2 4" xfId="27719" xr:uid="{68DE0FB1-3503-4182-AA0D-E285D03AE082}"/>
    <cellStyle name="Normal 3 6 33 2 5" xfId="27720" xr:uid="{EF989646-39BD-42ED-8AEA-845C019BBE14}"/>
    <cellStyle name="Normal 3 6 33 2 6" xfId="27721" xr:uid="{1459650C-EB1A-48AA-8DC4-AA576EBD3C8D}"/>
    <cellStyle name="Normal 3 6 33 2 6 2" xfId="27722" xr:uid="{3F7CA30E-40FE-4F1E-8091-5E0F081EE991}"/>
    <cellStyle name="Normal 3 6 33 2 7" xfId="27723" xr:uid="{DFA8F0F7-A67A-4205-8DB1-60082308E497}"/>
    <cellStyle name="Normal 3 6 33 2 8" xfId="27724" xr:uid="{98DA42FA-9E5D-45DC-90B5-7A94D35E0792}"/>
    <cellStyle name="Normal 3 6 33 2 9" xfId="27725" xr:uid="{8B1FAAD9-7740-47B0-92A7-96C9F303C937}"/>
    <cellStyle name="Normal 3 6 33 3" xfId="27726" xr:uid="{20A82CC0-A0FA-47DA-86DA-7500A8342990}"/>
    <cellStyle name="Normal 3 6 33 3 2" xfId="27727" xr:uid="{2F3C4304-D5F1-4DAA-9A81-D97038DD240D}"/>
    <cellStyle name="Normal 3 6 33 3 2 2" xfId="27728" xr:uid="{750453D2-1A76-437F-B85F-73C73C4C7C14}"/>
    <cellStyle name="Normal 3 6 33 3 2 2 2" xfId="27729" xr:uid="{61497CFF-CCB4-4EA8-956C-7EDD963F92FF}"/>
    <cellStyle name="Normal 3 6 33 3 2 3" xfId="27730" xr:uid="{23F6E532-78A8-459E-91E1-E593F34C82CA}"/>
    <cellStyle name="Normal 3 6 33 3 2 4" xfId="27731" xr:uid="{75190BBF-7A46-4F2E-A214-3CE88C846DAB}"/>
    <cellStyle name="Normal 3 6 33 3 2 5" xfId="27732" xr:uid="{164B6C81-6C1A-4F37-9554-4EFD45C19C32}"/>
    <cellStyle name="Normal 3 6 33 3 3" xfId="27733" xr:uid="{8A540FBD-11B5-41B1-9F47-F1BF88EB6944}"/>
    <cellStyle name="Normal 3 6 33 3 3 2" xfId="27734" xr:uid="{330FE392-B6E2-4D45-882D-36A4922710DE}"/>
    <cellStyle name="Normal 3 6 33 3 4" xfId="27735" xr:uid="{707EB6A7-9E40-4942-9BA2-497B01747612}"/>
    <cellStyle name="Normal 3 6 33 3 5" xfId="27736" xr:uid="{4E3657BA-5989-4040-8290-47737DB03659}"/>
    <cellStyle name="Normal 3 6 33 4" xfId="27737" xr:uid="{17B7F05C-904D-49D3-844E-C2E808553BFA}"/>
    <cellStyle name="Normal 3 6 33 5" xfId="27738" xr:uid="{8A1EC348-359D-4FD3-B781-304D6975BEBB}"/>
    <cellStyle name="Normal 3 6 33 6" xfId="27739" xr:uid="{5E159E5D-2E0B-46DE-8F71-5CC9FFB757A9}"/>
    <cellStyle name="Normal 3 6 33 6 2" xfId="27740" xr:uid="{65378F99-537D-45F2-8013-2C8DA799D8FE}"/>
    <cellStyle name="Normal 3 6 33 7" xfId="27741" xr:uid="{FCE8A600-4779-4CCF-9AA1-D4CD339A9B2D}"/>
    <cellStyle name="Normal 3 6 33 8" xfId="27742" xr:uid="{8405FEF7-23A2-4B91-BAA7-236469B51B41}"/>
    <cellStyle name="Normal 3 6 33 9" xfId="27743" xr:uid="{CF4FF584-379D-43DA-9C96-5FF7C02D7CFB}"/>
    <cellStyle name="Normal 3 6 34" xfId="27744" xr:uid="{C64D909A-BCA9-4244-B6D8-C245FE5CD9C0}"/>
    <cellStyle name="Normal 3 6 34 2" xfId="27745" xr:uid="{6FC3693F-85EF-472F-AA81-8BD222122DF4}"/>
    <cellStyle name="Normal 3 6 34 3" xfId="27746" xr:uid="{731DC9DF-E925-4F40-AA8A-17A04EB0EC72}"/>
    <cellStyle name="Normal 3 6 35" xfId="27747" xr:uid="{B65919FE-9D95-4B73-A423-00844C7A6521}"/>
    <cellStyle name="Normal 3 6 35 2" xfId="27748" xr:uid="{400CA331-1DAD-4053-B25F-4840FF12D6B9}"/>
    <cellStyle name="Normal 3 6 35 3" xfId="27749" xr:uid="{7D36314F-6993-4311-A514-F45673690369}"/>
    <cellStyle name="Normal 3 6 36" xfId="27750" xr:uid="{9C58C903-0E17-4B69-B1EF-756941D02248}"/>
    <cellStyle name="Normal 3 6 36 2" xfId="27751" xr:uid="{3C74187B-13C4-487B-A774-E383F1DCB039}"/>
    <cellStyle name="Normal 3 6 36 3" xfId="27752" xr:uid="{80A711BB-A6A4-4E2A-9F8D-DC14D4A7A62A}"/>
    <cellStyle name="Normal 3 6 37" xfId="27753" xr:uid="{356A688A-8421-4A42-A24F-C790D2DFDF19}"/>
    <cellStyle name="Normal 3 6 37 2" xfId="27754" xr:uid="{6530C604-36A9-4622-94CE-E8EDD34C5715}"/>
    <cellStyle name="Normal 3 6 37 3" xfId="27755" xr:uid="{84808B02-FFFC-42D5-A960-8F630459C473}"/>
    <cellStyle name="Normal 3 6 38" xfId="27756" xr:uid="{F99B61CD-1CD6-4044-A389-419CA58612FD}"/>
    <cellStyle name="Normal 3 6 38 2" xfId="27757" xr:uid="{6EB9C749-A961-4E6F-B0AF-B094C2E13015}"/>
    <cellStyle name="Normal 3 6 38 2 2" xfId="27758" xr:uid="{80D4F126-1C79-40EE-BE97-70D2E35AFE69}"/>
    <cellStyle name="Normal 3 6 38 2 2 2" xfId="27759" xr:uid="{8D5FC36D-E6E0-4B62-90B1-0B71A4F1803F}"/>
    <cellStyle name="Normal 3 6 38 2 3" xfId="27760" xr:uid="{5AA33052-E5DC-43FD-AB41-1033913905F6}"/>
    <cellStyle name="Normal 3 6 38 2 4" xfId="27761" xr:uid="{79BCA4F1-E527-47E0-9E1B-217F4E98F5A0}"/>
    <cellStyle name="Normal 3 6 38 2 5" xfId="27762" xr:uid="{85D983AD-11E6-4BE5-ABEC-603B925E973B}"/>
    <cellStyle name="Normal 3 6 38 3" xfId="27763" xr:uid="{F16863C3-F964-4569-8477-6365F0B55873}"/>
    <cellStyle name="Normal 3 6 38 3 2" xfId="27764" xr:uid="{07DD84A1-D2A2-40D3-A551-5A436A41076B}"/>
    <cellStyle name="Normal 3 6 38 4" xfId="27765" xr:uid="{C2E3DFB8-9EDD-4CD0-908D-DBF035107FED}"/>
    <cellStyle name="Normal 3 6 38 5" xfId="27766" xr:uid="{29625DAD-CA8E-4BED-AB64-0C3906B03EF6}"/>
    <cellStyle name="Normal 3 6 39" xfId="27767" xr:uid="{3FE15426-E581-4B6A-8BCF-821A214E5865}"/>
    <cellStyle name="Normal 3 6 4" xfId="27768" xr:uid="{505E0D31-626A-4830-A3F3-404593330600}"/>
    <cellStyle name="Normal 3 6 4 2" xfId="27769" xr:uid="{73C28FB7-8E9B-4648-8FC0-F0CF05AF5E99}"/>
    <cellStyle name="Normal 3 6 4 2 2" xfId="27770" xr:uid="{5633C588-752A-40E1-B9EE-537001BD0324}"/>
    <cellStyle name="Normal 3 6 4 2 3" xfId="27771" xr:uid="{2CA421D1-C5B1-48A9-9BD7-4C83250B344C}"/>
    <cellStyle name="Normal 3 6 4 3" xfId="27772" xr:uid="{E0D87FBC-A6AE-41CE-87F2-60061B370341}"/>
    <cellStyle name="Normal 3 6 4 3 2" xfId="27773" xr:uid="{0AA739DF-6947-481E-9ABC-1CC5FAF1E4F5}"/>
    <cellStyle name="Normal 3 6 4 3 3" xfId="27774" xr:uid="{2878E0BA-0AC9-4EE5-B6FC-0E3E9AA53FD6}"/>
    <cellStyle name="Normal 3 6 4 4" xfId="27775" xr:uid="{8808DFEA-0B8D-48FF-8AA6-F895D22B099E}"/>
    <cellStyle name="Normal 3 6 4 5" xfId="27776" xr:uid="{0177868A-EB44-4A74-8EEF-25FABF67D334}"/>
    <cellStyle name="Normal 3 6 40" xfId="27777" xr:uid="{0C594E1F-428A-45EE-8C70-D6DCC64A4CED}"/>
    <cellStyle name="Normal 3 6 41" xfId="27778" xr:uid="{2B3877B0-56CE-461E-88D2-491E788B8919}"/>
    <cellStyle name="Normal 3 6 42" xfId="27779" xr:uid="{A0B0D660-685F-411F-B88F-8A09EDB47A0E}"/>
    <cellStyle name="Normal 3 6 43" xfId="27780" xr:uid="{ECEAC4A1-79C8-4DF2-8F46-A192B26C6669}"/>
    <cellStyle name="Normal 3 6 44" xfId="27781" xr:uid="{2531245C-67DC-4E27-9F7D-BC03DB223798}"/>
    <cellStyle name="Normal 3 6 45" xfId="27782" xr:uid="{6ECA2F72-33EB-4DEC-81DD-AD5BF0066CBC}"/>
    <cellStyle name="Normal 3 6 46" xfId="27783" xr:uid="{0AC1BE7E-1D88-4187-AC81-CFB556DE24D9}"/>
    <cellStyle name="Normal 3 6 47" xfId="27784" xr:uid="{40BC494D-A221-4BA8-B634-A1BAECA8E0D4}"/>
    <cellStyle name="Normal 3 6 48" xfId="27785" xr:uid="{A74401AB-D4D3-4457-8806-1D2C2E3B41CB}"/>
    <cellStyle name="Normal 3 6 49" xfId="27786" xr:uid="{C2D7735E-A12A-490A-94C9-77DDC549E214}"/>
    <cellStyle name="Normal 3 6 5" xfId="27787" xr:uid="{296A9699-73FB-4414-9E32-6C779668821E}"/>
    <cellStyle name="Normal 3 6 5 2" xfId="27788" xr:uid="{A292B119-CDF4-445B-AD66-1BA73CBC3E1F}"/>
    <cellStyle name="Normal 3 6 5 2 2" xfId="27789" xr:uid="{EBA29B9A-0753-4816-A8A5-9A62DF09E807}"/>
    <cellStyle name="Normal 3 6 5 2 3" xfId="27790" xr:uid="{DEED9FAC-2DE3-4F3C-97DC-AC9B481370C1}"/>
    <cellStyle name="Normal 3 6 5 3" xfId="27791" xr:uid="{E7133089-AEBA-4053-8877-51D9AB24AFD8}"/>
    <cellStyle name="Normal 3 6 5 3 2" xfId="27792" xr:uid="{23FF2535-BC81-4670-AC2F-411CA046A24A}"/>
    <cellStyle name="Normal 3 6 5 3 3" xfId="27793" xr:uid="{1C5F1C62-FF74-4E99-B4AD-E25826C7AE94}"/>
    <cellStyle name="Normal 3 6 5 4" xfId="27794" xr:uid="{00A28701-4F2E-4DCF-9B4B-E1C27E15A5A0}"/>
    <cellStyle name="Normal 3 6 5 5" xfId="27795" xr:uid="{BE612256-CCD4-438F-AE31-2C1327B88533}"/>
    <cellStyle name="Normal 3 6 50" xfId="27796" xr:uid="{636693AF-44ED-4B1F-8040-945F90F8641E}"/>
    <cellStyle name="Normal 3 6 51" xfId="27797" xr:uid="{392FA7DB-D2C0-4DFB-BDCF-968DBC2B08CA}"/>
    <cellStyle name="Normal 3 6 52" xfId="27798" xr:uid="{35CFCF2A-C33C-4CC5-BAF9-64C74CB79E5A}"/>
    <cellStyle name="Normal 3 6 53" xfId="27799" xr:uid="{3348E39C-F025-4C72-98E4-5A3B161F4DC6}"/>
    <cellStyle name="Normal 3 6 54" xfId="27800" xr:uid="{A8E8AC0F-565F-4539-91A2-26CE1C945D9D}"/>
    <cellStyle name="Normal 3 6 55" xfId="27801" xr:uid="{966E088F-1728-4708-867A-19008ADD1CCD}"/>
    <cellStyle name="Normal 3 6 56" xfId="27802" xr:uid="{61B70DC5-857A-4460-80AC-164E4AC53033}"/>
    <cellStyle name="Normal 3 6 57" xfId="27803" xr:uid="{1E498C9A-F672-483C-BD88-BF7789773140}"/>
    <cellStyle name="Normal 3 6 58" xfId="27804" xr:uid="{A78D2F5F-6B1E-44EC-96BE-1ABDFCBF0DE4}"/>
    <cellStyle name="Normal 3 6 59" xfId="27805" xr:uid="{C6BBFE3B-7B77-428D-9D6D-8DBBF89B6701}"/>
    <cellStyle name="Normal 3 6 6" xfId="27806" xr:uid="{3D5F16E9-A428-4156-A952-0EA1B3BF827B}"/>
    <cellStyle name="Normal 3 6 6 2" xfId="27807" xr:uid="{3A99362E-02AC-429A-8A3B-5BF27DBB65A2}"/>
    <cellStyle name="Normal 3 6 6 2 2" xfId="27808" xr:uid="{412F0D6D-66E0-4080-841C-637FB5E13BF1}"/>
    <cellStyle name="Normal 3 6 6 2 3" xfId="27809" xr:uid="{2E3056AE-48C8-410B-9759-EACBB96B37A0}"/>
    <cellStyle name="Normal 3 6 6 3" xfId="27810" xr:uid="{FE0CA107-30B3-448B-803F-4A9FCAC3FB1E}"/>
    <cellStyle name="Normal 3 6 6 3 2" xfId="27811" xr:uid="{6F06DB11-AAF3-4081-939B-2C0FABCF3167}"/>
    <cellStyle name="Normal 3 6 6 3 3" xfId="27812" xr:uid="{E02BDA54-05BF-41DF-9BF0-BD583C36C2E3}"/>
    <cellStyle name="Normal 3 6 6 4" xfId="27813" xr:uid="{5AF2CC47-194D-4C00-8506-97ADF25CADE4}"/>
    <cellStyle name="Normal 3 6 6 5" xfId="27814" xr:uid="{F8AA5491-4DE7-406A-9F4C-B2AC853B8168}"/>
    <cellStyle name="Normal 3 6 60" xfId="27815" xr:uid="{97BCE95B-3D10-46D6-BF37-8E7448F633CA}"/>
    <cellStyle name="Normal 3 6 61" xfId="27816" xr:uid="{5D4E89A2-05BD-4A10-BCE6-506EAC047F9F}"/>
    <cellStyle name="Normal 3 6 62" xfId="27817" xr:uid="{9BA26CF4-9E6C-4CDA-8C04-8007218888A4}"/>
    <cellStyle name="Normal 3 6 63" xfId="27818" xr:uid="{77EEF4F0-597A-48D4-A111-DD1DBAFDB90D}"/>
    <cellStyle name="Normal 3 6 64" xfId="27819" xr:uid="{1C5F5605-433E-44A0-8DAB-80FC542641D0}"/>
    <cellStyle name="Normal 3 6 65" xfId="27820" xr:uid="{6D91E68F-3923-4198-A123-5AE0C2376D7F}"/>
    <cellStyle name="Normal 3 6 66" xfId="27821" xr:uid="{F0729481-7CD2-4F75-B214-ACEFEDD52F0D}"/>
    <cellStyle name="Normal 3 6 67" xfId="27822" xr:uid="{DCCCE041-9DBB-4092-9837-AAB1DC442BAC}"/>
    <cellStyle name="Normal 3 6 68" xfId="27823" xr:uid="{C38F1FCC-8B72-4947-96B2-E995DAA9C03C}"/>
    <cellStyle name="Normal 3 6 69" xfId="27824" xr:uid="{644A145F-E4C5-447F-AA25-874CB26A4EC2}"/>
    <cellStyle name="Normal 3 6 7" xfId="27825" xr:uid="{F261571E-919D-47DB-A494-DA9B921AF67D}"/>
    <cellStyle name="Normal 3 6 7 2" xfId="27826" xr:uid="{29F1CDA6-8BCB-413C-AA29-42B83FF8F3B8}"/>
    <cellStyle name="Normal 3 6 7 2 2" xfId="27827" xr:uid="{7D328B8D-8F31-4AD7-AC92-4BC00B7A748C}"/>
    <cellStyle name="Normal 3 6 7 2 3" xfId="27828" xr:uid="{8F0B2CE2-F7D9-48A1-943B-14A443F16B74}"/>
    <cellStyle name="Normal 3 6 7 3" xfId="27829" xr:uid="{F3558EE8-A926-44DF-A6E8-FD1D99422064}"/>
    <cellStyle name="Normal 3 6 7 3 2" xfId="27830" xr:uid="{64B49A55-BDD5-4E9F-9EA8-09DF8661DD69}"/>
    <cellStyle name="Normal 3 6 7 3 3" xfId="27831" xr:uid="{6B11AD2F-1303-49FB-A668-E023E2F2DE4C}"/>
    <cellStyle name="Normal 3 6 7 4" xfId="27832" xr:uid="{8444FB31-05E4-4859-96AB-1FA2ADCF3957}"/>
    <cellStyle name="Normal 3 6 7 5" xfId="27833" xr:uid="{F5E31602-CD6F-4C72-8E4C-9A1B7C3DE33E}"/>
    <cellStyle name="Normal 3 6 70" xfId="27834" xr:uid="{20B4A795-BCAC-4816-8A6E-C24069442D70}"/>
    <cellStyle name="Normal 3 6 71" xfId="27835" xr:uid="{D131211D-E152-4FE2-A4C0-04B9F879036B}"/>
    <cellStyle name="Normal 3 6 72" xfId="27836" xr:uid="{8B681B44-BDC5-4D07-9B43-A8B39897F65B}"/>
    <cellStyle name="Normal 3 6 73" xfId="27837" xr:uid="{2283CBCC-9840-4F69-95A9-F0536F2122DF}"/>
    <cellStyle name="Normal 3 6 74" xfId="27838" xr:uid="{11052FE0-63AE-42C7-B38D-C30C9D96C6A6}"/>
    <cellStyle name="Normal 3 6 75" xfId="27839" xr:uid="{216D1ECB-6E8B-4598-9D44-A0D5BC41DF77}"/>
    <cellStyle name="Normal 3 6 76" xfId="27840" xr:uid="{8D42EF56-C276-4942-A385-7F8FBC9F4065}"/>
    <cellStyle name="Normal 3 6 77" xfId="27841" xr:uid="{92AE27D2-6302-4779-9771-73E05F692568}"/>
    <cellStyle name="Normal 3 6 78" xfId="27842" xr:uid="{B2128E47-A2D3-4D36-B1DC-4539B5D5CAC2}"/>
    <cellStyle name="Normal 3 6 79" xfId="27843" xr:uid="{0BA95B20-8F76-4FE3-A173-451A4FBAF4A7}"/>
    <cellStyle name="Normal 3 6 79 2" xfId="27844" xr:uid="{849C589E-2CF8-4A44-BBE9-8101A193C962}"/>
    <cellStyle name="Normal 3 6 8" xfId="27845" xr:uid="{01E17B51-48BA-4ACD-9518-69109555B42F}"/>
    <cellStyle name="Normal 3 6 8 2" xfId="27846" xr:uid="{F7580E10-00B1-4D52-A60F-1A67D6C0F6C0}"/>
    <cellStyle name="Normal 3 6 8 2 2" xfId="27847" xr:uid="{877B79F5-7784-49A9-A409-B10868C1902E}"/>
    <cellStyle name="Normal 3 6 8 2 3" xfId="27848" xr:uid="{FC3673A1-2F68-4313-8105-7CE392A7D6DF}"/>
    <cellStyle name="Normal 3 6 8 3" xfId="27849" xr:uid="{103E1017-62BE-49B9-9323-2971CDD1FF40}"/>
    <cellStyle name="Normal 3 6 8 3 2" xfId="27850" xr:uid="{6CE5FAA6-43D6-4BF0-B8A5-BC7E7B0A6249}"/>
    <cellStyle name="Normal 3 6 8 3 3" xfId="27851" xr:uid="{8F7BFA68-9D22-4C67-AF9F-A6D3B413BF54}"/>
    <cellStyle name="Normal 3 6 8 4" xfId="27852" xr:uid="{F2A3CBC9-1143-4F76-BCCA-29FFAAE266E6}"/>
    <cellStyle name="Normal 3 6 8 5" xfId="27853" xr:uid="{AEF3F1E9-11FA-47CC-87B3-664AE761B6BE}"/>
    <cellStyle name="Normal 3 6 80" xfId="27854" xr:uid="{B43C03A2-FED3-45D7-98B3-0A2756C6E25E}"/>
    <cellStyle name="Normal 3 6 81" xfId="27855" xr:uid="{F79BFCCC-32EA-4552-A436-A5AD309D61E7}"/>
    <cellStyle name="Normal 3 6 82" xfId="27856" xr:uid="{C9759B43-5A68-4729-81FD-8633A3A7B3E0}"/>
    <cellStyle name="Normal 3 6 9" xfId="27857" xr:uid="{DD5EE7F5-A08F-4638-8EDC-A91425DF61A0}"/>
    <cellStyle name="Normal 3 6 9 2" xfId="27858" xr:uid="{6CBB14D0-15D0-4B97-A1E3-5C46B382E54B}"/>
    <cellStyle name="Normal 3 6 9 2 2" xfId="27859" xr:uid="{3629F686-B7C7-415F-A8E4-0D36284B8425}"/>
    <cellStyle name="Normal 3 6 9 2 3" xfId="27860" xr:uid="{20E316E2-A659-44EC-9707-67A7A6F9EA5A}"/>
    <cellStyle name="Normal 3 6 9 3" xfId="27861" xr:uid="{84C2B0CE-1038-45D7-8FFE-C8CB58FFC6CF}"/>
    <cellStyle name="Normal 3 6 9 3 2" xfId="27862" xr:uid="{9B426B86-7EE9-4F60-ACD8-510014915DFF}"/>
    <cellStyle name="Normal 3 6 9 3 3" xfId="27863" xr:uid="{52B73BB4-A081-472D-AF01-A67AFA82F256}"/>
    <cellStyle name="Normal 3 6 9 4" xfId="27864" xr:uid="{B737AD30-E2DE-440A-B4A7-8740E7F1B0EA}"/>
    <cellStyle name="Normal 3 6 9 5" xfId="27865" xr:uid="{FE19250D-723F-41D3-8304-508FEDEBF3F6}"/>
    <cellStyle name="Normal 3 60" xfId="27866" xr:uid="{C8641783-DD1E-4705-902C-942A13E2935D}"/>
    <cellStyle name="Normal 3 60 2" xfId="27867" xr:uid="{4D184942-1FD9-4C26-B5C5-26CEEB919D3C}"/>
    <cellStyle name="Normal 3 60 2 2" xfId="27868" xr:uid="{ABC08E9B-B911-434B-8CC4-CDFF214D7B9F}"/>
    <cellStyle name="Normal 3 60 2 3" xfId="27869" xr:uid="{E28EB611-F117-4C3B-9676-D0DABBF59834}"/>
    <cellStyle name="Normal 3 60 3" xfId="27870" xr:uid="{E2995920-E0C0-4644-B808-6972C481C5F2}"/>
    <cellStyle name="Normal 3 60 3 2" xfId="27871" xr:uid="{309A0600-127A-453C-ACA5-39E1713566DE}"/>
    <cellStyle name="Normal 3 60 3 3" xfId="27872" xr:uid="{69906F5E-1AC4-4262-8A81-8534F00FB642}"/>
    <cellStyle name="Normal 3 60 4" xfId="27873" xr:uid="{FF77D4DD-94C0-4988-9F90-B077B34E3CDF}"/>
    <cellStyle name="Normal 3 60 5" xfId="27874" xr:uid="{366D2C77-E88B-4C82-8A91-08C7AD8A2521}"/>
    <cellStyle name="Normal 3 61" xfId="27875" xr:uid="{81A11614-F00F-4BB0-BB97-389E35B5CF52}"/>
    <cellStyle name="Normal 3 61 2" xfId="27876" xr:uid="{338CED62-EC5A-4D08-81D6-526C59EB3613}"/>
    <cellStyle name="Normal 3 61 2 2" xfId="27877" xr:uid="{DCBF09C6-19B8-41DE-8979-A1DC477AD095}"/>
    <cellStyle name="Normal 3 61 2 3" xfId="27878" xr:uid="{59DEE278-C10E-4907-9A8B-54627AC08278}"/>
    <cellStyle name="Normal 3 61 3" xfId="27879" xr:uid="{3B3080C6-4DE8-4F83-A073-99E130B40E20}"/>
    <cellStyle name="Normal 3 61 3 2" xfId="27880" xr:uid="{F5A5113F-3313-42B0-B880-65D1EA9A312D}"/>
    <cellStyle name="Normal 3 61 3 3" xfId="27881" xr:uid="{610438D8-97D9-4550-A18F-8661FA9DC8FD}"/>
    <cellStyle name="Normal 3 61 4" xfId="27882" xr:uid="{083BC4D9-9111-4C67-916A-72CEEF1A4305}"/>
    <cellStyle name="Normal 3 61 5" xfId="27883" xr:uid="{8F9067B4-6365-47BC-8F94-B1FC19213433}"/>
    <cellStyle name="Normal 3 62" xfId="27884" xr:uid="{28DF8513-5265-4A12-BE2D-6F6D940B41CA}"/>
    <cellStyle name="Normal 3 62 2" xfId="27885" xr:uid="{B624E316-1FB0-44F6-B693-5B95C6A25885}"/>
    <cellStyle name="Normal 3 62 2 2" xfId="27886" xr:uid="{EC256DFB-8A7F-453D-8B37-454B9A6CCA5F}"/>
    <cellStyle name="Normal 3 62 2 3" xfId="27887" xr:uid="{1B36CD56-C142-4DAD-9E56-3F9376A5B68B}"/>
    <cellStyle name="Normal 3 62 3" xfId="27888" xr:uid="{38396507-BB17-4944-9F0F-43223F38039E}"/>
    <cellStyle name="Normal 3 62 3 2" xfId="27889" xr:uid="{86FF9B8A-BC99-458E-85EA-713A27EBC7B7}"/>
    <cellStyle name="Normal 3 62 3 3" xfId="27890" xr:uid="{D8407477-C35F-4A5C-B9F1-2DB93A806AD2}"/>
    <cellStyle name="Normal 3 62 4" xfId="27891" xr:uid="{9D31486B-821C-4011-8169-552431C30B23}"/>
    <cellStyle name="Normal 3 62 5" xfId="27892" xr:uid="{C562E5BF-843B-4CE6-9BF1-2A7C6A9D503F}"/>
    <cellStyle name="Normal 3 63" xfId="27893" xr:uid="{097E329D-70F5-4B67-B8F9-71D5E339D839}"/>
    <cellStyle name="Normal 3 63 2" xfId="27894" xr:uid="{D27C781C-AA16-4B24-B9D4-C34888C7BD4C}"/>
    <cellStyle name="Normal 3 63 2 2" xfId="27895" xr:uid="{91AD0FBA-3FCB-4894-AC29-52E9B48E9E48}"/>
    <cellStyle name="Normal 3 63 2 3" xfId="27896" xr:uid="{0E898DE7-4EAB-436C-9A27-3A07EA2E7B09}"/>
    <cellStyle name="Normal 3 63 3" xfId="27897" xr:uid="{52932575-345F-4E4E-A84C-CADCF44239B2}"/>
    <cellStyle name="Normal 3 63 3 2" xfId="27898" xr:uid="{028B1DF9-B24B-426A-B35F-50C4A0E221F9}"/>
    <cellStyle name="Normal 3 63 3 3" xfId="27899" xr:uid="{0B91F497-D40C-4494-8000-2CD6AC3CB898}"/>
    <cellStyle name="Normal 3 63 4" xfId="27900" xr:uid="{80D2AF6C-1C22-438F-B0A2-7D572E317681}"/>
    <cellStyle name="Normal 3 63 5" xfId="27901" xr:uid="{A47B0F04-5606-471E-A180-97BBEB0EB3E0}"/>
    <cellStyle name="Normal 3 64" xfId="27902" xr:uid="{FB70AC08-F2E7-46BA-9734-81B1845E95F3}"/>
    <cellStyle name="Normal 3 64 2" xfId="27903" xr:uid="{CFACFD88-71DE-499D-A0B9-0068A5BFCA96}"/>
    <cellStyle name="Normal 3 64 2 2" xfId="27904" xr:uid="{5621EECC-A8E0-4445-8DB3-4BBBDAF9152C}"/>
    <cellStyle name="Normal 3 64 2 3" xfId="27905" xr:uid="{09C2F908-B0D8-409A-8B3E-CBE72D870356}"/>
    <cellStyle name="Normal 3 64 3" xfId="27906" xr:uid="{E4C68937-857F-4C3D-B6D5-C36619529A3F}"/>
    <cellStyle name="Normal 3 64 3 2" xfId="27907" xr:uid="{E52465C3-9093-4FEC-AAF3-1EEB40781915}"/>
    <cellStyle name="Normal 3 64 3 3" xfId="27908" xr:uid="{00931C4E-A4BA-4285-9743-8E61072E47E9}"/>
    <cellStyle name="Normal 3 64 4" xfId="27909" xr:uid="{A539A337-8970-4D42-844A-B6D05D681537}"/>
    <cellStyle name="Normal 3 64 5" xfId="27910" xr:uid="{63C62BFC-0886-4A2A-94B3-A088A17C7DC7}"/>
    <cellStyle name="Normal 3 65" xfId="27911" xr:uid="{1DDCB0C9-AB32-4CE9-9847-61F0A8E5F160}"/>
    <cellStyle name="Normal 3 65 2" xfId="27912" xr:uid="{06361C00-CAA5-4274-8FE2-67C2C056F55E}"/>
    <cellStyle name="Normal 3 65 2 2" xfId="27913" xr:uid="{C0D01673-E384-419F-84A8-E59932FE43BE}"/>
    <cellStyle name="Normal 3 65 2 3" xfId="27914" xr:uid="{2DA149A6-9E71-4C19-933C-D5F47CD9D911}"/>
    <cellStyle name="Normal 3 65 3" xfId="27915" xr:uid="{3BFA5484-DC14-4003-93E9-6CB2C7CDD3E5}"/>
    <cellStyle name="Normal 3 65 3 2" xfId="27916" xr:uid="{C7132396-3706-47DF-A072-3C97519CCB3B}"/>
    <cellStyle name="Normal 3 65 3 3" xfId="27917" xr:uid="{6CC1B5B0-2ACA-40BB-BC98-418A65111C6E}"/>
    <cellStyle name="Normal 3 65 4" xfId="27918" xr:uid="{C57A86A0-F01B-4597-9F78-42C4C34C1F11}"/>
    <cellStyle name="Normal 3 65 5" xfId="27919" xr:uid="{159B32A3-FC3C-410A-856D-21671FC12DE6}"/>
    <cellStyle name="Normal 3 66" xfId="27920" xr:uid="{69A47A46-4729-48CF-A2F9-9D47778CE741}"/>
    <cellStyle name="Normal 3 66 10" xfId="27921" xr:uid="{478B9906-925E-4559-8E1C-0447338E0DF5}"/>
    <cellStyle name="Normal 3 66 11" xfId="27922" xr:uid="{C1DDDC74-4CE7-4A3B-A9EB-04A5CC17528C}"/>
    <cellStyle name="Normal 3 66 12" xfId="27923" xr:uid="{BE13CCAE-A434-456C-BFBA-AEF0B3532A39}"/>
    <cellStyle name="Normal 3 66 12 2" xfId="27924" xr:uid="{8ECB45EE-7265-4859-A6E9-7FAF15D1D799}"/>
    <cellStyle name="Normal 3 66 12 2 2" xfId="27925" xr:uid="{B5D29FDB-5C84-4475-9B3A-D2A5D5F8B261}"/>
    <cellStyle name="Normal 3 66 12 2 2 2" xfId="27926" xr:uid="{CCC9E600-C1E3-4674-AAF9-59854147F4BD}"/>
    <cellStyle name="Normal 3 66 12 2 3" xfId="27927" xr:uid="{180D0500-97F0-4FB4-96ED-07DD4D06DF92}"/>
    <cellStyle name="Normal 3 66 12 2 4" xfId="27928" xr:uid="{EACA328D-3B64-4565-B895-95C6275503DB}"/>
    <cellStyle name="Normal 3 66 12 2 5" xfId="27929" xr:uid="{89DA6FBE-6262-4578-9D43-06BC2C247617}"/>
    <cellStyle name="Normal 3 66 12 3" xfId="27930" xr:uid="{AD52DE94-6350-42F5-8074-310D9FCC54D9}"/>
    <cellStyle name="Normal 3 66 12 3 2" xfId="27931" xr:uid="{0BB09C84-D4E3-475A-B686-2CCF37C92032}"/>
    <cellStyle name="Normal 3 66 12 4" xfId="27932" xr:uid="{A5E4D2C5-2E61-46A1-B8E7-4E44564AD06F}"/>
    <cellStyle name="Normal 3 66 12 5" xfId="27933" xr:uid="{20B543FC-F277-40E9-B5E0-C1D47E07FCFE}"/>
    <cellStyle name="Normal 3 66 13" xfId="27934" xr:uid="{B258959E-16D3-42EA-9231-B2AFDE67F044}"/>
    <cellStyle name="Normal 3 66 14" xfId="27935" xr:uid="{927FC1E0-FCA5-420B-AA87-446E301B9307}"/>
    <cellStyle name="Normal 3 66 15" xfId="27936" xr:uid="{42774DEF-C02A-47AD-9D04-C7035BB20871}"/>
    <cellStyle name="Normal 3 66 16" xfId="27937" xr:uid="{347FC80E-9802-4CFD-B828-D8C2D22F05E0}"/>
    <cellStyle name="Normal 3 66 16 2" xfId="27938" xr:uid="{2F1F37AB-36CF-4827-91F2-E1E45BDF70EE}"/>
    <cellStyle name="Normal 3 66 17" xfId="27939" xr:uid="{8ED3707F-3B67-420A-AFAD-36546196A4CC}"/>
    <cellStyle name="Normal 3 66 18" xfId="27940" xr:uid="{22B78DC1-A331-46F8-84E7-1282AEAEC370}"/>
    <cellStyle name="Normal 3 66 19" xfId="27941" xr:uid="{4A61C4B9-B41F-4678-A176-855EBA8B2BDB}"/>
    <cellStyle name="Normal 3 66 2" xfId="27942" xr:uid="{69575308-F867-4A04-8D43-991EA9C4F996}"/>
    <cellStyle name="Normal 3 66 2 2" xfId="27943" xr:uid="{DC51EE2E-8B61-4133-9A95-B2AF8BEB312F}"/>
    <cellStyle name="Normal 3 66 2 3" xfId="27944" xr:uid="{30C0598D-09B9-481F-890E-0B330F28D5AA}"/>
    <cellStyle name="Normal 3 66 20" xfId="42057" xr:uid="{9D91F477-0F30-4BF0-A01E-69A286BEC821}"/>
    <cellStyle name="Normal 3 66 3" xfId="27945" xr:uid="{5E53255D-D70E-48EF-95F8-BB778BBDA61D}"/>
    <cellStyle name="Normal 3 66 3 2" xfId="27946" xr:uid="{2ABE9EFA-EEF3-47E1-BAF1-135DE784164C}"/>
    <cellStyle name="Normal 3 66 3 3" xfId="27947" xr:uid="{4159D7CF-4A38-4D66-860B-0F16719EBE72}"/>
    <cellStyle name="Normal 3 66 4" xfId="27948" xr:uid="{ED582D11-7B8E-4A08-89FE-8BAB0CE81CDE}"/>
    <cellStyle name="Normal 3 66 4 10" xfId="27949" xr:uid="{C1E17715-53B7-41EE-9AAE-5D78DF468C15}"/>
    <cellStyle name="Normal 3 66 4 11" xfId="27950" xr:uid="{79788F9B-7D0C-46E6-AB27-EE4F1E9ECE85}"/>
    <cellStyle name="Normal 3 66 4 12" xfId="27951" xr:uid="{181D72E6-AA25-446B-8422-2557DD8F49A9}"/>
    <cellStyle name="Normal 3 66 4 13" xfId="27952" xr:uid="{32F52A64-D2D1-41B9-B062-527E8B0ED082}"/>
    <cellStyle name="Normal 3 66 4 13 2" xfId="27953" xr:uid="{0B281FE2-54C7-4BF8-8A57-4D624061C2D7}"/>
    <cellStyle name="Normal 3 66 4 14" xfId="27954" xr:uid="{50F6AB88-AFDA-4979-A977-DBA4457BB572}"/>
    <cellStyle name="Normal 3 66 4 15" xfId="27955" xr:uid="{4795EEB2-7E19-4FC7-857D-928ECE344EAD}"/>
    <cellStyle name="Normal 3 66 4 16" xfId="27956" xr:uid="{6EF06A4D-A5F0-4998-B06C-26220A1D8D0F}"/>
    <cellStyle name="Normal 3 66 4 2" xfId="27957" xr:uid="{37C6BE83-C69E-4971-8A4E-7700AEEC4C15}"/>
    <cellStyle name="Normal 3 66 4 2 10" xfId="27958" xr:uid="{1C345C39-481B-4609-A3CD-40728C533661}"/>
    <cellStyle name="Normal 3 66 4 2 11" xfId="27959" xr:uid="{12832097-B3EA-4299-93FC-A700C97AE37D}"/>
    <cellStyle name="Normal 3 66 4 2 12" xfId="27960" xr:uid="{6638681D-FBF3-4BE3-9823-771436F9565E}"/>
    <cellStyle name="Normal 3 66 4 2 13" xfId="27961" xr:uid="{95BF0ABA-D799-44F3-82D3-65A7CB7F95B0}"/>
    <cellStyle name="Normal 3 66 4 2 13 2" xfId="27962" xr:uid="{59BC3F36-D226-46B3-A86A-C0AB09B8D3E8}"/>
    <cellStyle name="Normal 3 66 4 2 14" xfId="27963" xr:uid="{652A868F-EB2D-4853-BECD-05B8F27ABA77}"/>
    <cellStyle name="Normal 3 66 4 2 15" xfId="27964" xr:uid="{DCEF1760-30FB-403C-A908-7C5F10944B8F}"/>
    <cellStyle name="Normal 3 66 4 2 16" xfId="27965" xr:uid="{78784E3A-70B9-483E-9977-FE93D5B2BFA7}"/>
    <cellStyle name="Normal 3 66 4 2 2" xfId="27966" xr:uid="{11610D66-C643-4906-BD0F-7BF06B487286}"/>
    <cellStyle name="Normal 3 66 4 2 2 10" xfId="27967" xr:uid="{71F64AB1-DD43-4E18-9671-04C1CCA67D1C}"/>
    <cellStyle name="Normal 3 66 4 2 2 11" xfId="27968" xr:uid="{6ABB7A0A-2378-4124-81CF-EEB116209040}"/>
    <cellStyle name="Normal 3 66 4 2 2 12" xfId="27969" xr:uid="{3196D832-FE93-4CBD-A0E2-8FB299D5F86F}"/>
    <cellStyle name="Normal 3 66 4 2 2 12 2" xfId="27970" xr:uid="{03ECD66C-44BD-4F5D-A458-13FEB2994CAD}"/>
    <cellStyle name="Normal 3 66 4 2 2 13" xfId="27971" xr:uid="{D23D4680-7EA1-420C-8710-DC5D4784DB1F}"/>
    <cellStyle name="Normal 3 66 4 2 2 14" xfId="27972" xr:uid="{63B8E0B2-33AF-4BFF-8330-69DD2D2FBDA4}"/>
    <cellStyle name="Normal 3 66 4 2 2 15" xfId="27973" xr:uid="{5C3BD0E6-ECB6-4935-B848-0BAF1419F026}"/>
    <cellStyle name="Normal 3 66 4 2 2 2" xfId="27974" xr:uid="{11D2DA63-053B-477E-94EA-2094E304DBDC}"/>
    <cellStyle name="Normal 3 66 4 2 2 2 2" xfId="27975" xr:uid="{FA00AC6A-0F49-4ABA-B962-B0C0848952CE}"/>
    <cellStyle name="Normal 3 66 4 2 2 2 2 2" xfId="27976" xr:uid="{49F20B8F-2CDF-443D-9EE7-D43508106AD8}"/>
    <cellStyle name="Normal 3 66 4 2 2 2 2 2 2" xfId="27977" xr:uid="{E9706E5F-814C-4071-8C99-9B60F459D23A}"/>
    <cellStyle name="Normal 3 66 4 2 2 2 2 2 2 2" xfId="27978" xr:uid="{757A9F87-10D6-45B5-B6A3-522CF57716C4}"/>
    <cellStyle name="Normal 3 66 4 2 2 2 2 2 2 2 2" xfId="27979" xr:uid="{D24BED52-0858-46FE-81FD-43BBCDD7A929}"/>
    <cellStyle name="Normal 3 66 4 2 2 2 2 2 2 3" xfId="27980" xr:uid="{10EC4ED7-3A9B-4CE9-B37F-4A02FE8D0A40}"/>
    <cellStyle name="Normal 3 66 4 2 2 2 2 2 2 4" xfId="27981" xr:uid="{83CAB78F-494A-469E-9638-68BF1455661D}"/>
    <cellStyle name="Normal 3 66 4 2 2 2 2 2 2 5" xfId="27982" xr:uid="{DD852DF5-544E-43C0-87C7-80D80A26B649}"/>
    <cellStyle name="Normal 3 66 4 2 2 2 2 2 3" xfId="27983" xr:uid="{55EB0C62-9530-4BAD-B21E-2748215D9DBA}"/>
    <cellStyle name="Normal 3 66 4 2 2 2 2 2 3 2" xfId="27984" xr:uid="{13117897-A8F3-42A2-B08A-FC31F3EA9D34}"/>
    <cellStyle name="Normal 3 66 4 2 2 2 2 2 4" xfId="27985" xr:uid="{C6674A6B-E91D-42B5-A4CB-6E3489558309}"/>
    <cellStyle name="Normal 3 66 4 2 2 2 2 2 5" xfId="27986" xr:uid="{7E998450-63E3-4E11-898C-A2163E6ECB89}"/>
    <cellStyle name="Normal 3 66 4 2 2 2 2 3" xfId="27987" xr:uid="{5183BC09-2CC2-4CC0-93FB-C6210EB681C1}"/>
    <cellStyle name="Normal 3 66 4 2 2 2 2 4" xfId="27988" xr:uid="{C2973E62-216C-4CB5-BECC-11BD211E0C05}"/>
    <cellStyle name="Normal 3 66 4 2 2 2 2 5" xfId="27989" xr:uid="{62D2DEEF-DB64-47CC-93E1-0D66CEC988F3}"/>
    <cellStyle name="Normal 3 66 4 2 2 2 2 6" xfId="27990" xr:uid="{C9535BA2-7D09-4770-AAF2-7F4C59386E42}"/>
    <cellStyle name="Normal 3 66 4 2 2 2 2 6 2" xfId="27991" xr:uid="{5BB1F1B6-F79B-417E-93FA-2E1883CC0167}"/>
    <cellStyle name="Normal 3 66 4 2 2 2 2 7" xfId="27992" xr:uid="{381DD221-4919-448E-B8CC-9D41CB3D532C}"/>
    <cellStyle name="Normal 3 66 4 2 2 2 2 8" xfId="27993" xr:uid="{2391E3C3-E893-4742-9C2C-7E6F7988731F}"/>
    <cellStyle name="Normal 3 66 4 2 2 2 2 9" xfId="27994" xr:uid="{5B78D73D-1539-47D6-86E3-2BF5A48676E6}"/>
    <cellStyle name="Normal 3 66 4 2 2 2 3" xfId="27995" xr:uid="{48AB3D0B-4375-4AE2-92E2-7E4CA65F9EBE}"/>
    <cellStyle name="Normal 3 66 4 2 2 2 3 2" xfId="27996" xr:uid="{52F05C9F-8735-44A5-8A57-9A5BD2A56239}"/>
    <cellStyle name="Normal 3 66 4 2 2 2 3 2 2" xfId="27997" xr:uid="{5E91ABA4-7B70-4B9A-B260-9E9B6876E9C7}"/>
    <cellStyle name="Normal 3 66 4 2 2 2 3 2 2 2" xfId="27998" xr:uid="{397D71C4-A510-4743-808D-71F2194E7EED}"/>
    <cellStyle name="Normal 3 66 4 2 2 2 3 2 3" xfId="27999" xr:uid="{EFE4B0AA-8320-4167-B422-65E6B6804324}"/>
    <cellStyle name="Normal 3 66 4 2 2 2 3 2 4" xfId="28000" xr:uid="{B18B2BEA-919C-41A1-857F-6150CAD004F3}"/>
    <cellStyle name="Normal 3 66 4 2 2 2 3 2 5" xfId="28001" xr:uid="{B1579D44-EF3D-454A-9F97-A6BDC9BB81C9}"/>
    <cellStyle name="Normal 3 66 4 2 2 2 3 3" xfId="28002" xr:uid="{FE6BF866-2F76-4B54-8C73-A47E9A542D4E}"/>
    <cellStyle name="Normal 3 66 4 2 2 2 3 3 2" xfId="28003" xr:uid="{1B2AF5D5-AEEA-49CD-9696-1BECBD66461D}"/>
    <cellStyle name="Normal 3 66 4 2 2 2 3 4" xfId="28004" xr:uid="{0535FA27-148C-471D-BF03-7D67E9912454}"/>
    <cellStyle name="Normal 3 66 4 2 2 2 3 5" xfId="28005" xr:uid="{A8495415-E0A7-4802-B1C7-637EE81B0E90}"/>
    <cellStyle name="Normal 3 66 4 2 2 2 4" xfId="28006" xr:uid="{80142553-598C-4DAF-84B7-65203198AFB4}"/>
    <cellStyle name="Normal 3 66 4 2 2 2 5" xfId="28007" xr:uid="{890D22AD-27EC-4924-B562-90F9F97CF27E}"/>
    <cellStyle name="Normal 3 66 4 2 2 2 6" xfId="28008" xr:uid="{2564647E-5342-4780-B8C6-E6C13A7E655C}"/>
    <cellStyle name="Normal 3 66 4 2 2 2 6 2" xfId="28009" xr:uid="{3B4DD67C-3A56-4DF2-B926-E499C55B095E}"/>
    <cellStyle name="Normal 3 66 4 2 2 2 7" xfId="28010" xr:uid="{C2075228-E182-4003-89E3-F7216E9425AE}"/>
    <cellStyle name="Normal 3 66 4 2 2 2 8" xfId="28011" xr:uid="{7763B239-C256-4BF0-BC2E-85E62A211E77}"/>
    <cellStyle name="Normal 3 66 4 2 2 2 9" xfId="28012" xr:uid="{C7A33F2A-2D3F-456A-9080-CE46BA5F1158}"/>
    <cellStyle name="Normal 3 66 4 2 2 3" xfId="28013" xr:uid="{BB0E2401-62DF-40EB-BD47-42FCD32697D5}"/>
    <cellStyle name="Normal 3 66 4 2 2 3 2" xfId="28014" xr:uid="{B6013F1A-570C-4953-BCC0-FAC2CB674567}"/>
    <cellStyle name="Normal 3 66 4 2 2 3 3" xfId="28015" xr:uid="{E4055BE8-6392-4BDF-83E5-7683B06D7FDC}"/>
    <cellStyle name="Normal 3 66 4 2 2 4" xfId="28016" xr:uid="{86A930D8-22F4-45C2-A49B-27380A396161}"/>
    <cellStyle name="Normal 3 66 4 2 2 4 2" xfId="28017" xr:uid="{2D586882-1A03-469C-9E57-C92EDD99B27F}"/>
    <cellStyle name="Normal 3 66 4 2 2 4 3" xfId="28018" xr:uid="{16BB3D03-C643-4748-8ED5-4AB7EF9FC894}"/>
    <cellStyle name="Normal 3 66 4 2 2 5" xfId="28019" xr:uid="{6377DFB2-94BA-41D1-9609-6EC7465FA178}"/>
    <cellStyle name="Normal 3 66 4 2 2 5 2" xfId="28020" xr:uid="{0B3EB078-3F36-4913-A1CB-DA63C0992D9F}"/>
    <cellStyle name="Normal 3 66 4 2 2 5 3" xfId="28021" xr:uid="{DF697D8C-7EF1-447F-9C6E-A32F93C4E805}"/>
    <cellStyle name="Normal 3 66 4 2 2 6" xfId="28022" xr:uid="{1A9E8E04-4579-4A55-B6D1-BDDB75D257E0}"/>
    <cellStyle name="Normal 3 66 4 2 2 6 2" xfId="28023" xr:uid="{6CE80B68-53B1-4F36-882E-BD3101C86D43}"/>
    <cellStyle name="Normal 3 66 4 2 2 6 3" xfId="28024" xr:uid="{DB62B639-BB61-4AF6-A582-FF2B3105DD73}"/>
    <cellStyle name="Normal 3 66 4 2 2 7" xfId="28025" xr:uid="{3C9BE056-AC88-4C1E-B513-8CED7FED8CBC}"/>
    <cellStyle name="Normal 3 66 4 2 2 7 2" xfId="28026" xr:uid="{ACDB598F-60BC-46A8-A2B7-F5E1D66D0B7A}"/>
    <cellStyle name="Normal 3 66 4 2 2 7 3" xfId="28027" xr:uid="{DFE40C09-4765-4495-B204-4241358702F1}"/>
    <cellStyle name="Normal 3 66 4 2 2 8" xfId="28028" xr:uid="{A44F3440-68C3-493A-BA2F-6719B2967C09}"/>
    <cellStyle name="Normal 3 66 4 2 2 8 2" xfId="28029" xr:uid="{D78C48FE-41FD-4C7A-8BE0-CBF09252AAF2}"/>
    <cellStyle name="Normal 3 66 4 2 2 8 2 2" xfId="28030" xr:uid="{1FE47EA9-EB3C-4BFC-99AD-68816D043F9F}"/>
    <cellStyle name="Normal 3 66 4 2 2 8 2 2 2" xfId="28031" xr:uid="{DBE1D8AD-14BC-467A-B8A0-2CBB4B71403C}"/>
    <cellStyle name="Normal 3 66 4 2 2 8 2 3" xfId="28032" xr:uid="{078B4CFB-41EE-47DC-8BE1-5496F890CF49}"/>
    <cellStyle name="Normal 3 66 4 2 2 8 2 4" xfId="28033" xr:uid="{54A1A71D-C0DD-401D-B906-348A19A3E2D3}"/>
    <cellStyle name="Normal 3 66 4 2 2 8 2 5" xfId="28034" xr:uid="{B73A5FB9-E996-4888-A74C-4B191F6ED059}"/>
    <cellStyle name="Normal 3 66 4 2 2 8 3" xfId="28035" xr:uid="{33380DD0-D9F4-4BDF-AB75-685A6EAEE46F}"/>
    <cellStyle name="Normal 3 66 4 2 2 8 3 2" xfId="28036" xr:uid="{F9B175E1-9F80-4B92-8CAA-E4D1B17EAAF0}"/>
    <cellStyle name="Normal 3 66 4 2 2 8 4" xfId="28037" xr:uid="{98A0E223-3E71-43CF-BA2C-20FEFD7F3024}"/>
    <cellStyle name="Normal 3 66 4 2 2 8 5" xfId="28038" xr:uid="{F59F13D8-B282-4E3B-B219-7DB5CEB0419C}"/>
    <cellStyle name="Normal 3 66 4 2 2 9" xfId="28039" xr:uid="{3087E785-75D7-4D7A-8794-FA37750F484B}"/>
    <cellStyle name="Normal 3 66 4 2 3" xfId="28040" xr:uid="{2D2FCE54-D139-481D-BD2F-5B23423D7EFB}"/>
    <cellStyle name="Normal 3 66 4 2 3 2" xfId="28041" xr:uid="{8CDCDFD4-896B-4CCE-A49C-728991C3DC80}"/>
    <cellStyle name="Normal 3 66 4 2 3 3" xfId="28042" xr:uid="{090E335C-F2F4-484D-B5E0-818F6B0FBDED}"/>
    <cellStyle name="Normal 3 66 4 2 4" xfId="28043" xr:uid="{DDBA7B52-D1EA-449F-9E6D-740E9F02AA81}"/>
    <cellStyle name="Normal 3 66 4 2 4 2" xfId="28044" xr:uid="{D9BF1192-DA7C-4DD3-B953-61EF79FE3FC0}"/>
    <cellStyle name="Normal 3 66 4 2 4 2 2" xfId="28045" xr:uid="{0F2BF3BD-5D2E-43E2-B7D0-56FFDDACD1FC}"/>
    <cellStyle name="Normal 3 66 4 2 4 2 2 2" xfId="28046" xr:uid="{262E4811-5733-49D1-8056-687856F1ACA8}"/>
    <cellStyle name="Normal 3 66 4 2 4 2 2 2 2" xfId="28047" xr:uid="{75A3AFB0-1869-4AE1-A33D-89A2CBE9131F}"/>
    <cellStyle name="Normal 3 66 4 2 4 2 2 2 2 2" xfId="28048" xr:uid="{4442CD7D-D88F-4B7B-BE0F-29D976A2492A}"/>
    <cellStyle name="Normal 3 66 4 2 4 2 2 2 3" xfId="28049" xr:uid="{26C4D640-B1DC-4FDA-AB06-6034962B2D3B}"/>
    <cellStyle name="Normal 3 66 4 2 4 2 2 2 4" xfId="28050" xr:uid="{1D756D6E-C692-48E0-A392-DD2329CF3BAE}"/>
    <cellStyle name="Normal 3 66 4 2 4 2 2 2 5" xfId="28051" xr:uid="{68F8B373-7547-469B-9DF2-3AFC880AE614}"/>
    <cellStyle name="Normal 3 66 4 2 4 2 2 3" xfId="28052" xr:uid="{C51A942F-B447-431F-BDBE-61AA69FFD6A4}"/>
    <cellStyle name="Normal 3 66 4 2 4 2 2 3 2" xfId="28053" xr:uid="{87A21FAC-1800-4068-916D-EA2CEFB5C886}"/>
    <cellStyle name="Normal 3 66 4 2 4 2 2 4" xfId="28054" xr:uid="{AAA878B0-3FB1-46BF-B191-876D6FC2FC69}"/>
    <cellStyle name="Normal 3 66 4 2 4 2 2 5" xfId="28055" xr:uid="{8675A073-24B2-4CA2-9A6E-1B85A4EA9CAF}"/>
    <cellStyle name="Normal 3 66 4 2 4 2 3" xfId="28056" xr:uid="{7E221594-09C4-451E-88C6-511D07B98941}"/>
    <cellStyle name="Normal 3 66 4 2 4 2 4" xfId="28057" xr:uid="{24ACB6A9-371D-41A0-89B6-AF1057D9006B}"/>
    <cellStyle name="Normal 3 66 4 2 4 2 5" xfId="28058" xr:uid="{E627F3EC-89AE-45BB-B744-3DA30FD2BCAB}"/>
    <cellStyle name="Normal 3 66 4 2 4 2 6" xfId="28059" xr:uid="{562B5612-F263-40EE-8234-76762277FE3E}"/>
    <cellStyle name="Normal 3 66 4 2 4 2 6 2" xfId="28060" xr:uid="{BF62D540-BA75-4C25-9181-9854E988A276}"/>
    <cellStyle name="Normal 3 66 4 2 4 2 7" xfId="28061" xr:uid="{E621C41C-3939-433F-9D4A-152CFE010DE8}"/>
    <cellStyle name="Normal 3 66 4 2 4 2 8" xfId="28062" xr:uid="{300B3797-50CB-4987-BC93-6E9B249A9A11}"/>
    <cellStyle name="Normal 3 66 4 2 4 2 9" xfId="28063" xr:uid="{DE5D7303-2BC9-4B78-9365-85BA7A5CF2F3}"/>
    <cellStyle name="Normal 3 66 4 2 4 3" xfId="28064" xr:uid="{2BFBDD71-4D05-41EC-BE76-4CE6D8E5FEB2}"/>
    <cellStyle name="Normal 3 66 4 2 4 3 2" xfId="28065" xr:uid="{6FF4DA3C-ADCD-4C59-98F5-CB0DF6C06761}"/>
    <cellStyle name="Normal 3 66 4 2 4 3 2 2" xfId="28066" xr:uid="{82B60327-1272-4FBE-BFC2-18EC1B710352}"/>
    <cellStyle name="Normal 3 66 4 2 4 3 2 2 2" xfId="28067" xr:uid="{BE5F0A87-F1E8-47E2-BCF4-8E690DF6541C}"/>
    <cellStyle name="Normal 3 66 4 2 4 3 2 3" xfId="28068" xr:uid="{26CFEAC2-7FA3-429D-8CAA-3B4B4B333CD0}"/>
    <cellStyle name="Normal 3 66 4 2 4 3 2 4" xfId="28069" xr:uid="{5308B285-05FF-4BA6-9055-AEEE116263A5}"/>
    <cellStyle name="Normal 3 66 4 2 4 3 2 5" xfId="28070" xr:uid="{CAC3D253-BA70-4DDA-BE6A-1EE657FC9067}"/>
    <cellStyle name="Normal 3 66 4 2 4 3 3" xfId="28071" xr:uid="{4949C727-B14F-4A57-A5FE-40BB56396296}"/>
    <cellStyle name="Normal 3 66 4 2 4 3 3 2" xfId="28072" xr:uid="{F20944FE-8633-4578-9F6B-1541B3658E19}"/>
    <cellStyle name="Normal 3 66 4 2 4 3 4" xfId="28073" xr:uid="{6F7C1AB0-B932-4149-81C0-F7272C004935}"/>
    <cellStyle name="Normal 3 66 4 2 4 3 5" xfId="28074" xr:uid="{5DFC3126-A09D-46A2-8B04-4B4EEC8B2A8A}"/>
    <cellStyle name="Normal 3 66 4 2 4 4" xfId="28075" xr:uid="{CE452412-77A5-46AE-BB54-0C41B7D66A69}"/>
    <cellStyle name="Normal 3 66 4 2 4 5" xfId="28076" xr:uid="{4F8F020C-78AC-452A-AF41-7E590079A52D}"/>
    <cellStyle name="Normal 3 66 4 2 4 6" xfId="28077" xr:uid="{C11A5415-3651-40DA-854A-98923EE310C1}"/>
    <cellStyle name="Normal 3 66 4 2 4 6 2" xfId="28078" xr:uid="{C5116F34-A74C-4BB7-A4C6-3F86CFEF715F}"/>
    <cellStyle name="Normal 3 66 4 2 4 7" xfId="28079" xr:uid="{74B40889-1818-4319-9AFC-BA9E0F8CDDF6}"/>
    <cellStyle name="Normal 3 66 4 2 4 8" xfId="28080" xr:uid="{A4E7BA84-2246-4845-9B4A-547B8873561E}"/>
    <cellStyle name="Normal 3 66 4 2 4 9" xfId="28081" xr:uid="{2217AD9E-F5F8-4707-A2E3-32E3C391083F}"/>
    <cellStyle name="Normal 3 66 4 2 5" xfId="28082" xr:uid="{935D0285-36BF-4B6D-BEC4-EE44BBB78B6B}"/>
    <cellStyle name="Normal 3 66 4 2 6" xfId="28083" xr:uid="{8FAC2663-5CB8-4630-AB16-28413A8E9B62}"/>
    <cellStyle name="Normal 3 66 4 2 7" xfId="28084" xr:uid="{1E3D55F3-ACA0-476B-93B5-E00A8765D338}"/>
    <cellStyle name="Normal 3 66 4 2 8" xfId="28085" xr:uid="{453ACE70-82CA-4DE7-9336-A610CCE9B4D3}"/>
    <cellStyle name="Normal 3 66 4 2 9" xfId="28086" xr:uid="{8AE4DE7C-B052-4D48-957A-D3798698C624}"/>
    <cellStyle name="Normal 3 66 4 2 9 2" xfId="28087" xr:uid="{73FE1AE2-AEC8-46EB-8E84-6C30B02D419D}"/>
    <cellStyle name="Normal 3 66 4 2 9 2 2" xfId="28088" xr:uid="{EA60204E-C453-4EBB-A924-D829EA92C334}"/>
    <cellStyle name="Normal 3 66 4 2 9 2 2 2" xfId="28089" xr:uid="{F858E124-3761-475C-8971-73E2E0CDAE41}"/>
    <cellStyle name="Normal 3 66 4 2 9 2 3" xfId="28090" xr:uid="{4CED2920-9886-45F4-B0C2-3691D0A12EF9}"/>
    <cellStyle name="Normal 3 66 4 2 9 2 4" xfId="28091" xr:uid="{A2D5D371-10D3-4C44-AF8B-5F020D23D6A5}"/>
    <cellStyle name="Normal 3 66 4 2 9 2 5" xfId="28092" xr:uid="{D7C0AE77-C1E3-4491-A7B5-51F18D84C188}"/>
    <cellStyle name="Normal 3 66 4 2 9 3" xfId="28093" xr:uid="{C810532D-A10A-4AF6-AA80-CAA9721C5BEA}"/>
    <cellStyle name="Normal 3 66 4 2 9 3 2" xfId="28094" xr:uid="{1758DC4C-075C-4FC4-8F2A-8CB8DFB35C74}"/>
    <cellStyle name="Normal 3 66 4 2 9 4" xfId="28095" xr:uid="{FB594A06-AF1D-425F-BA7A-4750B1098E18}"/>
    <cellStyle name="Normal 3 66 4 2 9 5" xfId="28096" xr:uid="{EAE8979B-A367-425B-A713-E842D179DF26}"/>
    <cellStyle name="Normal 3 66 4 3" xfId="28097" xr:uid="{5E9781DC-1CD6-47E5-89B9-712F8C4CC1D6}"/>
    <cellStyle name="Normal 3 66 4 3 10" xfId="28098" xr:uid="{74E28A30-CFAC-4F7E-828A-FC7E0F010FB3}"/>
    <cellStyle name="Normal 3 66 4 3 11" xfId="28099" xr:uid="{A37E7FDD-D63B-4F69-8DE3-97AE9D9791E1}"/>
    <cellStyle name="Normal 3 66 4 3 12" xfId="28100" xr:uid="{0E38C712-B393-45F8-8682-A4E668180089}"/>
    <cellStyle name="Normal 3 66 4 3 12 2" xfId="28101" xr:uid="{D2980981-AD63-4644-828A-E63784D65AD3}"/>
    <cellStyle name="Normal 3 66 4 3 13" xfId="28102" xr:uid="{FC69BB1A-D3CF-4CEA-AD33-4E6D7CF67327}"/>
    <cellStyle name="Normal 3 66 4 3 14" xfId="28103" xr:uid="{4AD8F074-0F5B-44E0-861B-D244A22325F1}"/>
    <cellStyle name="Normal 3 66 4 3 15" xfId="28104" xr:uid="{4A59AF14-8BC1-4A70-8562-B18EFE8A2D86}"/>
    <cellStyle name="Normal 3 66 4 3 2" xfId="28105" xr:uid="{1A1E07B7-C13C-4D66-AF68-767DDE7F2BB9}"/>
    <cellStyle name="Normal 3 66 4 3 2 2" xfId="28106" xr:uid="{122A9339-236E-4A2E-8465-55EB8E9DB145}"/>
    <cellStyle name="Normal 3 66 4 3 2 2 2" xfId="28107" xr:uid="{106E1ACB-62E4-4F6B-85EB-559A2D4C557C}"/>
    <cellStyle name="Normal 3 66 4 3 2 2 2 2" xfId="28108" xr:uid="{5788D3F5-0CC0-45FB-B79D-2193E097472D}"/>
    <cellStyle name="Normal 3 66 4 3 2 2 2 2 2" xfId="28109" xr:uid="{82CC8DB7-C730-424A-8C25-F4F705537095}"/>
    <cellStyle name="Normal 3 66 4 3 2 2 2 2 2 2" xfId="28110" xr:uid="{162D5C4A-DC5C-47A9-B211-1E08015D57FB}"/>
    <cellStyle name="Normal 3 66 4 3 2 2 2 2 3" xfId="28111" xr:uid="{CA4A442E-72EA-4D4C-AA38-917D10AF2019}"/>
    <cellStyle name="Normal 3 66 4 3 2 2 2 2 4" xfId="28112" xr:uid="{17460BA4-8D7E-4A58-BEED-E1981D13850D}"/>
    <cellStyle name="Normal 3 66 4 3 2 2 2 2 5" xfId="28113" xr:uid="{2989B1AF-BF6E-46A6-8501-799C4FF0A2F5}"/>
    <cellStyle name="Normal 3 66 4 3 2 2 2 3" xfId="28114" xr:uid="{1994A4A3-6492-437A-A7DB-83311A89D421}"/>
    <cellStyle name="Normal 3 66 4 3 2 2 2 3 2" xfId="28115" xr:uid="{C997E9F5-22B2-4427-AC07-853BDFAE60D4}"/>
    <cellStyle name="Normal 3 66 4 3 2 2 2 4" xfId="28116" xr:uid="{E14826AF-58C2-42BA-B91E-E30F411C5C36}"/>
    <cellStyle name="Normal 3 66 4 3 2 2 2 5" xfId="28117" xr:uid="{28EEBB23-2152-4227-9742-011B129763B8}"/>
    <cellStyle name="Normal 3 66 4 3 2 2 3" xfId="28118" xr:uid="{B0306950-8239-4A8C-B58E-32579E665C7B}"/>
    <cellStyle name="Normal 3 66 4 3 2 2 4" xfId="28119" xr:uid="{543FC425-4495-45B9-8869-06EF1BEB38C0}"/>
    <cellStyle name="Normal 3 66 4 3 2 2 5" xfId="28120" xr:uid="{A4A632FE-876D-403E-84C7-3D1F10597892}"/>
    <cellStyle name="Normal 3 66 4 3 2 2 6" xfId="28121" xr:uid="{2527ECA5-2B0F-4FDD-ACE8-F7B4B23AD5CA}"/>
    <cellStyle name="Normal 3 66 4 3 2 2 6 2" xfId="28122" xr:uid="{B181453A-9BCD-442E-B475-79E683DBEC23}"/>
    <cellStyle name="Normal 3 66 4 3 2 2 7" xfId="28123" xr:uid="{CA0CB92A-2539-49C8-9AB3-A60F05516D68}"/>
    <cellStyle name="Normal 3 66 4 3 2 2 8" xfId="28124" xr:uid="{B1252DFA-F866-4ACC-8AD7-6CB5A7156A4E}"/>
    <cellStyle name="Normal 3 66 4 3 2 2 9" xfId="28125" xr:uid="{7072414D-E12E-4D8D-90CB-25F4D4FDED4D}"/>
    <cellStyle name="Normal 3 66 4 3 2 3" xfId="28126" xr:uid="{34FEA026-C771-450C-9E13-B2533FAA00C6}"/>
    <cellStyle name="Normal 3 66 4 3 2 3 2" xfId="28127" xr:uid="{1F592B68-F20B-4CD1-8214-78B7A730A8EB}"/>
    <cellStyle name="Normal 3 66 4 3 2 3 2 2" xfId="28128" xr:uid="{46DB8208-B4DF-4E27-A7F9-718B67F05700}"/>
    <cellStyle name="Normal 3 66 4 3 2 3 2 2 2" xfId="28129" xr:uid="{092F0799-22D8-4187-9240-5AC8C52C77B1}"/>
    <cellStyle name="Normal 3 66 4 3 2 3 2 3" xfId="28130" xr:uid="{048E92F3-0900-4744-9E8A-09F0A6535DCE}"/>
    <cellStyle name="Normal 3 66 4 3 2 3 2 4" xfId="28131" xr:uid="{8E2C8E77-FC08-4B74-A890-2D2B18F4A616}"/>
    <cellStyle name="Normal 3 66 4 3 2 3 2 5" xfId="28132" xr:uid="{8558042A-7A5B-4FC0-AF0A-1CE959EFA809}"/>
    <cellStyle name="Normal 3 66 4 3 2 3 3" xfId="28133" xr:uid="{9986FFFB-D2F3-4CE4-A164-88A21C7C863E}"/>
    <cellStyle name="Normal 3 66 4 3 2 3 3 2" xfId="28134" xr:uid="{BF57184A-44C7-4F79-BEA3-ADC28709BB04}"/>
    <cellStyle name="Normal 3 66 4 3 2 3 4" xfId="28135" xr:uid="{6E1B7FC7-9600-4DD4-B4BC-A041300D23D5}"/>
    <cellStyle name="Normal 3 66 4 3 2 3 5" xfId="28136" xr:uid="{E5C3FC1F-E3A4-4FCD-BABC-3CA201FB4275}"/>
    <cellStyle name="Normal 3 66 4 3 2 4" xfId="28137" xr:uid="{38EEFB9C-F556-446A-9069-780C632960F5}"/>
    <cellStyle name="Normal 3 66 4 3 2 5" xfId="28138" xr:uid="{21B04051-8CAA-4D1D-9D08-99858756A584}"/>
    <cellStyle name="Normal 3 66 4 3 2 6" xfId="28139" xr:uid="{17D83593-37C3-4E82-B3EA-269A2C5D2FAF}"/>
    <cellStyle name="Normal 3 66 4 3 2 6 2" xfId="28140" xr:uid="{C04F27D7-FBCA-47EF-A529-F4DB8196D1EE}"/>
    <cellStyle name="Normal 3 66 4 3 2 7" xfId="28141" xr:uid="{57E29308-2CE9-4585-992D-9D70385DAAAD}"/>
    <cellStyle name="Normal 3 66 4 3 2 8" xfId="28142" xr:uid="{3FE0C393-4BF1-44D2-950E-3FF6E7313837}"/>
    <cellStyle name="Normal 3 66 4 3 2 9" xfId="28143" xr:uid="{B824A8CB-D6D6-4025-9BCD-1440410B2D19}"/>
    <cellStyle name="Normal 3 66 4 3 3" xfId="28144" xr:uid="{34B0914C-6A1E-437B-948F-390A6B0848E5}"/>
    <cellStyle name="Normal 3 66 4 3 4" xfId="28145" xr:uid="{25F8A79F-25FF-4531-843C-689C3C823790}"/>
    <cellStyle name="Normal 3 66 4 3 5" xfId="28146" xr:uid="{8050C64D-1785-4FF6-8E84-A63339689F7B}"/>
    <cellStyle name="Normal 3 66 4 3 6" xfId="28147" xr:uid="{2A1802F4-F86F-4F66-BF85-B6C49AF8116F}"/>
    <cellStyle name="Normal 3 66 4 3 7" xfId="28148" xr:uid="{D317F5E0-2D53-4825-9981-46591D255EA9}"/>
    <cellStyle name="Normal 3 66 4 3 8" xfId="28149" xr:uid="{6365F5A6-373F-4AEF-BB39-2EBCADFFF126}"/>
    <cellStyle name="Normal 3 66 4 3 8 2" xfId="28150" xr:uid="{98F15E47-44A2-42A3-8F07-4FBC96F9BE55}"/>
    <cellStyle name="Normal 3 66 4 3 8 2 2" xfId="28151" xr:uid="{C950C12A-3418-4064-B630-A6AC51C0B09D}"/>
    <cellStyle name="Normal 3 66 4 3 8 2 2 2" xfId="28152" xr:uid="{20B5F919-7A4F-4FC7-9BCB-0E9B2CE1F15B}"/>
    <cellStyle name="Normal 3 66 4 3 8 2 3" xfId="28153" xr:uid="{A143A10D-BBBF-470F-8442-4BDB17A54768}"/>
    <cellStyle name="Normal 3 66 4 3 8 2 4" xfId="28154" xr:uid="{1F5949B5-4C43-407E-A37A-145C37EE0486}"/>
    <cellStyle name="Normal 3 66 4 3 8 2 5" xfId="28155" xr:uid="{6A08202A-B95B-476E-A055-78BBAEDA79BC}"/>
    <cellStyle name="Normal 3 66 4 3 8 3" xfId="28156" xr:uid="{EE4B6366-5ED1-49EA-8F98-F6F1EADFD6F6}"/>
    <cellStyle name="Normal 3 66 4 3 8 3 2" xfId="28157" xr:uid="{D0CAD588-68BA-43EC-AD85-B2DD4F62FF2B}"/>
    <cellStyle name="Normal 3 66 4 3 8 4" xfId="28158" xr:uid="{90C49E15-EFD6-4F0E-BCD1-B1BF291F5B87}"/>
    <cellStyle name="Normal 3 66 4 3 8 5" xfId="28159" xr:uid="{ED989789-CF40-4140-A582-380F34A8B5BB}"/>
    <cellStyle name="Normal 3 66 4 3 9" xfId="28160" xr:uid="{E9BCD740-EDA2-424E-B276-328E14393C4B}"/>
    <cellStyle name="Normal 3 66 4 4" xfId="28161" xr:uid="{DA42E5A4-4492-4116-AF12-204B2F8D71F2}"/>
    <cellStyle name="Normal 3 66 4 4 2" xfId="28162" xr:uid="{51D81455-3739-4818-B2CF-A0EFD7F1FB3D}"/>
    <cellStyle name="Normal 3 66 4 4 2 2" xfId="28163" xr:uid="{44C1CFF9-9B34-4245-84F6-BAE9E5289139}"/>
    <cellStyle name="Normal 3 66 4 4 2 2 2" xfId="28164" xr:uid="{C4AB07A6-8EF8-47A0-85A9-8077A88524E4}"/>
    <cellStyle name="Normal 3 66 4 4 2 2 2 2" xfId="28165" xr:uid="{0349C08E-683F-4DF3-A54B-DDA3C7C45F9B}"/>
    <cellStyle name="Normal 3 66 4 4 2 2 2 2 2" xfId="28166" xr:uid="{554964DB-CE11-4AD8-808A-5344A15DFD99}"/>
    <cellStyle name="Normal 3 66 4 4 2 2 2 3" xfId="28167" xr:uid="{1A217175-213A-4385-B768-A9A4A62B9C77}"/>
    <cellStyle name="Normal 3 66 4 4 2 2 2 4" xfId="28168" xr:uid="{A67CE49E-4C06-480B-B65B-8345CE549A73}"/>
    <cellStyle name="Normal 3 66 4 4 2 2 2 5" xfId="28169" xr:uid="{AD823F57-EA54-4BFE-8206-66287473CD40}"/>
    <cellStyle name="Normal 3 66 4 4 2 2 3" xfId="28170" xr:uid="{6283A2C6-F423-494B-B0FF-5354AF6DCA60}"/>
    <cellStyle name="Normal 3 66 4 4 2 2 3 2" xfId="28171" xr:uid="{FC44B13B-0A1A-4EEE-817E-0C20E3B66B27}"/>
    <cellStyle name="Normal 3 66 4 4 2 2 4" xfId="28172" xr:uid="{7A7927C3-4BB4-401B-99C5-87074A6A63EA}"/>
    <cellStyle name="Normal 3 66 4 4 2 2 5" xfId="28173" xr:uid="{DAC2E015-C3BB-427A-B6AA-57C7BA62B3FB}"/>
    <cellStyle name="Normal 3 66 4 4 2 3" xfId="28174" xr:uid="{05BD4889-05A6-414C-B4B3-A05CEE9EC9D9}"/>
    <cellStyle name="Normal 3 66 4 4 2 4" xfId="28175" xr:uid="{1C445C47-2C39-4EF9-84AC-AD787B3D8009}"/>
    <cellStyle name="Normal 3 66 4 4 2 5" xfId="28176" xr:uid="{B045D73F-5A51-4CCC-AE63-91C84BB2C2C7}"/>
    <cellStyle name="Normal 3 66 4 4 2 6" xfId="28177" xr:uid="{3C5265F2-31EA-45AB-950A-716CAB1B3B80}"/>
    <cellStyle name="Normal 3 66 4 4 2 6 2" xfId="28178" xr:uid="{02108191-6151-4E95-8DA8-91D5543D7F86}"/>
    <cellStyle name="Normal 3 66 4 4 2 7" xfId="28179" xr:uid="{884998D2-9612-48A3-B681-7618353D9334}"/>
    <cellStyle name="Normal 3 66 4 4 2 8" xfId="28180" xr:uid="{58660493-707E-4B27-87BF-64F60282FB40}"/>
    <cellStyle name="Normal 3 66 4 4 2 9" xfId="28181" xr:uid="{82599AD3-6E21-40F7-9C7C-E27FFB0DEA96}"/>
    <cellStyle name="Normal 3 66 4 4 3" xfId="28182" xr:uid="{CABA49C2-9E0A-4FBA-AB5A-ED046A5624F4}"/>
    <cellStyle name="Normal 3 66 4 4 3 2" xfId="28183" xr:uid="{E46EB33E-8375-4A45-8E51-B52F35AB0414}"/>
    <cellStyle name="Normal 3 66 4 4 3 2 2" xfId="28184" xr:uid="{25D9DE4E-5A06-483B-A0BB-BBFA54A510EE}"/>
    <cellStyle name="Normal 3 66 4 4 3 2 2 2" xfId="28185" xr:uid="{16354AD8-2991-4A13-A209-09FABBC23E8A}"/>
    <cellStyle name="Normal 3 66 4 4 3 2 3" xfId="28186" xr:uid="{4D7BA621-0A0D-4790-9861-244230A7DDB1}"/>
    <cellStyle name="Normal 3 66 4 4 3 2 4" xfId="28187" xr:uid="{10934E72-67E6-4EE4-BC2F-9ED08927BB51}"/>
    <cellStyle name="Normal 3 66 4 4 3 2 5" xfId="28188" xr:uid="{E5CDB163-9BE8-4FC3-A2AA-CB293336FAE6}"/>
    <cellStyle name="Normal 3 66 4 4 3 3" xfId="28189" xr:uid="{77EAACD0-90BA-4675-BD8C-41D94FEA1B9A}"/>
    <cellStyle name="Normal 3 66 4 4 3 3 2" xfId="28190" xr:uid="{89492298-0D04-4C9D-808E-7A2F96998BF8}"/>
    <cellStyle name="Normal 3 66 4 4 3 4" xfId="28191" xr:uid="{D12BD459-58CC-466B-B919-2C06817436E9}"/>
    <cellStyle name="Normal 3 66 4 4 3 5" xfId="28192" xr:uid="{E3DCB093-6958-4061-982A-D486EA2E98FE}"/>
    <cellStyle name="Normal 3 66 4 4 4" xfId="28193" xr:uid="{7DE2ECA9-8E30-410F-A1C8-3C627A63C5E3}"/>
    <cellStyle name="Normal 3 66 4 4 5" xfId="28194" xr:uid="{6404BB89-F683-4C10-BC46-7D137DDCE14D}"/>
    <cellStyle name="Normal 3 66 4 4 6" xfId="28195" xr:uid="{852A9D27-32C2-4CB4-9AE5-8373F7E274D7}"/>
    <cellStyle name="Normal 3 66 4 4 6 2" xfId="28196" xr:uid="{88BA712A-5A20-478F-9784-4F1FF2A13187}"/>
    <cellStyle name="Normal 3 66 4 4 7" xfId="28197" xr:uid="{2F70F06B-11AA-4E5F-AD82-68C6048B177B}"/>
    <cellStyle name="Normal 3 66 4 4 8" xfId="28198" xr:uid="{1D9110D4-0ED5-4E77-875E-3E908277AF6C}"/>
    <cellStyle name="Normal 3 66 4 4 9" xfId="28199" xr:uid="{3DC9E8E9-0D7E-41BE-B280-8533BA20441C}"/>
    <cellStyle name="Normal 3 66 4 5" xfId="28200" xr:uid="{3B95A5D4-9E11-4B52-8869-F77054C55FC9}"/>
    <cellStyle name="Normal 3 66 4 5 2" xfId="28201" xr:uid="{F965A0AD-92AD-4B27-B295-6D047A893346}"/>
    <cellStyle name="Normal 3 66 4 5 3" xfId="28202" xr:uid="{D87B8D61-28AA-47CC-8556-7CE078FE1DC1}"/>
    <cellStyle name="Normal 3 66 4 6" xfId="28203" xr:uid="{80BD154F-423B-46F3-866B-3DEFC526515A}"/>
    <cellStyle name="Normal 3 66 4 6 2" xfId="28204" xr:uid="{1DD60FD3-845D-4FD6-99FD-99486B2EAF7A}"/>
    <cellStyle name="Normal 3 66 4 6 3" xfId="28205" xr:uid="{0560830A-AFC6-46E1-8583-D9ED06F85913}"/>
    <cellStyle name="Normal 3 66 4 7" xfId="28206" xr:uid="{C60003BF-56DC-4E6A-822F-58CC6CF26BE4}"/>
    <cellStyle name="Normal 3 66 4 7 2" xfId="28207" xr:uid="{3E3FF4DC-A24E-46C3-B473-B0FDFE2AEA09}"/>
    <cellStyle name="Normal 3 66 4 7 3" xfId="28208" xr:uid="{527537CD-8B7A-420F-95DC-949D6554AFB9}"/>
    <cellStyle name="Normal 3 66 4 8" xfId="28209" xr:uid="{5040729A-938A-4797-835F-F275CC25C4EF}"/>
    <cellStyle name="Normal 3 66 4 8 2" xfId="28210" xr:uid="{96B5FF66-3B27-4480-98F6-25D9A6206741}"/>
    <cellStyle name="Normal 3 66 4 8 3" xfId="28211" xr:uid="{1DA74DFA-774C-40E8-949B-95E9FF551886}"/>
    <cellStyle name="Normal 3 66 4 9" xfId="28212" xr:uid="{7658A097-2196-47CB-B25C-7D1A53131D9E}"/>
    <cellStyle name="Normal 3 66 4 9 2" xfId="28213" xr:uid="{28C6F40F-48F0-4BE2-920E-DEA7C50438EF}"/>
    <cellStyle name="Normal 3 66 4 9 2 2" xfId="28214" xr:uid="{7ED94E0B-36F6-420B-AFC6-8DCB1F0E3318}"/>
    <cellStyle name="Normal 3 66 4 9 2 2 2" xfId="28215" xr:uid="{C9703819-2855-43BA-AD5F-1713469CAA8F}"/>
    <cellStyle name="Normal 3 66 4 9 2 3" xfId="28216" xr:uid="{61993E33-9998-4F2F-AD05-10D90FBBCCCB}"/>
    <cellStyle name="Normal 3 66 4 9 2 4" xfId="28217" xr:uid="{65C44D61-3371-4A86-BB07-CEF3CA81A0BA}"/>
    <cellStyle name="Normal 3 66 4 9 2 5" xfId="28218" xr:uid="{6E169D70-F156-41B7-82C3-C56EF034534D}"/>
    <cellStyle name="Normal 3 66 4 9 3" xfId="28219" xr:uid="{E010C2FD-8C7B-4FA0-B29D-E82E0336411E}"/>
    <cellStyle name="Normal 3 66 4 9 3 2" xfId="28220" xr:uid="{7360F93C-01E4-4B79-B755-0BDD958BBC8A}"/>
    <cellStyle name="Normal 3 66 4 9 4" xfId="28221" xr:uid="{FF8E0E66-7B8A-4E55-A65F-8AAFFEC7DACF}"/>
    <cellStyle name="Normal 3 66 4 9 5" xfId="28222" xr:uid="{0FFF70EC-D8F9-4683-86E4-CB8E3C7C3BD5}"/>
    <cellStyle name="Normal 3 66 5" xfId="28223" xr:uid="{0403229C-BFD4-4831-BA6B-F911B3217523}"/>
    <cellStyle name="Normal 3 66 5 10" xfId="28224" xr:uid="{888E9DCE-CD61-4FF1-9648-F3E0B71B0D78}"/>
    <cellStyle name="Normal 3 66 5 11" xfId="28225" xr:uid="{C3B2C040-9B82-43E8-AD67-3E83F370542D}"/>
    <cellStyle name="Normal 3 66 5 12" xfId="28226" xr:uid="{9FB45037-D232-4C9A-84D4-67C041FDE937}"/>
    <cellStyle name="Normal 3 66 5 12 2" xfId="28227" xr:uid="{B7B16C85-ED39-4ECA-AECA-452FDD53DC55}"/>
    <cellStyle name="Normal 3 66 5 13" xfId="28228" xr:uid="{A104FAB5-745A-4702-96D0-486D3444B915}"/>
    <cellStyle name="Normal 3 66 5 14" xfId="28229" xr:uid="{B8DA43F5-4452-480F-8CCC-EC58444A23AD}"/>
    <cellStyle name="Normal 3 66 5 15" xfId="28230" xr:uid="{36A32DB6-A90E-4B44-BD33-DEFEA42D0750}"/>
    <cellStyle name="Normal 3 66 5 2" xfId="28231" xr:uid="{B32310C2-F334-4731-831A-CF4E0B65B4E2}"/>
    <cellStyle name="Normal 3 66 5 2 2" xfId="28232" xr:uid="{93FF0C10-BBF1-4CA8-9557-4F023C3C6192}"/>
    <cellStyle name="Normal 3 66 5 2 2 2" xfId="28233" xr:uid="{92083426-693D-42FA-B539-02A7145D61E6}"/>
    <cellStyle name="Normal 3 66 5 2 2 2 2" xfId="28234" xr:uid="{D44B2316-A611-47C6-84C3-DBAD22CE92F1}"/>
    <cellStyle name="Normal 3 66 5 2 2 2 2 2" xfId="28235" xr:uid="{D9F02AD5-93A3-414E-9EDA-73481D68CC3B}"/>
    <cellStyle name="Normal 3 66 5 2 2 2 2 2 2" xfId="28236" xr:uid="{509F01C9-A135-4124-81A7-E09CACE7A03D}"/>
    <cellStyle name="Normal 3 66 5 2 2 2 2 3" xfId="28237" xr:uid="{8C5F8031-A436-462C-8C75-F5DD12C90493}"/>
    <cellStyle name="Normal 3 66 5 2 2 2 2 4" xfId="28238" xr:uid="{FCDD3241-0CCD-4921-87E6-0C46B58FA9A6}"/>
    <cellStyle name="Normal 3 66 5 2 2 2 2 5" xfId="28239" xr:uid="{3D64CE28-ACB3-4F6B-922B-94638CDC3AD3}"/>
    <cellStyle name="Normal 3 66 5 2 2 2 3" xfId="28240" xr:uid="{E083F4EE-B49A-4550-857B-F1A3E7F813B1}"/>
    <cellStyle name="Normal 3 66 5 2 2 2 3 2" xfId="28241" xr:uid="{F7F6EE19-401E-42A7-920D-2CCB3CC17D5D}"/>
    <cellStyle name="Normal 3 66 5 2 2 2 4" xfId="28242" xr:uid="{EB6FE81D-D9D4-41BC-8E8F-F7A58C8E77A3}"/>
    <cellStyle name="Normal 3 66 5 2 2 2 5" xfId="28243" xr:uid="{1C42EED8-871B-4A29-B5EB-BFC12EA5C750}"/>
    <cellStyle name="Normal 3 66 5 2 2 3" xfId="28244" xr:uid="{B0243697-6151-412B-8175-7ACE7889247B}"/>
    <cellStyle name="Normal 3 66 5 2 2 4" xfId="28245" xr:uid="{5FD1F4AD-CE4A-4867-B946-B814FCA70313}"/>
    <cellStyle name="Normal 3 66 5 2 2 5" xfId="28246" xr:uid="{C8B438E4-BCBC-42A1-9C68-6ADAF7C6A878}"/>
    <cellStyle name="Normal 3 66 5 2 2 6" xfId="28247" xr:uid="{43CA02FF-BAEE-42A3-BF70-1484B9A813AF}"/>
    <cellStyle name="Normal 3 66 5 2 2 6 2" xfId="28248" xr:uid="{307EC5C0-040A-4ABF-AC91-D2B3445AD95E}"/>
    <cellStyle name="Normal 3 66 5 2 2 7" xfId="28249" xr:uid="{F838B2FC-1BA1-4DFA-807C-D8EDA967D2FD}"/>
    <cellStyle name="Normal 3 66 5 2 2 8" xfId="28250" xr:uid="{47A541BF-B6D9-4521-8F59-CDD3FE348B0C}"/>
    <cellStyle name="Normal 3 66 5 2 2 9" xfId="28251" xr:uid="{5F0C9BF5-4524-44D2-A990-4B710A93BDE8}"/>
    <cellStyle name="Normal 3 66 5 2 3" xfId="28252" xr:uid="{5528F191-BC52-47F0-9D44-FA621B26B98A}"/>
    <cellStyle name="Normal 3 66 5 2 3 2" xfId="28253" xr:uid="{92D2DFFE-2A0B-47B6-86F6-167C9EEDCED0}"/>
    <cellStyle name="Normal 3 66 5 2 3 2 2" xfId="28254" xr:uid="{DB699757-63ED-4072-9B0C-96A5BC44C9D4}"/>
    <cellStyle name="Normal 3 66 5 2 3 2 2 2" xfId="28255" xr:uid="{4172B74A-59E5-47C0-966D-D4F686B3AFF3}"/>
    <cellStyle name="Normal 3 66 5 2 3 2 3" xfId="28256" xr:uid="{FC27D3AA-0EC2-44E6-AF36-D8E60173B677}"/>
    <cellStyle name="Normal 3 66 5 2 3 2 4" xfId="28257" xr:uid="{DFB531FB-DC78-47F1-A7C8-C55EC2AD4137}"/>
    <cellStyle name="Normal 3 66 5 2 3 2 5" xfId="28258" xr:uid="{0B472170-EDEF-487E-8E43-AF75EFBA7A54}"/>
    <cellStyle name="Normal 3 66 5 2 3 3" xfId="28259" xr:uid="{5EA974AC-875B-413F-B1BD-BC15CFE24F82}"/>
    <cellStyle name="Normal 3 66 5 2 3 3 2" xfId="28260" xr:uid="{4915A46F-2CD0-4C2A-B4EA-CC8C9D745EA1}"/>
    <cellStyle name="Normal 3 66 5 2 3 4" xfId="28261" xr:uid="{3EC9800D-F6C7-4C94-A09E-CCA0CAF0F0D7}"/>
    <cellStyle name="Normal 3 66 5 2 3 5" xfId="28262" xr:uid="{C17D2434-4B9B-4DCA-B251-2B184609D7D8}"/>
    <cellStyle name="Normal 3 66 5 2 4" xfId="28263" xr:uid="{FCCBF233-531A-4490-B518-265E07AD2660}"/>
    <cellStyle name="Normal 3 66 5 2 5" xfId="28264" xr:uid="{54E6B494-058C-4E23-B817-DA59164A2526}"/>
    <cellStyle name="Normal 3 66 5 2 6" xfId="28265" xr:uid="{A0369528-382F-4EF6-8506-8D897503DEAE}"/>
    <cellStyle name="Normal 3 66 5 2 6 2" xfId="28266" xr:uid="{A7D0429C-CEB7-4EC5-AB43-3694454FDEA3}"/>
    <cellStyle name="Normal 3 66 5 2 7" xfId="28267" xr:uid="{93389513-AF26-40E7-926F-69A6466D4956}"/>
    <cellStyle name="Normal 3 66 5 2 8" xfId="28268" xr:uid="{AF459A3D-1216-413F-A6CA-1FFBA4948171}"/>
    <cellStyle name="Normal 3 66 5 2 9" xfId="28269" xr:uid="{5DAD31B0-4CC9-44D3-81E6-7C247897A08E}"/>
    <cellStyle name="Normal 3 66 5 3" xfId="28270" xr:uid="{2CCFE915-C171-4F68-BBB0-E929C5CE7EDD}"/>
    <cellStyle name="Normal 3 66 5 3 2" xfId="28271" xr:uid="{44580182-1C38-497E-9BBE-0B3F9E182839}"/>
    <cellStyle name="Normal 3 66 5 3 3" xfId="28272" xr:uid="{67AF851D-1F85-48F0-97A6-278B0433FFB2}"/>
    <cellStyle name="Normal 3 66 5 4" xfId="28273" xr:uid="{E4203D71-0573-4516-8089-6D60C06B62C3}"/>
    <cellStyle name="Normal 3 66 5 4 2" xfId="28274" xr:uid="{6B1046E7-7493-41D8-B6C4-F3EC1FC241B1}"/>
    <cellStyle name="Normal 3 66 5 4 3" xfId="28275" xr:uid="{764EF3F3-3CE8-450E-8397-192AA2198E9A}"/>
    <cellStyle name="Normal 3 66 5 5" xfId="28276" xr:uid="{427B81A7-608C-489A-B76C-0477774929F1}"/>
    <cellStyle name="Normal 3 66 5 5 2" xfId="28277" xr:uid="{D1CDE096-0953-4D82-94BE-FD9F3BF48B5C}"/>
    <cellStyle name="Normal 3 66 5 5 3" xfId="28278" xr:uid="{F4690B37-CD00-4E58-98EF-D94B1C563F1B}"/>
    <cellStyle name="Normal 3 66 5 6" xfId="28279" xr:uid="{77A7A91D-A7EA-4289-B01B-84679E80773B}"/>
    <cellStyle name="Normal 3 66 5 6 2" xfId="28280" xr:uid="{4A7AE6D1-EBB7-4AFC-A73C-8D1479AEE1EB}"/>
    <cellStyle name="Normal 3 66 5 6 3" xfId="28281" xr:uid="{0C486CB3-0F02-4299-8FFB-EB493D4D137F}"/>
    <cellStyle name="Normal 3 66 5 7" xfId="28282" xr:uid="{470FD82F-A2A3-45E8-A12F-43EAFC092184}"/>
    <cellStyle name="Normal 3 66 5 7 2" xfId="28283" xr:uid="{84B26875-B023-4401-9E12-66F52672E26B}"/>
    <cellStyle name="Normal 3 66 5 7 3" xfId="28284" xr:uid="{8FD22C36-D267-4536-AD2F-069F0D73C931}"/>
    <cellStyle name="Normal 3 66 5 8" xfId="28285" xr:uid="{479C32D3-6EFE-4040-AECC-286A237080FB}"/>
    <cellStyle name="Normal 3 66 5 8 2" xfId="28286" xr:uid="{4639C4CA-5A7E-486B-A439-69635E749EC7}"/>
    <cellStyle name="Normal 3 66 5 8 2 2" xfId="28287" xr:uid="{6E2D5AEA-1460-4069-97A6-E4AF0C3B38FA}"/>
    <cellStyle name="Normal 3 66 5 8 2 2 2" xfId="28288" xr:uid="{2CADCA73-466D-4B6A-A3E2-24B041213E99}"/>
    <cellStyle name="Normal 3 66 5 8 2 3" xfId="28289" xr:uid="{96280053-93A2-4A75-A45A-CFA2B2A068AA}"/>
    <cellStyle name="Normal 3 66 5 8 2 4" xfId="28290" xr:uid="{86B4DFEA-7550-4D92-A6FF-6D9EAE353197}"/>
    <cellStyle name="Normal 3 66 5 8 2 5" xfId="28291" xr:uid="{9B4792AB-1006-443F-8694-9CFAD3F7336A}"/>
    <cellStyle name="Normal 3 66 5 8 3" xfId="28292" xr:uid="{5DB1DFE3-0542-4EA6-9CEC-07234AF1BB0D}"/>
    <cellStyle name="Normal 3 66 5 8 3 2" xfId="28293" xr:uid="{3F7DABCB-C68F-45B5-B6BD-7BE545A14F3A}"/>
    <cellStyle name="Normal 3 66 5 8 4" xfId="28294" xr:uid="{4A809C05-1242-4946-89A7-35074627AF25}"/>
    <cellStyle name="Normal 3 66 5 8 5" xfId="28295" xr:uid="{0E422C15-EEC2-4F81-9A6B-8135B2982251}"/>
    <cellStyle name="Normal 3 66 5 9" xfId="28296" xr:uid="{29261511-23BB-4535-914C-72D6603C8E1F}"/>
    <cellStyle name="Normal 3 66 6" xfId="28297" xr:uid="{634B3945-6F96-44C6-B367-FF4F47DAA12F}"/>
    <cellStyle name="Normal 3 66 6 2" xfId="28298" xr:uid="{4E86560F-6438-4B44-B929-4C60E478A553}"/>
    <cellStyle name="Normal 3 66 6 3" xfId="28299" xr:uid="{CE230C64-B654-47F2-9270-674BCCD366CB}"/>
    <cellStyle name="Normal 3 66 7" xfId="28300" xr:uid="{40963213-3DAD-45D2-B040-9D113AEEB980}"/>
    <cellStyle name="Normal 3 66 7 2" xfId="28301" xr:uid="{0AF20035-8319-4517-B6C9-D018C1A21A92}"/>
    <cellStyle name="Normal 3 66 7 2 2" xfId="28302" xr:uid="{EB824F1E-74DB-45C0-83C3-60ECAB3A3E3A}"/>
    <cellStyle name="Normal 3 66 7 2 2 2" xfId="28303" xr:uid="{AE1C1BF0-D93B-4E8E-9A44-185F6A1E2715}"/>
    <cellStyle name="Normal 3 66 7 2 2 2 2" xfId="28304" xr:uid="{5673F873-E803-4755-9A24-965F80C095B0}"/>
    <cellStyle name="Normal 3 66 7 2 2 2 2 2" xfId="28305" xr:uid="{76313BE3-99B4-42F2-A8BD-A2824A89BBD0}"/>
    <cellStyle name="Normal 3 66 7 2 2 2 3" xfId="28306" xr:uid="{B062E709-CDBF-4DD8-92F7-C6CEBEC0D089}"/>
    <cellStyle name="Normal 3 66 7 2 2 2 4" xfId="28307" xr:uid="{DCF87DCB-6DAA-452B-90C9-BE4BF5F85AC4}"/>
    <cellStyle name="Normal 3 66 7 2 2 2 5" xfId="28308" xr:uid="{DB35469E-6E5B-4BC3-8972-683D7AAA74D5}"/>
    <cellStyle name="Normal 3 66 7 2 2 3" xfId="28309" xr:uid="{746F4514-A00D-44B1-AE92-A38A3254DF2D}"/>
    <cellStyle name="Normal 3 66 7 2 2 3 2" xfId="28310" xr:uid="{DC718A37-48A0-4C12-82F6-CFD7FD4AD314}"/>
    <cellStyle name="Normal 3 66 7 2 2 4" xfId="28311" xr:uid="{94574F67-7352-4C1B-B31E-472C00F04754}"/>
    <cellStyle name="Normal 3 66 7 2 2 5" xfId="28312" xr:uid="{12AA3F2D-7C46-4BB9-BDDE-BA1D9AFF5EC5}"/>
    <cellStyle name="Normal 3 66 7 2 3" xfId="28313" xr:uid="{E9B96CAC-1844-44B5-A5B3-CACBAE490919}"/>
    <cellStyle name="Normal 3 66 7 2 4" xfId="28314" xr:uid="{7D0FD8D5-382F-4255-8E43-0389E6E993AA}"/>
    <cellStyle name="Normal 3 66 7 2 5" xfId="28315" xr:uid="{F5A80DB7-3232-4160-891A-AE93743857FB}"/>
    <cellStyle name="Normal 3 66 7 2 6" xfId="28316" xr:uid="{6986A7FF-2E2C-4D35-8670-37974578923D}"/>
    <cellStyle name="Normal 3 66 7 2 6 2" xfId="28317" xr:uid="{3A65B7D1-6157-4B4D-8C6D-A8B0FC1E0897}"/>
    <cellStyle name="Normal 3 66 7 2 7" xfId="28318" xr:uid="{C7BD38D9-1DF2-4F3D-9202-DC1CAE1A39B0}"/>
    <cellStyle name="Normal 3 66 7 2 8" xfId="28319" xr:uid="{143307F2-9826-4F86-9E92-C8282E2DD2DE}"/>
    <cellStyle name="Normal 3 66 7 2 9" xfId="28320" xr:uid="{57811F41-0350-4A0B-8DAE-7AB418FA190E}"/>
    <cellStyle name="Normal 3 66 7 3" xfId="28321" xr:uid="{82E3A57D-F5D8-4ED4-91D8-EFFB27DC4223}"/>
    <cellStyle name="Normal 3 66 7 3 2" xfId="28322" xr:uid="{906A2F53-6E42-446F-A75D-22BD11E5332E}"/>
    <cellStyle name="Normal 3 66 7 3 2 2" xfId="28323" xr:uid="{3E261B56-63C2-4BD2-B914-2039B9D9559C}"/>
    <cellStyle name="Normal 3 66 7 3 2 2 2" xfId="28324" xr:uid="{9E6B9A7F-306E-4071-8F1E-7545BB70BA05}"/>
    <cellStyle name="Normal 3 66 7 3 2 3" xfId="28325" xr:uid="{6ED1C2C4-6D71-4D27-BAD0-C0F5B8E48B0A}"/>
    <cellStyle name="Normal 3 66 7 3 2 4" xfId="28326" xr:uid="{A318C7EF-7370-4010-857E-367AB1B5CDDB}"/>
    <cellStyle name="Normal 3 66 7 3 2 5" xfId="28327" xr:uid="{C3FB245F-D4D2-47FB-9A07-0175B1363421}"/>
    <cellStyle name="Normal 3 66 7 3 3" xfId="28328" xr:uid="{7383EF64-A5AA-4585-94C3-9F5A5E547C2B}"/>
    <cellStyle name="Normal 3 66 7 3 3 2" xfId="28329" xr:uid="{E81B8EF1-A9EE-4554-ABA0-F9AE56424316}"/>
    <cellStyle name="Normal 3 66 7 3 4" xfId="28330" xr:uid="{92DCD9F5-A792-4154-8A05-5B3FA2BD7868}"/>
    <cellStyle name="Normal 3 66 7 3 5" xfId="28331" xr:uid="{7CFBDF6B-9013-44CC-9A70-92101EC02BE8}"/>
    <cellStyle name="Normal 3 66 7 4" xfId="28332" xr:uid="{13E037CC-7F9C-4521-A495-4B95F23EACD5}"/>
    <cellStyle name="Normal 3 66 7 5" xfId="28333" xr:uid="{9840E7FB-4FEC-44A4-AE6A-1099F4CC9341}"/>
    <cellStyle name="Normal 3 66 7 6" xfId="28334" xr:uid="{3C9C2C08-DE29-4668-9645-20ED4070BF5E}"/>
    <cellStyle name="Normal 3 66 7 6 2" xfId="28335" xr:uid="{88EB8EB2-03BD-4E73-955A-C116CAE508E0}"/>
    <cellStyle name="Normal 3 66 7 7" xfId="28336" xr:uid="{AE774D3E-C86C-4848-ACBA-6F1332F4C880}"/>
    <cellStyle name="Normal 3 66 7 8" xfId="28337" xr:uid="{655381A3-A19B-46FB-959C-F3F1A0BA8996}"/>
    <cellStyle name="Normal 3 66 7 9" xfId="28338" xr:uid="{A72F9865-787B-45B2-8985-B3E58D38F57F}"/>
    <cellStyle name="Normal 3 66 8" xfId="28339" xr:uid="{9D1F40B5-5E5F-4528-953C-60E13DA5B4B8}"/>
    <cellStyle name="Normal 3 66 9" xfId="28340" xr:uid="{DE95F085-23B1-414F-939A-CEA064C9EB69}"/>
    <cellStyle name="Normal 3 67" xfId="28341" xr:uid="{5D71211A-2AA1-4CFD-AF30-0FC2B02FD7FF}"/>
    <cellStyle name="Normal 3 67 2" xfId="28342" xr:uid="{09F5B3CD-B0EB-4DF0-B9BB-D481E0D8C219}"/>
    <cellStyle name="Normal 3 67 2 2" xfId="28343" xr:uid="{7D7FAE80-523B-4E85-A767-A76C78F7656C}"/>
    <cellStyle name="Normal 3 67 2 3" xfId="28344" xr:uid="{D5BD42B2-436B-40A1-BDE4-D70601035828}"/>
    <cellStyle name="Normal 3 67 3" xfId="28345" xr:uid="{841504E5-8EBC-4048-9290-1A8E77B19F04}"/>
    <cellStyle name="Normal 3 67 3 2" xfId="28346" xr:uid="{16859EB4-088E-46EB-A1D9-A7298401781A}"/>
    <cellStyle name="Normal 3 67 3 3" xfId="28347" xr:uid="{8F8D8130-A2B1-47DF-A455-AAC5203B4B95}"/>
    <cellStyle name="Normal 3 67 4" xfId="28348" xr:uid="{F2400828-4AEB-4B69-9B81-3261CE7298C5}"/>
    <cellStyle name="Normal 3 67 5" xfId="28349" xr:uid="{AF558FC8-3B62-4F9A-8262-0F7BB0CD5F66}"/>
    <cellStyle name="Normal 3 67 6" xfId="41561" xr:uid="{E08D644F-CEAF-4C09-98AB-69EC46386B1B}"/>
    <cellStyle name="Normal 3 67 7" xfId="42058" xr:uid="{B1145DCE-A493-4DF7-ADB2-0C3D07D91530}"/>
    <cellStyle name="Normal 3 68" xfId="28350" xr:uid="{A5F4E3B4-2AFB-4836-BD24-A3D84B5D8EFD}"/>
    <cellStyle name="Normal 3 68 2" xfId="28351" xr:uid="{DB9227C9-DA6E-40F3-9B46-AF26022BD759}"/>
    <cellStyle name="Normal 3 68 2 2" xfId="28352" xr:uid="{E26E15F1-52AC-421F-96EE-D008A16D2D0B}"/>
    <cellStyle name="Normal 3 68 2 3" xfId="28353" xr:uid="{FEC1FCEE-47D6-4E06-9934-CFE9AB9033DC}"/>
    <cellStyle name="Normal 3 68 3" xfId="28354" xr:uid="{72C046F4-6DC4-4FF1-ABEB-8E4C46F52548}"/>
    <cellStyle name="Normal 3 68 3 2" xfId="28355" xr:uid="{EAA65A80-EA41-420E-A586-48324774CDAC}"/>
    <cellStyle name="Normal 3 68 3 3" xfId="28356" xr:uid="{47538256-4E4B-4CDA-A4EB-AE51F0096CBA}"/>
    <cellStyle name="Normal 3 68 4" xfId="28357" xr:uid="{C9F9420A-6F28-4F81-AF4E-96F7B54B71CC}"/>
    <cellStyle name="Normal 3 68 5" xfId="28358" xr:uid="{25F9EABA-3B0E-4974-AA98-D9A841B7E64C}"/>
    <cellStyle name="Normal 3 68 6" xfId="42059" xr:uid="{E20BD000-CAC5-4704-A7FB-51E2ADB44609}"/>
    <cellStyle name="Normal 3 69" xfId="28359" xr:uid="{31BAB202-EF66-4695-AC4F-8DBE818C0264}"/>
    <cellStyle name="Normal 3 69 2" xfId="28360" xr:uid="{D6FA12A6-7680-438A-9054-3693BEE4304B}"/>
    <cellStyle name="Normal 3 69 2 2" xfId="28361" xr:uid="{D6BF68B4-1536-4AE7-8E93-AC0E4178651D}"/>
    <cellStyle name="Normal 3 69 2 3" xfId="28362" xr:uid="{49209C45-F3A2-4AB7-B1C7-C6FE3815D07F}"/>
    <cellStyle name="Normal 3 69 3" xfId="28363" xr:uid="{1B262882-45A4-4C8E-AC8F-5DADB903EAD4}"/>
    <cellStyle name="Normal 3 69 3 2" xfId="28364" xr:uid="{9ABE0423-7673-4B33-9660-62492B5E5EAD}"/>
    <cellStyle name="Normal 3 69 3 3" xfId="28365" xr:uid="{C49CF10D-1899-49C7-8DEE-CDF74684356A}"/>
    <cellStyle name="Normal 3 69 4" xfId="28366" xr:uid="{624E27FB-DCAB-473A-B12A-EAA43B085A71}"/>
    <cellStyle name="Normal 3 69 5" xfId="28367" xr:uid="{07BF865F-D88B-48F1-BDFB-2977DBA612BC}"/>
    <cellStyle name="Normal 3 7" xfId="28368" xr:uid="{35354504-0FFE-40E5-A741-3CD816EED3FD}"/>
    <cellStyle name="Normal 3 7 10" xfId="28369" xr:uid="{D66528B6-C1EF-4C88-9E79-395F8EF128A7}"/>
    <cellStyle name="Normal 3 7 10 2" xfId="28370" xr:uid="{6B6E1B0D-B1AD-425F-A75E-6EBF6B6FB0B1}"/>
    <cellStyle name="Normal 3 7 10 2 2" xfId="28371" xr:uid="{92CE6F42-40CC-4A93-8DFF-739BA00D0F0D}"/>
    <cellStyle name="Normal 3 7 10 2 3" xfId="28372" xr:uid="{D3FAD92A-E71E-4914-A888-40DADD24B0BD}"/>
    <cellStyle name="Normal 3 7 10 3" xfId="28373" xr:uid="{8A528BC2-4F83-47A4-9ED4-EB19A045BA52}"/>
    <cellStyle name="Normal 3 7 10 3 2" xfId="28374" xr:uid="{2C695746-5A55-4C35-88B1-13AFB6B1B073}"/>
    <cellStyle name="Normal 3 7 10 3 3" xfId="28375" xr:uid="{7063C7C0-73A9-4923-815E-DFCBFC79C46D}"/>
    <cellStyle name="Normal 3 7 10 4" xfId="28376" xr:uid="{92C11E00-D7FE-4421-A258-9C89F8249929}"/>
    <cellStyle name="Normal 3 7 10 5" xfId="28377" xr:uid="{8EF77AA6-D657-4849-93B5-7F0F9A7ED473}"/>
    <cellStyle name="Normal 3 7 11" xfId="28378" xr:uid="{B3F1D209-234D-4000-8EBB-5DF27466A68C}"/>
    <cellStyle name="Normal 3 7 11 2" xfId="28379" xr:uid="{A95A8837-3931-458B-AF92-55629F778B35}"/>
    <cellStyle name="Normal 3 7 11 2 2" xfId="28380" xr:uid="{70A679FA-ABB1-46FE-A7A4-E07FCC9A45DA}"/>
    <cellStyle name="Normal 3 7 11 2 3" xfId="28381" xr:uid="{1F748DB9-84CC-4A7A-BF31-1D720221136E}"/>
    <cellStyle name="Normal 3 7 11 3" xfId="28382" xr:uid="{98E30F77-F4A6-4B31-BF2E-42F162077F99}"/>
    <cellStyle name="Normal 3 7 11 3 2" xfId="28383" xr:uid="{8E4CCD8A-205B-46B3-870F-407E3164074A}"/>
    <cellStyle name="Normal 3 7 11 3 3" xfId="28384" xr:uid="{4D35C13B-2BC6-4B36-8739-8DE1DF0593EA}"/>
    <cellStyle name="Normal 3 7 11 4" xfId="28385" xr:uid="{641DF363-94FC-4BC6-AE7D-9C385AEC54F0}"/>
    <cellStyle name="Normal 3 7 11 5" xfId="28386" xr:uid="{6029FF9A-DC13-47EB-94DC-F306B7958D67}"/>
    <cellStyle name="Normal 3 7 12" xfId="28387" xr:uid="{03F1309E-E260-4417-9358-D71744F18CB0}"/>
    <cellStyle name="Normal 3 7 12 2" xfId="28388" xr:uid="{0FA3A0DB-D68D-476E-B64A-1EA8FD1BBE8D}"/>
    <cellStyle name="Normal 3 7 12 2 2" xfId="28389" xr:uid="{334073A3-4F3B-41EF-8874-627A8F9885F9}"/>
    <cellStyle name="Normal 3 7 12 2 3" xfId="28390" xr:uid="{3F97EC49-2FE3-45A0-BEC4-2C51B0848B14}"/>
    <cellStyle name="Normal 3 7 12 3" xfId="28391" xr:uid="{E481C5D2-7D13-4329-85CE-825EF140D3BB}"/>
    <cellStyle name="Normal 3 7 12 3 2" xfId="28392" xr:uid="{A1630727-0DFF-41C0-A8E6-0C75F90D9648}"/>
    <cellStyle name="Normal 3 7 12 3 3" xfId="28393" xr:uid="{BF9CE418-1D32-45D4-B8B3-34949CAD6126}"/>
    <cellStyle name="Normal 3 7 12 4" xfId="28394" xr:uid="{62DE3805-E099-406E-8606-BCC07E71E7A9}"/>
    <cellStyle name="Normal 3 7 12 5" xfId="28395" xr:uid="{0DBECF0F-6F0C-4BC8-BB82-6DBAE37A4C3A}"/>
    <cellStyle name="Normal 3 7 13" xfId="28396" xr:uid="{62432CE4-5D41-42EF-9C1B-C6A6A1C66C08}"/>
    <cellStyle name="Normal 3 7 13 2" xfId="28397" xr:uid="{7BC4F2DE-83C1-4B4F-B1B4-B6BCE8A3F64A}"/>
    <cellStyle name="Normal 3 7 13 2 2" xfId="28398" xr:uid="{EC9D1A6D-1046-43D0-90D9-13C5573ECFBC}"/>
    <cellStyle name="Normal 3 7 13 2 3" xfId="28399" xr:uid="{3761F735-F95A-4D3D-B177-E77171494556}"/>
    <cellStyle name="Normal 3 7 13 3" xfId="28400" xr:uid="{C2C5EF40-6DD0-4B13-9935-3DCD5F12261B}"/>
    <cellStyle name="Normal 3 7 13 3 2" xfId="28401" xr:uid="{944B5B40-95AF-4749-9518-D8BB05A6843B}"/>
    <cellStyle name="Normal 3 7 13 3 3" xfId="28402" xr:uid="{CAAB1160-0590-4FFE-B53E-D329E05255A6}"/>
    <cellStyle name="Normal 3 7 13 4" xfId="28403" xr:uid="{6882CE7B-01CF-4452-BBE1-A1F0656510D0}"/>
    <cellStyle name="Normal 3 7 13 5" xfId="28404" xr:uid="{5DF33C25-2560-4F03-8075-78024A2DB37E}"/>
    <cellStyle name="Normal 3 7 14" xfId="28405" xr:uid="{EE63E409-314B-4FD5-A5C9-4DA088C2DB06}"/>
    <cellStyle name="Normal 3 7 14 2" xfId="28406" xr:uid="{12BD67B7-2BCD-4686-A2C8-2387270C1D18}"/>
    <cellStyle name="Normal 3 7 14 2 2" xfId="28407" xr:uid="{255A296E-01D1-4A1A-91FC-842B0180C2B7}"/>
    <cellStyle name="Normal 3 7 14 2 3" xfId="28408" xr:uid="{D26C42C8-11DC-4702-AA8B-E87F4156D3BA}"/>
    <cellStyle name="Normal 3 7 14 3" xfId="28409" xr:uid="{2FD0D879-13AC-4DFD-BDA7-C29344A60A0A}"/>
    <cellStyle name="Normal 3 7 14 3 2" xfId="28410" xr:uid="{852009DE-9554-45D7-89D6-8516BEA61F1E}"/>
    <cellStyle name="Normal 3 7 14 3 3" xfId="28411" xr:uid="{C330BDDC-483B-43B3-AD95-BBEB0EB253A9}"/>
    <cellStyle name="Normal 3 7 14 4" xfId="28412" xr:uid="{3D726D2F-AE3C-472C-9CB4-51084847304E}"/>
    <cellStyle name="Normal 3 7 14 5" xfId="28413" xr:uid="{8CD1BD38-A815-451B-B45F-3AF3A2852F9C}"/>
    <cellStyle name="Normal 3 7 15" xfId="28414" xr:uid="{2E90665A-0B64-4207-9926-B097E8DF2089}"/>
    <cellStyle name="Normal 3 7 15 2" xfId="28415" xr:uid="{4A177B31-B0C4-42CF-A551-27C8757BCD8A}"/>
    <cellStyle name="Normal 3 7 15 2 2" xfId="28416" xr:uid="{E87C18A2-34DE-404B-B660-D0BF518DBEB8}"/>
    <cellStyle name="Normal 3 7 15 2 3" xfId="28417" xr:uid="{61416744-7EB3-4E26-B603-9493A7D3520F}"/>
    <cellStyle name="Normal 3 7 15 3" xfId="28418" xr:uid="{B17D0791-4A4F-45A2-A8F7-8D22712A74DE}"/>
    <cellStyle name="Normal 3 7 15 3 2" xfId="28419" xr:uid="{D8EA1BF9-BEF5-4BDF-8095-21BA37D0B5E7}"/>
    <cellStyle name="Normal 3 7 15 3 3" xfId="28420" xr:uid="{960FC109-EA0C-4060-AD36-74133A8B84D0}"/>
    <cellStyle name="Normal 3 7 15 4" xfId="28421" xr:uid="{0C2E8175-37BA-4EC7-8E20-8B5B3BDB129B}"/>
    <cellStyle name="Normal 3 7 15 5" xfId="28422" xr:uid="{E20891A9-8586-4F33-AF54-4E8955BD4AD7}"/>
    <cellStyle name="Normal 3 7 16" xfId="28423" xr:uid="{010E6168-5968-4A8D-A42C-21CFC392B4B1}"/>
    <cellStyle name="Normal 3 7 16 2" xfId="28424" xr:uid="{6D807657-B5B7-4806-A42B-312C39A49658}"/>
    <cellStyle name="Normal 3 7 16 2 2" xfId="28425" xr:uid="{E3BF70BB-9A83-489A-9078-49BF62DE50AB}"/>
    <cellStyle name="Normal 3 7 16 2 3" xfId="28426" xr:uid="{87DBC883-7243-498A-A504-D10552E9D8D6}"/>
    <cellStyle name="Normal 3 7 16 3" xfId="28427" xr:uid="{71EC1D3C-526D-4D52-A9DB-627FAE04F158}"/>
    <cellStyle name="Normal 3 7 16 3 2" xfId="28428" xr:uid="{FB7541D2-C9CF-4FE9-BDB7-5F2676A8F0FF}"/>
    <cellStyle name="Normal 3 7 16 3 3" xfId="28429" xr:uid="{B550A063-A78F-4024-8665-F34689C70F9C}"/>
    <cellStyle name="Normal 3 7 16 4" xfId="28430" xr:uid="{4787893A-FD68-4A85-8E20-C7546D4B87F5}"/>
    <cellStyle name="Normal 3 7 16 5" xfId="28431" xr:uid="{69323B4F-B98F-4765-900B-D3297A96F2C2}"/>
    <cellStyle name="Normal 3 7 17" xfId="28432" xr:uid="{0E1E4C77-4F32-4B20-B630-F8904B6D948D}"/>
    <cellStyle name="Normal 3 7 17 2" xfId="28433" xr:uid="{C81A46C2-B4D8-4C17-A87B-CBE2E84A0EE0}"/>
    <cellStyle name="Normal 3 7 17 2 2" xfId="28434" xr:uid="{AE44E84D-B729-45A6-9C12-6FE3176939EC}"/>
    <cellStyle name="Normal 3 7 17 2 3" xfId="28435" xr:uid="{51D61BAE-F5D9-4F68-B517-95190E7EF0FA}"/>
    <cellStyle name="Normal 3 7 17 3" xfId="28436" xr:uid="{D3870005-F9A9-4540-B3B4-1493C7A72A9A}"/>
    <cellStyle name="Normal 3 7 17 3 2" xfId="28437" xr:uid="{41D5C816-E228-4238-88CF-8CCD48B810CA}"/>
    <cellStyle name="Normal 3 7 17 3 3" xfId="28438" xr:uid="{F83353FC-46AE-4C53-9910-770995698C8A}"/>
    <cellStyle name="Normal 3 7 17 4" xfId="28439" xr:uid="{688E3253-5A12-44D4-9F5D-88091DEE7B88}"/>
    <cellStyle name="Normal 3 7 17 5" xfId="28440" xr:uid="{D061481A-932C-465F-B9FF-3DE5B866DFB6}"/>
    <cellStyle name="Normal 3 7 18" xfId="28441" xr:uid="{243F2257-4A69-4C33-8567-4172959A2DDB}"/>
    <cellStyle name="Normal 3 7 18 2" xfId="28442" xr:uid="{1873F615-B137-417E-A736-4A841AD73854}"/>
    <cellStyle name="Normal 3 7 18 2 2" xfId="28443" xr:uid="{A41793B7-A539-4729-9612-9164A6D160D1}"/>
    <cellStyle name="Normal 3 7 18 2 3" xfId="28444" xr:uid="{82B20E4B-246C-4991-9A27-EA71895DD482}"/>
    <cellStyle name="Normal 3 7 18 3" xfId="28445" xr:uid="{128A86F9-44AC-4D2B-97EE-D2794FCB2D2F}"/>
    <cellStyle name="Normal 3 7 18 3 2" xfId="28446" xr:uid="{178A4996-8C60-4085-A1B3-3313F89B5214}"/>
    <cellStyle name="Normal 3 7 18 3 3" xfId="28447" xr:uid="{70554453-6699-4170-A2FF-DA9A83F667AB}"/>
    <cellStyle name="Normal 3 7 18 4" xfId="28448" xr:uid="{B2087118-DBB6-4352-ADAA-EEC6E7A14B03}"/>
    <cellStyle name="Normal 3 7 18 5" xfId="28449" xr:uid="{A216B141-873F-40C1-9F19-5AD67AA67975}"/>
    <cellStyle name="Normal 3 7 19" xfId="28450" xr:uid="{43F81E1B-00B3-4512-8004-4118EDF651EE}"/>
    <cellStyle name="Normal 3 7 19 2" xfId="28451" xr:uid="{C16565F2-D9AE-4EC7-9659-5723900346B8}"/>
    <cellStyle name="Normal 3 7 19 2 2" xfId="28452" xr:uid="{CDEEE324-F2DC-448B-BB41-004306E8834F}"/>
    <cellStyle name="Normal 3 7 19 2 3" xfId="28453" xr:uid="{8678B21F-8762-4E03-9873-3B217BAFC4F1}"/>
    <cellStyle name="Normal 3 7 19 3" xfId="28454" xr:uid="{B3A1CC4A-7ABD-4EFB-92B8-AF7A9D7766D3}"/>
    <cellStyle name="Normal 3 7 19 3 2" xfId="28455" xr:uid="{859480A2-837D-4C8C-A42F-4FFA85DF5B64}"/>
    <cellStyle name="Normal 3 7 19 3 3" xfId="28456" xr:uid="{3CE79FCD-671A-4F67-901C-DEDA810DD2C0}"/>
    <cellStyle name="Normal 3 7 19 4" xfId="28457" xr:uid="{6E2834CA-D141-4A50-821F-F62E3D281A26}"/>
    <cellStyle name="Normal 3 7 19 5" xfId="28458" xr:uid="{2CD8AB80-2AC5-4CC9-ADE1-CA1B1A43C249}"/>
    <cellStyle name="Normal 3 7 2" xfId="28459" xr:uid="{DAEB339C-11BA-45ED-8EAA-DD1D445F869D}"/>
    <cellStyle name="Normal 3 7 2 2" xfId="28460" xr:uid="{AFECF849-DE62-48C8-8BD9-C7BBDBC8B4D5}"/>
    <cellStyle name="Normal 3 7 2 2 2" xfId="28461" xr:uid="{40106BAB-D012-4F57-9849-D21C40BDB9A1}"/>
    <cellStyle name="Normal 3 7 2 2 3" xfId="28462" xr:uid="{19A855B4-DF98-4A44-81D7-F36AB6D3A346}"/>
    <cellStyle name="Normal 3 7 2 3" xfId="28463" xr:uid="{8BD41197-8D18-4384-B11C-893D7B18E3C4}"/>
    <cellStyle name="Normal 3 7 2 3 2" xfId="28464" xr:uid="{5C2AA60E-2D21-4AF2-904B-BF63AC422CEA}"/>
    <cellStyle name="Normal 3 7 2 3 3" xfId="28465" xr:uid="{9776C383-CE2F-49BF-B9CC-28369B4E9AA6}"/>
    <cellStyle name="Normal 3 7 2 4" xfId="28466" xr:uid="{02C7C02A-CC9B-4B46-96F1-5C2345E086F1}"/>
    <cellStyle name="Normal 3 7 2 5" xfId="28467" xr:uid="{110FA316-7741-4264-877A-A52C7F25AF8D}"/>
    <cellStyle name="Normal 3 7 20" xfId="28468" xr:uid="{238DB628-6BC6-4C03-9358-21C8386F3DF6}"/>
    <cellStyle name="Normal 3 7 20 2" xfId="28469" xr:uid="{F1E01462-A06B-420D-9B30-1A65B0E137B7}"/>
    <cellStyle name="Normal 3 7 20 2 2" xfId="28470" xr:uid="{73538203-BD50-4B05-BA3C-54509FB45789}"/>
    <cellStyle name="Normal 3 7 20 2 3" xfId="28471" xr:uid="{4FC5855B-8B73-4703-A28D-44E3917001B9}"/>
    <cellStyle name="Normal 3 7 20 3" xfId="28472" xr:uid="{7F9881C2-5D0E-4C6D-A065-C7B46C3DD980}"/>
    <cellStyle name="Normal 3 7 20 3 2" xfId="28473" xr:uid="{3943714B-ED8B-4C75-B430-06E52D7C69D9}"/>
    <cellStyle name="Normal 3 7 20 3 3" xfId="28474" xr:uid="{9BC13D53-9958-4911-9AE9-B6167BBDE183}"/>
    <cellStyle name="Normal 3 7 20 4" xfId="28475" xr:uid="{A3579BD6-446E-40B7-A534-CEA1309FCF1B}"/>
    <cellStyle name="Normal 3 7 20 5" xfId="28476" xr:uid="{3CDC4112-CDCC-481A-BF7E-113C71001DA1}"/>
    <cellStyle name="Normal 3 7 21" xfId="28477" xr:uid="{FED8A4A7-E90F-4629-ACFD-79A15811383A}"/>
    <cellStyle name="Normal 3 7 21 2" xfId="28478" xr:uid="{4F63DE59-ADE1-4B9B-8D56-0229B19D8F07}"/>
    <cellStyle name="Normal 3 7 21 2 2" xfId="28479" xr:uid="{AEFBCD65-0F8D-4FE6-9EB7-B36ECF0B5A93}"/>
    <cellStyle name="Normal 3 7 21 2 3" xfId="28480" xr:uid="{E7680402-10B9-4310-8EB0-D7942BCEF51A}"/>
    <cellStyle name="Normal 3 7 21 3" xfId="28481" xr:uid="{895A643F-4B6D-4B76-917F-4EB7A06EBDB4}"/>
    <cellStyle name="Normal 3 7 21 3 2" xfId="28482" xr:uid="{B3599E61-D348-43F9-BAA4-D94F1B01D4EC}"/>
    <cellStyle name="Normal 3 7 21 3 3" xfId="28483" xr:uid="{EB8D0F00-7429-43BD-B6AB-49D0A802FD54}"/>
    <cellStyle name="Normal 3 7 21 4" xfId="28484" xr:uid="{F4C4A43C-4F00-4A08-BEF8-9A8D3FCF2730}"/>
    <cellStyle name="Normal 3 7 21 5" xfId="28485" xr:uid="{9DCED53D-4B26-4550-A38F-72D7E5C13B74}"/>
    <cellStyle name="Normal 3 7 22" xfId="28486" xr:uid="{CEEE70A5-5452-45AE-8BB2-844FF9FCABB6}"/>
    <cellStyle name="Normal 3 7 22 2" xfId="28487" xr:uid="{2649B179-C14C-473B-8744-5799914DCC58}"/>
    <cellStyle name="Normal 3 7 22 2 2" xfId="28488" xr:uid="{57C40051-C76D-4E2A-B4C4-3EE37BED4C28}"/>
    <cellStyle name="Normal 3 7 22 2 3" xfId="28489" xr:uid="{BB3CD12D-3CF7-4EE5-9C0A-68A701ED45F6}"/>
    <cellStyle name="Normal 3 7 22 3" xfId="28490" xr:uid="{BE89AA86-1E7F-4F6E-BE8E-6BA11077C4A6}"/>
    <cellStyle name="Normal 3 7 22 3 2" xfId="28491" xr:uid="{100D74C6-0107-46D7-B3EF-CA7FD8C69079}"/>
    <cellStyle name="Normal 3 7 22 3 3" xfId="28492" xr:uid="{1245EB0F-8739-4491-9FAB-AF0A58025EA6}"/>
    <cellStyle name="Normal 3 7 22 4" xfId="28493" xr:uid="{5DAA3AB3-3282-4A90-B6B9-C8C1CBFD1B48}"/>
    <cellStyle name="Normal 3 7 22 5" xfId="28494" xr:uid="{098800B3-180A-4BDF-8EA4-1A694EB6250A}"/>
    <cellStyle name="Normal 3 7 23" xfId="28495" xr:uid="{860BF4EC-2474-4B5F-8C75-A202175A6408}"/>
    <cellStyle name="Normal 3 7 23 2" xfId="28496" xr:uid="{63EB5273-889F-433E-BCC8-B6BA139748DD}"/>
    <cellStyle name="Normal 3 7 23 2 2" xfId="28497" xr:uid="{8FF4CBF3-F2AA-41E4-83F8-AFB3E6544B29}"/>
    <cellStyle name="Normal 3 7 23 2 3" xfId="28498" xr:uid="{8A560279-0B3C-4D7C-81FC-BBAD588AFB8B}"/>
    <cellStyle name="Normal 3 7 23 3" xfId="28499" xr:uid="{99FE8F42-A126-49F4-AC54-A8FF75392757}"/>
    <cellStyle name="Normal 3 7 23 3 2" xfId="28500" xr:uid="{98F18275-3262-4094-B3D0-9C380381D682}"/>
    <cellStyle name="Normal 3 7 23 3 3" xfId="28501" xr:uid="{749F0B92-EAC7-4530-BB28-19892EDF1EDE}"/>
    <cellStyle name="Normal 3 7 23 4" xfId="28502" xr:uid="{E55E1098-BD69-4F9F-AA3F-C60B9CE41AE7}"/>
    <cellStyle name="Normal 3 7 23 5" xfId="28503" xr:uid="{3ECD432C-15A0-498D-BFB7-DAB2D5AD488D}"/>
    <cellStyle name="Normal 3 7 24" xfId="28504" xr:uid="{E4726274-60A3-462D-93DE-EA7B72DBA899}"/>
    <cellStyle name="Normal 3 7 24 10" xfId="28505" xr:uid="{284DF89A-F0F7-4214-A3B9-31C0C2EE8483}"/>
    <cellStyle name="Normal 3 7 24 11" xfId="28506" xr:uid="{C1AB40F6-6322-4D09-9C0F-1F2960BC5C9F}"/>
    <cellStyle name="Normal 3 7 24 11 2" xfId="28507" xr:uid="{EDF53766-6E29-4717-8C60-6E95DDB04991}"/>
    <cellStyle name="Normal 3 7 24 11 2 2" xfId="28508" xr:uid="{84804CFB-35F6-4914-9789-4918ACE55846}"/>
    <cellStyle name="Normal 3 7 24 11 2 2 2" xfId="28509" xr:uid="{47D4A7B5-C6B6-4766-80ED-F0DF41A9F25B}"/>
    <cellStyle name="Normal 3 7 24 11 2 3" xfId="28510" xr:uid="{B01431F7-1710-48D9-AE14-E0CFDE8F35FC}"/>
    <cellStyle name="Normal 3 7 24 11 2 4" xfId="28511" xr:uid="{41165C3E-D84A-4DF7-B02C-9D80BC081F18}"/>
    <cellStyle name="Normal 3 7 24 11 2 5" xfId="28512" xr:uid="{62EF5FF7-D981-477A-8819-3D2DE2551103}"/>
    <cellStyle name="Normal 3 7 24 11 3" xfId="28513" xr:uid="{A0AEF8B6-C82A-45CA-A199-18A2CB22E8E6}"/>
    <cellStyle name="Normal 3 7 24 11 3 2" xfId="28514" xr:uid="{3EFB9655-F26B-4F0A-8F61-C946399363F4}"/>
    <cellStyle name="Normal 3 7 24 11 4" xfId="28515" xr:uid="{504DB80C-25B7-49E3-B78D-5F560E15180D}"/>
    <cellStyle name="Normal 3 7 24 11 5" xfId="28516" xr:uid="{D0E9D0BD-272F-4B8C-BDC6-F1032102159C}"/>
    <cellStyle name="Normal 3 7 24 12" xfId="28517" xr:uid="{EE38B22C-F066-4B2A-B636-BE6329CD76B4}"/>
    <cellStyle name="Normal 3 7 24 13" xfId="28518" xr:uid="{67AA0E3E-2832-4CBD-BF1E-DAEBE2BCC2BD}"/>
    <cellStyle name="Normal 3 7 24 14" xfId="28519" xr:uid="{58A3027D-5A14-4ABF-AF31-725E7DF1458B}"/>
    <cellStyle name="Normal 3 7 24 15" xfId="28520" xr:uid="{A72A1AC5-8800-4020-9FF5-6313499D3447}"/>
    <cellStyle name="Normal 3 7 24 15 2" xfId="28521" xr:uid="{29E5626A-81AA-406A-91B8-4D48797EFBF4}"/>
    <cellStyle name="Normal 3 7 24 16" xfId="28522" xr:uid="{B1299BDB-44FD-47CE-9600-FAD616966079}"/>
    <cellStyle name="Normal 3 7 24 17" xfId="28523" xr:uid="{052EFB3C-0612-4C3D-9B69-C6F81E225BBF}"/>
    <cellStyle name="Normal 3 7 24 18" xfId="28524" xr:uid="{FD199DFA-1352-4CB7-813E-065FC3867FB5}"/>
    <cellStyle name="Normal 3 7 24 2" xfId="28525" xr:uid="{8822E108-6A73-43A0-A9F0-D71CBCE4D106}"/>
    <cellStyle name="Normal 3 7 24 2 10" xfId="28526" xr:uid="{DFC94E05-5C19-4697-A7B4-816D8B753DFC}"/>
    <cellStyle name="Normal 3 7 24 2 11" xfId="28527" xr:uid="{E7410682-5172-4635-8DB1-5339759DF78C}"/>
    <cellStyle name="Normal 3 7 24 2 12" xfId="28528" xr:uid="{77F1F10C-843C-431D-9E99-BE8FED8B753E}"/>
    <cellStyle name="Normal 3 7 24 2 13" xfId="28529" xr:uid="{B8616B13-8D95-4C91-B211-65869AD60DBC}"/>
    <cellStyle name="Normal 3 7 24 2 13 2" xfId="28530" xr:uid="{541934E8-6EC2-40AA-8CAA-B58BC39285F7}"/>
    <cellStyle name="Normal 3 7 24 2 14" xfId="28531" xr:uid="{83DDE0CC-0FD2-460C-95B3-740B8D5DA620}"/>
    <cellStyle name="Normal 3 7 24 2 15" xfId="28532" xr:uid="{CD8EF08B-7ADA-4D0B-8582-DE0E02D24CA2}"/>
    <cellStyle name="Normal 3 7 24 2 16" xfId="28533" xr:uid="{A8769C1F-4129-4F73-83CB-A324C5D71F5B}"/>
    <cellStyle name="Normal 3 7 24 2 2" xfId="28534" xr:uid="{71E348FA-5A6C-4C39-BDA5-2A1AA4638ECC}"/>
    <cellStyle name="Normal 3 7 24 2 2 10" xfId="28535" xr:uid="{3E6BE83D-1228-4948-8E65-03415081E8EE}"/>
    <cellStyle name="Normal 3 7 24 2 2 11" xfId="28536" xr:uid="{91842C98-2B7C-4D7B-BCB9-180825954454}"/>
    <cellStyle name="Normal 3 7 24 2 2 12" xfId="28537" xr:uid="{2376DE9F-560E-4758-9F8C-083E58391038}"/>
    <cellStyle name="Normal 3 7 24 2 2 13" xfId="28538" xr:uid="{B9006A1D-5628-49C5-93E6-3EE0AA4025C3}"/>
    <cellStyle name="Normal 3 7 24 2 2 13 2" xfId="28539" xr:uid="{5FE33C9B-9F34-4E46-B5AB-187A32C740A4}"/>
    <cellStyle name="Normal 3 7 24 2 2 14" xfId="28540" xr:uid="{471BE56B-F819-4BE2-84AE-267433DC2F3F}"/>
    <cellStyle name="Normal 3 7 24 2 2 15" xfId="28541" xr:uid="{96104513-3701-41D6-9F34-13654CEFE6F5}"/>
    <cellStyle name="Normal 3 7 24 2 2 16" xfId="28542" xr:uid="{7E8283F5-3FE5-44FD-9E54-1A4E18A0A6F0}"/>
    <cellStyle name="Normal 3 7 24 2 2 2" xfId="28543" xr:uid="{BFB5ABE9-4F2E-4353-870A-09A94571E2E9}"/>
    <cellStyle name="Normal 3 7 24 2 2 2 10" xfId="28544" xr:uid="{DE3E1766-E581-47F2-B94C-96DD74D16305}"/>
    <cellStyle name="Normal 3 7 24 2 2 2 11" xfId="28545" xr:uid="{70B0658D-D3A1-4F23-99ED-BD6BB84D876B}"/>
    <cellStyle name="Normal 3 7 24 2 2 2 12" xfId="28546" xr:uid="{A0985A54-1A69-4BC3-B796-EBB8F533A3BA}"/>
    <cellStyle name="Normal 3 7 24 2 2 2 12 2" xfId="28547" xr:uid="{41ADD357-E5B9-4BFF-A979-46C0B38FFB4E}"/>
    <cellStyle name="Normal 3 7 24 2 2 2 13" xfId="28548" xr:uid="{CB115FE6-A468-499C-8C2D-748475D77A86}"/>
    <cellStyle name="Normal 3 7 24 2 2 2 14" xfId="28549" xr:uid="{102D89FA-F931-4E45-8D5D-81769ED89253}"/>
    <cellStyle name="Normal 3 7 24 2 2 2 15" xfId="28550" xr:uid="{5C9F1D39-EBE9-4E16-A1AD-27646843EB0E}"/>
    <cellStyle name="Normal 3 7 24 2 2 2 2" xfId="28551" xr:uid="{7007B8F2-C9A7-4C5B-A0D4-CC8CEE93C0C7}"/>
    <cellStyle name="Normal 3 7 24 2 2 2 2 2" xfId="28552" xr:uid="{8FA5DB6C-D830-4A98-B462-2B306F521726}"/>
    <cellStyle name="Normal 3 7 24 2 2 2 2 2 2" xfId="28553" xr:uid="{6BEF7CEA-FE44-45C3-B29C-EA45F5AD19DA}"/>
    <cellStyle name="Normal 3 7 24 2 2 2 2 2 2 2" xfId="28554" xr:uid="{1865F33A-BD27-4C48-AD72-402127B92E3A}"/>
    <cellStyle name="Normal 3 7 24 2 2 2 2 2 2 2 2" xfId="28555" xr:uid="{379D8419-E786-4D89-8857-C62A65AD89FB}"/>
    <cellStyle name="Normal 3 7 24 2 2 2 2 2 2 2 2 2" xfId="28556" xr:uid="{E540A655-D562-4800-A73C-FA97C1812658}"/>
    <cellStyle name="Normal 3 7 24 2 2 2 2 2 2 2 3" xfId="28557" xr:uid="{5F0FC184-83BC-41BE-BDD4-BB811B10946C}"/>
    <cellStyle name="Normal 3 7 24 2 2 2 2 2 2 2 4" xfId="28558" xr:uid="{C5C564DD-FC5E-4E19-9BDC-D7183460F643}"/>
    <cellStyle name="Normal 3 7 24 2 2 2 2 2 2 2 5" xfId="28559" xr:uid="{142448BF-3C6F-4621-BF8C-47064EE53518}"/>
    <cellStyle name="Normal 3 7 24 2 2 2 2 2 2 3" xfId="28560" xr:uid="{D93905CA-03F6-4D3C-844D-9B599955A7C5}"/>
    <cellStyle name="Normal 3 7 24 2 2 2 2 2 2 3 2" xfId="28561" xr:uid="{F3F7A46E-A2F5-44F1-B6B9-92738DB7A4A5}"/>
    <cellStyle name="Normal 3 7 24 2 2 2 2 2 2 4" xfId="28562" xr:uid="{F2FFE3F2-121F-45D3-9DB0-9A38DDF368DA}"/>
    <cellStyle name="Normal 3 7 24 2 2 2 2 2 2 5" xfId="28563" xr:uid="{CB6CE538-2CA1-4E8E-946D-A8A9F7BD5068}"/>
    <cellStyle name="Normal 3 7 24 2 2 2 2 2 3" xfId="28564" xr:uid="{EA23590A-21D5-41A3-AB8C-3B202665C922}"/>
    <cellStyle name="Normal 3 7 24 2 2 2 2 2 4" xfId="28565" xr:uid="{CB953EA4-B03F-48D5-97A3-9739D682879F}"/>
    <cellStyle name="Normal 3 7 24 2 2 2 2 2 5" xfId="28566" xr:uid="{7C5EE640-13C7-4084-88FA-47F9721AAD5E}"/>
    <cellStyle name="Normal 3 7 24 2 2 2 2 2 6" xfId="28567" xr:uid="{FF24E25C-95C4-4044-BD37-EC74CDF56CBD}"/>
    <cellStyle name="Normal 3 7 24 2 2 2 2 2 6 2" xfId="28568" xr:uid="{7CF327BA-6144-4ABC-B8B0-FDD40A21496D}"/>
    <cellStyle name="Normal 3 7 24 2 2 2 2 2 7" xfId="28569" xr:uid="{572CF71D-1DBD-4E13-A01B-17CC2AB3C148}"/>
    <cellStyle name="Normal 3 7 24 2 2 2 2 2 8" xfId="28570" xr:uid="{C2C98F8C-A1F5-43BD-B6B9-EA6342EBB70F}"/>
    <cellStyle name="Normal 3 7 24 2 2 2 2 2 9" xfId="28571" xr:uid="{DB299620-1CF3-4EB7-9E16-36FFE5D2F839}"/>
    <cellStyle name="Normal 3 7 24 2 2 2 2 3" xfId="28572" xr:uid="{F9315915-CA68-4842-AA4B-5497D643E50E}"/>
    <cellStyle name="Normal 3 7 24 2 2 2 2 3 2" xfId="28573" xr:uid="{64DD7082-C635-48A5-95EB-E51E54929C8E}"/>
    <cellStyle name="Normal 3 7 24 2 2 2 2 3 2 2" xfId="28574" xr:uid="{26DA6053-6B7D-41EE-9786-33EC254604EF}"/>
    <cellStyle name="Normal 3 7 24 2 2 2 2 3 2 2 2" xfId="28575" xr:uid="{39D45A62-DC41-4680-AA3E-3C7C725B15AE}"/>
    <cellStyle name="Normal 3 7 24 2 2 2 2 3 2 3" xfId="28576" xr:uid="{3F2F521F-6C5F-420F-8EB7-CC7AD5CA76F6}"/>
    <cellStyle name="Normal 3 7 24 2 2 2 2 3 2 4" xfId="28577" xr:uid="{9E67516C-3D50-40C7-8581-CC4F4B77C7DA}"/>
    <cellStyle name="Normal 3 7 24 2 2 2 2 3 2 5" xfId="28578" xr:uid="{8EE90292-7294-44D8-B7FD-6DDF7F963C93}"/>
    <cellStyle name="Normal 3 7 24 2 2 2 2 3 3" xfId="28579" xr:uid="{EEE8D18E-21E4-440A-9897-EA3E1931A384}"/>
    <cellStyle name="Normal 3 7 24 2 2 2 2 3 3 2" xfId="28580" xr:uid="{F73B85A2-7BDE-4EDF-9F5C-B5F23532E55F}"/>
    <cellStyle name="Normal 3 7 24 2 2 2 2 3 4" xfId="28581" xr:uid="{4459F581-A0C5-4822-8498-41AF75C4A1B7}"/>
    <cellStyle name="Normal 3 7 24 2 2 2 2 3 5" xfId="28582" xr:uid="{BF62DC6D-A636-4120-9783-8A215C3B68FC}"/>
    <cellStyle name="Normal 3 7 24 2 2 2 2 4" xfId="28583" xr:uid="{0CE26E7B-F096-4C5F-8137-0647A6FC5168}"/>
    <cellStyle name="Normal 3 7 24 2 2 2 2 5" xfId="28584" xr:uid="{9250822F-FD4E-4988-BEF1-09C6744D6D02}"/>
    <cellStyle name="Normal 3 7 24 2 2 2 2 6" xfId="28585" xr:uid="{1C3943DA-44D5-4658-9DCE-62C464F3FB47}"/>
    <cellStyle name="Normal 3 7 24 2 2 2 2 6 2" xfId="28586" xr:uid="{BE1827F5-740F-4901-8E12-DB2761128F91}"/>
    <cellStyle name="Normal 3 7 24 2 2 2 2 7" xfId="28587" xr:uid="{C406DFAE-4348-410F-837D-1EE661047A44}"/>
    <cellStyle name="Normal 3 7 24 2 2 2 2 8" xfId="28588" xr:uid="{12E92DF3-0906-4EB9-B734-2BAC319024D1}"/>
    <cellStyle name="Normal 3 7 24 2 2 2 2 9" xfId="28589" xr:uid="{DCC0EC02-41EA-48CC-99DB-8C3809FA93ED}"/>
    <cellStyle name="Normal 3 7 24 2 2 2 3" xfId="28590" xr:uid="{270C2575-E27F-4E9A-BEDA-A40474B5B834}"/>
    <cellStyle name="Normal 3 7 24 2 2 2 3 2" xfId="28591" xr:uid="{DD4F6293-BE3C-4E69-B2D2-7F66A989C353}"/>
    <cellStyle name="Normal 3 7 24 2 2 2 3 3" xfId="28592" xr:uid="{C4EBCB44-E266-431D-A422-51A59E6F7F53}"/>
    <cellStyle name="Normal 3 7 24 2 2 2 4" xfId="28593" xr:uid="{788F2EBC-7AE3-4EE2-992E-F1CBEC0198DA}"/>
    <cellStyle name="Normal 3 7 24 2 2 2 4 2" xfId="28594" xr:uid="{EC30C181-A2C3-469C-BD27-3F3501F0BA92}"/>
    <cellStyle name="Normal 3 7 24 2 2 2 4 3" xfId="28595" xr:uid="{485E332A-7A45-4526-8E4D-26650372911C}"/>
    <cellStyle name="Normal 3 7 24 2 2 2 5" xfId="28596" xr:uid="{34C5566B-C59F-4EB1-A432-986640AC9EC7}"/>
    <cellStyle name="Normal 3 7 24 2 2 2 5 2" xfId="28597" xr:uid="{C390C39C-3F82-4493-9664-71BB4D20DE10}"/>
    <cellStyle name="Normal 3 7 24 2 2 2 5 3" xfId="28598" xr:uid="{44362003-4ADB-433A-991D-F6993647D74E}"/>
    <cellStyle name="Normal 3 7 24 2 2 2 6" xfId="28599" xr:uid="{1AF131FB-94EE-4F99-8E32-5FBDD38C9D2F}"/>
    <cellStyle name="Normal 3 7 24 2 2 2 6 2" xfId="28600" xr:uid="{B37CE2A9-4E8B-4136-AAA5-B901CDF3581B}"/>
    <cellStyle name="Normal 3 7 24 2 2 2 6 3" xfId="28601" xr:uid="{78AFACB3-91F8-4186-A497-A73A808B925B}"/>
    <cellStyle name="Normal 3 7 24 2 2 2 7" xfId="28602" xr:uid="{9DB81123-1DB2-4381-95BA-AA6A545C6EB1}"/>
    <cellStyle name="Normal 3 7 24 2 2 2 7 2" xfId="28603" xr:uid="{A7A20B86-30F0-4402-A764-F677F4FD455C}"/>
    <cellStyle name="Normal 3 7 24 2 2 2 7 3" xfId="28604" xr:uid="{C6C67218-945F-4FFF-A7DC-318471250829}"/>
    <cellStyle name="Normal 3 7 24 2 2 2 8" xfId="28605" xr:uid="{F52F7F47-BCDE-40BD-BDDB-9C69D5AC901B}"/>
    <cellStyle name="Normal 3 7 24 2 2 2 8 2" xfId="28606" xr:uid="{98C8C445-31DD-4FD0-AA9C-7CA7DE475B68}"/>
    <cellStyle name="Normal 3 7 24 2 2 2 8 2 2" xfId="28607" xr:uid="{B81C0B51-9B26-48BF-B56D-0F79354257E6}"/>
    <cellStyle name="Normal 3 7 24 2 2 2 8 2 2 2" xfId="28608" xr:uid="{6DCBEFC0-A183-4D7C-8F46-B1A872D194A0}"/>
    <cellStyle name="Normal 3 7 24 2 2 2 8 2 3" xfId="28609" xr:uid="{57B64169-AEF6-43C3-972E-EB62C608ACA2}"/>
    <cellStyle name="Normal 3 7 24 2 2 2 8 2 4" xfId="28610" xr:uid="{1AC512B3-7CEF-4B2E-802D-D3AFD67218D2}"/>
    <cellStyle name="Normal 3 7 24 2 2 2 8 2 5" xfId="28611" xr:uid="{180CDF9D-D0B2-4A0A-BCAF-E2244E809D07}"/>
    <cellStyle name="Normal 3 7 24 2 2 2 8 3" xfId="28612" xr:uid="{6F5DF7BE-3B6D-4139-A5BE-52BE8E1A94C9}"/>
    <cellStyle name="Normal 3 7 24 2 2 2 8 3 2" xfId="28613" xr:uid="{8D754BF3-864F-40BE-8639-86AD169B018F}"/>
    <cellStyle name="Normal 3 7 24 2 2 2 8 4" xfId="28614" xr:uid="{8E172828-359A-4169-8598-21FE268EAC70}"/>
    <cellStyle name="Normal 3 7 24 2 2 2 8 5" xfId="28615" xr:uid="{39D8B564-3CA9-4BF6-9B9E-41795309EF1E}"/>
    <cellStyle name="Normal 3 7 24 2 2 2 9" xfId="28616" xr:uid="{739D4196-8ED2-441B-A863-2E6DC6628CC9}"/>
    <cellStyle name="Normal 3 7 24 2 2 3" xfId="28617" xr:uid="{9BBB4EF2-6E7E-4952-A331-EE392251E11B}"/>
    <cellStyle name="Normal 3 7 24 2 2 3 2" xfId="28618" xr:uid="{6EC0A9CD-B1B5-4025-B0CD-7422DB62DE9E}"/>
    <cellStyle name="Normal 3 7 24 2 2 3 3" xfId="28619" xr:uid="{66B8AC18-47A0-4698-8F39-F06475D7D3E2}"/>
    <cellStyle name="Normal 3 7 24 2 2 4" xfId="28620" xr:uid="{E1C13CEC-998A-48D9-AC46-3E1BACC5E22A}"/>
    <cellStyle name="Normal 3 7 24 2 2 4 2" xfId="28621" xr:uid="{56B66FF3-7DD4-4F94-8308-EDF9824F1982}"/>
    <cellStyle name="Normal 3 7 24 2 2 4 2 2" xfId="28622" xr:uid="{E3596079-60DA-4ADC-9E8C-4AA4E8320A9B}"/>
    <cellStyle name="Normal 3 7 24 2 2 4 2 2 2" xfId="28623" xr:uid="{C6A3B9C5-4A34-45F1-8B8F-18154909CDA4}"/>
    <cellStyle name="Normal 3 7 24 2 2 4 2 2 2 2" xfId="28624" xr:uid="{73EAE060-BDD2-4C0E-9E5B-434A661D7733}"/>
    <cellStyle name="Normal 3 7 24 2 2 4 2 2 2 2 2" xfId="28625" xr:uid="{E67F0BD0-C150-42E4-9CA5-6C21F7C1EB9D}"/>
    <cellStyle name="Normal 3 7 24 2 2 4 2 2 2 3" xfId="28626" xr:uid="{AC510C5E-4BD2-4593-B20F-0195EC0A5704}"/>
    <cellStyle name="Normal 3 7 24 2 2 4 2 2 2 4" xfId="28627" xr:uid="{6E037320-D6C4-4E7E-B9C4-748FA0CA2CF5}"/>
    <cellStyle name="Normal 3 7 24 2 2 4 2 2 2 5" xfId="28628" xr:uid="{97983D92-A0E2-4BEE-811C-8D58C459C785}"/>
    <cellStyle name="Normal 3 7 24 2 2 4 2 2 3" xfId="28629" xr:uid="{CEE9BDF8-1ECF-4C7F-9DE9-9F4E94ACB8AC}"/>
    <cellStyle name="Normal 3 7 24 2 2 4 2 2 3 2" xfId="28630" xr:uid="{44B0CD73-AE38-409C-84BA-343AFC105615}"/>
    <cellStyle name="Normal 3 7 24 2 2 4 2 2 4" xfId="28631" xr:uid="{98AE3F70-36A5-4B37-B5F9-7FD562803C16}"/>
    <cellStyle name="Normal 3 7 24 2 2 4 2 2 5" xfId="28632" xr:uid="{F921A136-AC36-40AA-8541-BD1FD8C3CCA6}"/>
    <cellStyle name="Normal 3 7 24 2 2 4 2 3" xfId="28633" xr:uid="{505B6AFB-7450-44A7-8CA6-FE11CB5C4F33}"/>
    <cellStyle name="Normal 3 7 24 2 2 4 2 4" xfId="28634" xr:uid="{DA2DA951-6F19-4E2F-B2DA-F7436E3227EB}"/>
    <cellStyle name="Normal 3 7 24 2 2 4 2 5" xfId="28635" xr:uid="{99C6C3FB-6ECB-44A9-883E-469BDAED709C}"/>
    <cellStyle name="Normal 3 7 24 2 2 4 2 6" xfId="28636" xr:uid="{E7EC4246-3C04-4C0F-A073-3E12DA392945}"/>
    <cellStyle name="Normal 3 7 24 2 2 4 2 6 2" xfId="28637" xr:uid="{AB78C4A9-56E1-4D10-AB21-E28188657126}"/>
    <cellStyle name="Normal 3 7 24 2 2 4 2 7" xfId="28638" xr:uid="{55FA165C-8F77-4DA1-8EBE-C49B85F50A9C}"/>
    <cellStyle name="Normal 3 7 24 2 2 4 2 8" xfId="28639" xr:uid="{EF9B2B0B-F421-434B-B0D6-C7D99166C997}"/>
    <cellStyle name="Normal 3 7 24 2 2 4 2 9" xfId="28640" xr:uid="{792E859E-2EFD-4EF2-84FA-16397DE6F12D}"/>
    <cellStyle name="Normal 3 7 24 2 2 4 3" xfId="28641" xr:uid="{5CB960EE-2072-47DB-9142-5512FB75C270}"/>
    <cellStyle name="Normal 3 7 24 2 2 4 3 2" xfId="28642" xr:uid="{C4622C7D-A983-4DA7-B04C-DB06463F0D2A}"/>
    <cellStyle name="Normal 3 7 24 2 2 4 3 2 2" xfId="28643" xr:uid="{40E6CECC-8765-467C-8E9E-F45B47CDA185}"/>
    <cellStyle name="Normal 3 7 24 2 2 4 3 2 2 2" xfId="28644" xr:uid="{1F1B099E-41A9-4A9E-B170-04B3E3BAA7D2}"/>
    <cellStyle name="Normal 3 7 24 2 2 4 3 2 3" xfId="28645" xr:uid="{F354C88A-4289-4144-840F-BF934C0C88E2}"/>
    <cellStyle name="Normal 3 7 24 2 2 4 3 2 4" xfId="28646" xr:uid="{FB4044C7-D200-4FC3-9935-8E00C528B5EF}"/>
    <cellStyle name="Normal 3 7 24 2 2 4 3 2 5" xfId="28647" xr:uid="{F6ACA6F8-704A-4F31-A7FC-B1A49D071D2D}"/>
    <cellStyle name="Normal 3 7 24 2 2 4 3 3" xfId="28648" xr:uid="{C83ED891-EF6B-45B3-881D-00DD08BE5F9B}"/>
    <cellStyle name="Normal 3 7 24 2 2 4 3 3 2" xfId="28649" xr:uid="{AB5F7534-8A72-4020-A0E9-CE9D29FBBA8C}"/>
    <cellStyle name="Normal 3 7 24 2 2 4 3 4" xfId="28650" xr:uid="{C8102292-2AA1-4BFD-85E4-291E89B8CCF4}"/>
    <cellStyle name="Normal 3 7 24 2 2 4 3 5" xfId="28651" xr:uid="{D4F0F7A5-E084-4348-8471-C0979417A14E}"/>
    <cellStyle name="Normal 3 7 24 2 2 4 4" xfId="28652" xr:uid="{2E921D60-180D-465C-9924-B8D6D779B029}"/>
    <cellStyle name="Normal 3 7 24 2 2 4 5" xfId="28653" xr:uid="{710EC8B7-ED88-432F-A113-92EEEBF8E5D4}"/>
    <cellStyle name="Normal 3 7 24 2 2 4 6" xfId="28654" xr:uid="{9C437150-0CE5-49D0-BB98-FE9A16643BE9}"/>
    <cellStyle name="Normal 3 7 24 2 2 4 6 2" xfId="28655" xr:uid="{B656B8E1-C44A-4FFE-8718-0E362D6B6BCA}"/>
    <cellStyle name="Normal 3 7 24 2 2 4 7" xfId="28656" xr:uid="{FF3C0308-AA9A-4FF0-80C1-BB1E5E6DBF42}"/>
    <cellStyle name="Normal 3 7 24 2 2 4 8" xfId="28657" xr:uid="{A20622B2-DC73-4FD5-9518-7E9E987F0E3B}"/>
    <cellStyle name="Normal 3 7 24 2 2 4 9" xfId="28658" xr:uid="{ADA5EF76-5113-4A9A-8689-1943331BB739}"/>
    <cellStyle name="Normal 3 7 24 2 2 5" xfId="28659" xr:uid="{24B86193-9333-4D69-B35F-ED2C8059D741}"/>
    <cellStyle name="Normal 3 7 24 2 2 6" xfId="28660" xr:uid="{73A0A25F-63DE-4474-8044-36474144A743}"/>
    <cellStyle name="Normal 3 7 24 2 2 7" xfId="28661" xr:uid="{9AF09169-4973-43BB-A5F3-EA8D8479939C}"/>
    <cellStyle name="Normal 3 7 24 2 2 8" xfId="28662" xr:uid="{7736C8B1-8A8A-4F27-9816-13A1052325B1}"/>
    <cellStyle name="Normal 3 7 24 2 2 9" xfId="28663" xr:uid="{81514FBB-D038-4B99-BE7F-18410B6BEE60}"/>
    <cellStyle name="Normal 3 7 24 2 2 9 2" xfId="28664" xr:uid="{BD72A80E-9BD0-47E1-9AA8-E3C2A9F4A701}"/>
    <cellStyle name="Normal 3 7 24 2 2 9 2 2" xfId="28665" xr:uid="{C3E96D0B-C35C-4233-8271-285EBB2CD9F6}"/>
    <cellStyle name="Normal 3 7 24 2 2 9 2 2 2" xfId="28666" xr:uid="{5BDE6FBD-3D1F-4610-AEA6-F9C1419BBAE8}"/>
    <cellStyle name="Normal 3 7 24 2 2 9 2 3" xfId="28667" xr:uid="{FEAAE01A-D534-4C25-BC38-C29397DA75DC}"/>
    <cellStyle name="Normal 3 7 24 2 2 9 2 4" xfId="28668" xr:uid="{C0603DA0-70BA-49F2-9BD7-3A4BD87081B4}"/>
    <cellStyle name="Normal 3 7 24 2 2 9 2 5" xfId="28669" xr:uid="{8135AB1E-7D41-4D22-B166-3C99AF5A0CBA}"/>
    <cellStyle name="Normal 3 7 24 2 2 9 3" xfId="28670" xr:uid="{C0A0EBD5-F270-4C3B-9E9A-B9476422A1BA}"/>
    <cellStyle name="Normal 3 7 24 2 2 9 3 2" xfId="28671" xr:uid="{83960784-A986-4499-ABB9-8D509E75BAAB}"/>
    <cellStyle name="Normal 3 7 24 2 2 9 4" xfId="28672" xr:uid="{8C570977-5035-4754-AFDF-C84680530607}"/>
    <cellStyle name="Normal 3 7 24 2 2 9 5" xfId="28673" xr:uid="{6F4B41CF-3DA3-4538-8C69-4F3F5ED8C39F}"/>
    <cellStyle name="Normal 3 7 24 2 3" xfId="28674" xr:uid="{D6B37823-03CC-4D3D-9CDC-3680CBE0E7E4}"/>
    <cellStyle name="Normal 3 7 24 2 3 10" xfId="28675" xr:uid="{C8AD0505-061C-48C1-B506-F505613B2843}"/>
    <cellStyle name="Normal 3 7 24 2 3 11" xfId="28676" xr:uid="{19CAC66D-0619-4ED3-AE6F-106E34EC4E2A}"/>
    <cellStyle name="Normal 3 7 24 2 3 12" xfId="28677" xr:uid="{39E4CCB2-88AD-4FDF-A09A-67F283A8842B}"/>
    <cellStyle name="Normal 3 7 24 2 3 12 2" xfId="28678" xr:uid="{291792CB-C966-497D-81BD-5EE18BAD38EB}"/>
    <cellStyle name="Normal 3 7 24 2 3 13" xfId="28679" xr:uid="{60D29E6A-19D1-481B-BC3B-12AC8223798E}"/>
    <cellStyle name="Normal 3 7 24 2 3 14" xfId="28680" xr:uid="{639E3CB3-B62B-431E-8A11-775270CF85D5}"/>
    <cellStyle name="Normal 3 7 24 2 3 15" xfId="28681" xr:uid="{998B5F64-EF1F-4B4F-81AD-B96F4E5B620C}"/>
    <cellStyle name="Normal 3 7 24 2 3 2" xfId="28682" xr:uid="{DD98C489-B762-4D33-A6DD-E22960D32791}"/>
    <cellStyle name="Normal 3 7 24 2 3 2 2" xfId="28683" xr:uid="{CB3F3D48-2B9E-45F6-8167-DCA81F80DB60}"/>
    <cellStyle name="Normal 3 7 24 2 3 2 2 2" xfId="28684" xr:uid="{8C17E20B-6E62-4C0C-AFF1-B6DDCC28DDF1}"/>
    <cellStyle name="Normal 3 7 24 2 3 2 2 2 2" xfId="28685" xr:uid="{DAA49843-CA75-49D0-8781-57E491099701}"/>
    <cellStyle name="Normal 3 7 24 2 3 2 2 2 2 2" xfId="28686" xr:uid="{8332E1AA-BF17-485E-9D5A-2365E0B0E096}"/>
    <cellStyle name="Normal 3 7 24 2 3 2 2 2 2 2 2" xfId="28687" xr:uid="{74D19A4C-F579-43D2-B3BF-AABB1AD8E077}"/>
    <cellStyle name="Normal 3 7 24 2 3 2 2 2 2 3" xfId="28688" xr:uid="{B63F5F92-1A12-468C-BA2D-DB13421B79F7}"/>
    <cellStyle name="Normal 3 7 24 2 3 2 2 2 2 4" xfId="28689" xr:uid="{A526DB2E-A61F-4D81-94B1-310CB528A24C}"/>
    <cellStyle name="Normal 3 7 24 2 3 2 2 2 2 5" xfId="28690" xr:uid="{ABF086CB-66F6-46F8-A739-F0EF48CA191A}"/>
    <cellStyle name="Normal 3 7 24 2 3 2 2 2 3" xfId="28691" xr:uid="{5AA059D4-E6E1-4F68-9A89-C6E0787B3610}"/>
    <cellStyle name="Normal 3 7 24 2 3 2 2 2 3 2" xfId="28692" xr:uid="{841BC6F7-F13D-4C03-8974-352758267B93}"/>
    <cellStyle name="Normal 3 7 24 2 3 2 2 2 4" xfId="28693" xr:uid="{57B4A929-3687-43AB-9E98-A52E2957AE11}"/>
    <cellStyle name="Normal 3 7 24 2 3 2 2 2 5" xfId="28694" xr:uid="{0CA085C2-8CDA-45C3-A869-1A3CB7BF7B99}"/>
    <cellStyle name="Normal 3 7 24 2 3 2 2 3" xfId="28695" xr:uid="{C95EC3D0-697F-4347-9992-75ECCBFFF3A9}"/>
    <cellStyle name="Normal 3 7 24 2 3 2 2 4" xfId="28696" xr:uid="{24F62706-0521-4B4F-A767-3E6B98EAF471}"/>
    <cellStyle name="Normal 3 7 24 2 3 2 2 5" xfId="28697" xr:uid="{02D6B66C-7E95-45FB-A6F5-CE9C57D0FED9}"/>
    <cellStyle name="Normal 3 7 24 2 3 2 2 6" xfId="28698" xr:uid="{51BCBF1C-AA3F-4D10-BF0F-A32EDA81E225}"/>
    <cellStyle name="Normal 3 7 24 2 3 2 2 6 2" xfId="28699" xr:uid="{9029B58F-74C4-46F0-8EA9-F7DEE3885F5A}"/>
    <cellStyle name="Normal 3 7 24 2 3 2 2 7" xfId="28700" xr:uid="{9B3091F7-D113-480E-8CC1-757F5E017108}"/>
    <cellStyle name="Normal 3 7 24 2 3 2 2 8" xfId="28701" xr:uid="{73B89BB7-E2F9-4F1E-8675-6D1D8BA721E7}"/>
    <cellStyle name="Normal 3 7 24 2 3 2 2 9" xfId="28702" xr:uid="{E8739F1D-41DC-4FFB-B350-13131AD21097}"/>
    <cellStyle name="Normal 3 7 24 2 3 2 3" xfId="28703" xr:uid="{7B28B831-3D85-47CF-A065-B08E7D19973E}"/>
    <cellStyle name="Normal 3 7 24 2 3 2 3 2" xfId="28704" xr:uid="{DCF471BA-6277-4503-9C4D-494335DBF299}"/>
    <cellStyle name="Normal 3 7 24 2 3 2 3 2 2" xfId="28705" xr:uid="{108978A7-E49A-45FE-A628-9105EC1FD0C1}"/>
    <cellStyle name="Normal 3 7 24 2 3 2 3 2 2 2" xfId="28706" xr:uid="{F5502AEA-AEEF-43BC-BB66-147CD054B227}"/>
    <cellStyle name="Normal 3 7 24 2 3 2 3 2 3" xfId="28707" xr:uid="{6BDE012A-EC1A-428F-BBFD-94429A46CAE7}"/>
    <cellStyle name="Normal 3 7 24 2 3 2 3 2 4" xfId="28708" xr:uid="{69FBA607-D376-4A87-B2E9-62D65BDD9BC7}"/>
    <cellStyle name="Normal 3 7 24 2 3 2 3 2 5" xfId="28709" xr:uid="{702B3BFD-1EF3-4CF4-8E2A-F09264F085AB}"/>
    <cellStyle name="Normal 3 7 24 2 3 2 3 3" xfId="28710" xr:uid="{8D49FDDD-13FC-4270-918D-064B850EF121}"/>
    <cellStyle name="Normal 3 7 24 2 3 2 3 3 2" xfId="28711" xr:uid="{1618C364-C173-45A7-8C78-A51EF2453E20}"/>
    <cellStyle name="Normal 3 7 24 2 3 2 3 4" xfId="28712" xr:uid="{5E095DE1-30C8-4730-9D7E-8B29C99F3757}"/>
    <cellStyle name="Normal 3 7 24 2 3 2 3 5" xfId="28713" xr:uid="{780DF081-7982-415B-A983-93ED18695510}"/>
    <cellStyle name="Normal 3 7 24 2 3 2 4" xfId="28714" xr:uid="{94CBA09E-E272-4A59-A429-E89583BA1342}"/>
    <cellStyle name="Normal 3 7 24 2 3 2 5" xfId="28715" xr:uid="{76ADFD7D-2C45-4D81-A3FF-BDBFC30D8598}"/>
    <cellStyle name="Normal 3 7 24 2 3 2 6" xfId="28716" xr:uid="{0E1BFF2D-86EA-4026-9654-6DE31BE9DBA7}"/>
    <cellStyle name="Normal 3 7 24 2 3 2 6 2" xfId="28717" xr:uid="{CCFEA7D9-781C-48D8-B4EB-B20AC3E7E347}"/>
    <cellStyle name="Normal 3 7 24 2 3 2 7" xfId="28718" xr:uid="{960A6EEC-A51E-4786-B4AE-FD01E466E5FE}"/>
    <cellStyle name="Normal 3 7 24 2 3 2 8" xfId="28719" xr:uid="{AADB84BE-6B5C-40F6-AB16-B6586A8777C0}"/>
    <cellStyle name="Normal 3 7 24 2 3 2 9" xfId="28720" xr:uid="{8900675A-1009-44F9-A3EF-91A401DEB3C6}"/>
    <cellStyle name="Normal 3 7 24 2 3 3" xfId="28721" xr:uid="{6E0B93A4-ED7E-432E-B8DA-01A49346A336}"/>
    <cellStyle name="Normal 3 7 24 2 3 4" xfId="28722" xr:uid="{680947BE-C25D-4AD1-9983-F1CB34749B60}"/>
    <cellStyle name="Normal 3 7 24 2 3 5" xfId="28723" xr:uid="{532968E5-D6A3-4494-B84B-DC390676965D}"/>
    <cellStyle name="Normal 3 7 24 2 3 6" xfId="28724" xr:uid="{B7476682-A8A4-4FBD-9DAC-EACB7864FF66}"/>
    <cellStyle name="Normal 3 7 24 2 3 7" xfId="28725" xr:uid="{B457587A-1638-4A31-86B0-4739B27A958C}"/>
    <cellStyle name="Normal 3 7 24 2 3 8" xfId="28726" xr:uid="{192475B7-951D-4A1F-9973-1B1F5FD77195}"/>
    <cellStyle name="Normal 3 7 24 2 3 8 2" xfId="28727" xr:uid="{975E121A-4AF6-4E75-9C46-692AD50F2A7B}"/>
    <cellStyle name="Normal 3 7 24 2 3 8 2 2" xfId="28728" xr:uid="{314788A8-DB45-4EF5-AD50-A91734CF220A}"/>
    <cellStyle name="Normal 3 7 24 2 3 8 2 2 2" xfId="28729" xr:uid="{A6BF65D0-8D02-4372-AE46-C9B9FC1A2DEB}"/>
    <cellStyle name="Normal 3 7 24 2 3 8 2 3" xfId="28730" xr:uid="{097F1970-1799-42DA-A723-B6685DCC67CC}"/>
    <cellStyle name="Normal 3 7 24 2 3 8 2 4" xfId="28731" xr:uid="{F0C0C593-FC7A-4F19-B0DE-54830CB6049D}"/>
    <cellStyle name="Normal 3 7 24 2 3 8 2 5" xfId="28732" xr:uid="{007D8894-4CE0-4AE6-A6B1-DC510564D39B}"/>
    <cellStyle name="Normal 3 7 24 2 3 8 3" xfId="28733" xr:uid="{44E368A4-E3F0-49D4-BF32-5097814908A7}"/>
    <cellStyle name="Normal 3 7 24 2 3 8 3 2" xfId="28734" xr:uid="{6351BD4F-DAEB-40EF-A5FA-8CF205D3A82C}"/>
    <cellStyle name="Normal 3 7 24 2 3 8 4" xfId="28735" xr:uid="{77EA057A-5DD0-4D78-B198-5C6268B50974}"/>
    <cellStyle name="Normal 3 7 24 2 3 8 5" xfId="28736" xr:uid="{3ABB03B8-595E-4777-9AA5-58129A8138CB}"/>
    <cellStyle name="Normal 3 7 24 2 3 9" xfId="28737" xr:uid="{83B65893-77DD-4FB3-9A06-3F636D7AE3F8}"/>
    <cellStyle name="Normal 3 7 24 2 4" xfId="28738" xr:uid="{5D80F6AE-4B21-460F-A2AD-69982F750C8A}"/>
    <cellStyle name="Normal 3 7 24 2 4 2" xfId="28739" xr:uid="{BFA0FC17-2D1B-4FD9-9211-0A49C02F9201}"/>
    <cellStyle name="Normal 3 7 24 2 4 2 2" xfId="28740" xr:uid="{3BE284C5-4B67-4DD8-8BCD-7F80749CB9BB}"/>
    <cellStyle name="Normal 3 7 24 2 4 2 2 2" xfId="28741" xr:uid="{8EC613E0-AB75-49AF-AE6F-2F6F82DF26F6}"/>
    <cellStyle name="Normal 3 7 24 2 4 2 2 2 2" xfId="28742" xr:uid="{6DBA8561-8842-4551-9C6C-B659B2A2EC8E}"/>
    <cellStyle name="Normal 3 7 24 2 4 2 2 2 2 2" xfId="28743" xr:uid="{489CC472-9421-4CC6-9E52-C03AC9655B8C}"/>
    <cellStyle name="Normal 3 7 24 2 4 2 2 2 3" xfId="28744" xr:uid="{0FC9A50C-FB6D-42F3-A10C-ECC2DA8A60A1}"/>
    <cellStyle name="Normal 3 7 24 2 4 2 2 2 4" xfId="28745" xr:uid="{942F065D-4EE5-47EB-8A87-4605F533DFF3}"/>
    <cellStyle name="Normal 3 7 24 2 4 2 2 2 5" xfId="28746" xr:uid="{ED5CD538-41BB-4D54-A98A-21A248CA620E}"/>
    <cellStyle name="Normal 3 7 24 2 4 2 2 3" xfId="28747" xr:uid="{24703E5C-4AA6-4A03-AA7E-CC068EC393C4}"/>
    <cellStyle name="Normal 3 7 24 2 4 2 2 3 2" xfId="28748" xr:uid="{AD4F1756-EAF0-4C5A-9D0F-649190F1337E}"/>
    <cellStyle name="Normal 3 7 24 2 4 2 2 4" xfId="28749" xr:uid="{8A05FBBE-E6EA-4B42-B391-F5661AC692EF}"/>
    <cellStyle name="Normal 3 7 24 2 4 2 2 5" xfId="28750" xr:uid="{1960829F-F8C3-40D7-96DE-A71A0FDAB651}"/>
    <cellStyle name="Normal 3 7 24 2 4 2 3" xfId="28751" xr:uid="{99015425-196A-466C-8B49-B617A3BA0F66}"/>
    <cellStyle name="Normal 3 7 24 2 4 2 4" xfId="28752" xr:uid="{E25953DC-5A3B-43B0-BC80-7C12C247E49C}"/>
    <cellStyle name="Normal 3 7 24 2 4 2 5" xfId="28753" xr:uid="{63EB887D-8DAF-4A77-9204-EB1019D87EE0}"/>
    <cellStyle name="Normal 3 7 24 2 4 2 6" xfId="28754" xr:uid="{1B814EB7-BB7C-455B-AAD9-6D63ECF6A92C}"/>
    <cellStyle name="Normal 3 7 24 2 4 2 6 2" xfId="28755" xr:uid="{EF9E92D4-4113-47F0-AAE5-A6E78E06FF35}"/>
    <cellStyle name="Normal 3 7 24 2 4 2 7" xfId="28756" xr:uid="{0FD4B641-4A79-4FB5-B6F8-82F9C866F413}"/>
    <cellStyle name="Normal 3 7 24 2 4 2 8" xfId="28757" xr:uid="{8347C1C4-45C4-412A-B5A4-3FE4C671B0D4}"/>
    <cellStyle name="Normal 3 7 24 2 4 2 9" xfId="28758" xr:uid="{18467EF1-06D1-4805-B12D-B7EA04EC1866}"/>
    <cellStyle name="Normal 3 7 24 2 4 3" xfId="28759" xr:uid="{AA6AFEBB-08B9-4FA5-AA42-CC42BA07B5A8}"/>
    <cellStyle name="Normal 3 7 24 2 4 3 2" xfId="28760" xr:uid="{3604E780-6F6E-471A-AB48-D92DFA1048CF}"/>
    <cellStyle name="Normal 3 7 24 2 4 3 2 2" xfId="28761" xr:uid="{EA2DFD24-484F-4436-A232-EC62FB9434F2}"/>
    <cellStyle name="Normal 3 7 24 2 4 3 2 2 2" xfId="28762" xr:uid="{2D5BB185-AA85-42EA-B98E-90C7B6091AFD}"/>
    <cellStyle name="Normal 3 7 24 2 4 3 2 3" xfId="28763" xr:uid="{C3FF46E5-721D-4117-8F78-2B6B8889C954}"/>
    <cellStyle name="Normal 3 7 24 2 4 3 2 4" xfId="28764" xr:uid="{E60430D7-3412-4E31-8BD2-2DCF26A2755E}"/>
    <cellStyle name="Normal 3 7 24 2 4 3 2 5" xfId="28765" xr:uid="{BA2C09D8-81BA-407F-A01C-DC56285F1503}"/>
    <cellStyle name="Normal 3 7 24 2 4 3 3" xfId="28766" xr:uid="{B284219B-E8BC-4BD2-A5DA-AF40D77DBCDF}"/>
    <cellStyle name="Normal 3 7 24 2 4 3 3 2" xfId="28767" xr:uid="{4B83C7EF-F84B-44F9-A37B-6EFE914112AA}"/>
    <cellStyle name="Normal 3 7 24 2 4 3 4" xfId="28768" xr:uid="{C3EBD9D5-EBE8-4894-954E-7AF27032313F}"/>
    <cellStyle name="Normal 3 7 24 2 4 3 5" xfId="28769" xr:uid="{FF289191-0477-4F6A-B523-DB8B5EC900CA}"/>
    <cellStyle name="Normal 3 7 24 2 4 4" xfId="28770" xr:uid="{85FFA2B9-7DC5-41A1-A8EE-947A1C1656FE}"/>
    <cellStyle name="Normal 3 7 24 2 4 5" xfId="28771" xr:uid="{DBDE9D57-805F-49CE-A049-27A67A15F594}"/>
    <cellStyle name="Normal 3 7 24 2 4 6" xfId="28772" xr:uid="{B9B00A4E-4593-4A62-B653-5822749A2A25}"/>
    <cellStyle name="Normal 3 7 24 2 4 6 2" xfId="28773" xr:uid="{F0569D51-93A8-4753-95D7-C18A9808792D}"/>
    <cellStyle name="Normal 3 7 24 2 4 7" xfId="28774" xr:uid="{90085B8E-2A30-4506-A696-B181935A1F3C}"/>
    <cellStyle name="Normal 3 7 24 2 4 8" xfId="28775" xr:uid="{6C289ECC-B219-4194-83D1-E7EA0C593FB2}"/>
    <cellStyle name="Normal 3 7 24 2 4 9" xfId="28776" xr:uid="{505C25E7-A00C-44C6-98E2-FA2A00837FA6}"/>
    <cellStyle name="Normal 3 7 24 2 5" xfId="28777" xr:uid="{EDD91F2B-5FDD-47BD-8955-0E31846158E3}"/>
    <cellStyle name="Normal 3 7 24 2 5 2" xfId="28778" xr:uid="{64F330A9-EEEF-431F-9390-2F920EF7B6F1}"/>
    <cellStyle name="Normal 3 7 24 2 5 3" xfId="28779" xr:uid="{C70924E1-12C0-4278-9836-74CA7FE064B0}"/>
    <cellStyle name="Normal 3 7 24 2 6" xfId="28780" xr:uid="{55AC265E-C5B7-4E30-BB49-F4D07F904020}"/>
    <cellStyle name="Normal 3 7 24 2 6 2" xfId="28781" xr:uid="{52D136BF-161F-42FD-9AE5-33EA8A3777B7}"/>
    <cellStyle name="Normal 3 7 24 2 6 3" xfId="28782" xr:uid="{D7E19BCB-13E1-45B2-A39D-429A4320DDE2}"/>
    <cellStyle name="Normal 3 7 24 2 7" xfId="28783" xr:uid="{E3160FAE-A952-4293-B193-F336BEDAA668}"/>
    <cellStyle name="Normal 3 7 24 2 7 2" xfId="28784" xr:uid="{66850E1A-C8A5-4EE5-8697-9CC103F9BC26}"/>
    <cellStyle name="Normal 3 7 24 2 7 3" xfId="28785" xr:uid="{4F9CC26A-37D3-47EC-8096-B21BD1A2A1B3}"/>
    <cellStyle name="Normal 3 7 24 2 8" xfId="28786" xr:uid="{F2B1B362-E0E4-492B-99BB-FF25F8E16807}"/>
    <cellStyle name="Normal 3 7 24 2 8 2" xfId="28787" xr:uid="{82A2A4BC-FE63-47F0-B6EA-0DD3A40D722E}"/>
    <cellStyle name="Normal 3 7 24 2 8 3" xfId="28788" xr:uid="{D6007061-0540-4FDD-8A11-4C8E4CABF988}"/>
    <cellStyle name="Normal 3 7 24 2 9" xfId="28789" xr:uid="{C5E3C5C1-C5F8-4E0D-8149-E203A8452521}"/>
    <cellStyle name="Normal 3 7 24 2 9 2" xfId="28790" xr:uid="{A5540E4A-3FEC-449A-BE4D-D4A68D42E87F}"/>
    <cellStyle name="Normal 3 7 24 2 9 2 2" xfId="28791" xr:uid="{9471CB61-BD87-45DE-811C-A244A3E9F7F4}"/>
    <cellStyle name="Normal 3 7 24 2 9 2 2 2" xfId="28792" xr:uid="{996F08E1-923D-487F-8694-422F6B4604ED}"/>
    <cellStyle name="Normal 3 7 24 2 9 2 3" xfId="28793" xr:uid="{5586FF8B-B065-4294-9559-DA595D39CD6B}"/>
    <cellStyle name="Normal 3 7 24 2 9 2 4" xfId="28794" xr:uid="{441BA01C-465C-4DE6-93C1-3AA5FDFC1186}"/>
    <cellStyle name="Normal 3 7 24 2 9 2 5" xfId="28795" xr:uid="{2B2CA789-E309-4482-862A-511CBE3B41E5}"/>
    <cellStyle name="Normal 3 7 24 2 9 3" xfId="28796" xr:uid="{F5609080-14E7-4F0C-868D-7DD81C7C2060}"/>
    <cellStyle name="Normal 3 7 24 2 9 3 2" xfId="28797" xr:uid="{07BE3461-29A7-4D49-81BC-BAF1C7A48000}"/>
    <cellStyle name="Normal 3 7 24 2 9 4" xfId="28798" xr:uid="{05B095F3-BA83-4195-88F2-3D41B6B239E9}"/>
    <cellStyle name="Normal 3 7 24 2 9 5" xfId="28799" xr:uid="{1064F4F7-8F7C-4926-8843-5C8A6ED57359}"/>
    <cellStyle name="Normal 3 7 24 3" xfId="28800" xr:uid="{A6B4DA6B-0979-4811-BD58-C379C09A3A92}"/>
    <cellStyle name="Normal 3 7 24 3 2" xfId="28801" xr:uid="{3C37714E-DB4D-4E73-929B-6989E5E1B280}"/>
    <cellStyle name="Normal 3 7 24 3 3" xfId="28802" xr:uid="{66E17D73-93E5-4744-8895-353200127BA4}"/>
    <cellStyle name="Normal 3 7 24 4" xfId="28803" xr:uid="{C254AC5E-C51C-4A9D-89C3-9376D7303DDE}"/>
    <cellStyle name="Normal 3 7 24 4 10" xfId="28804" xr:uid="{008BA516-51B0-445E-8845-ED46C298DBF0}"/>
    <cellStyle name="Normal 3 7 24 4 11" xfId="28805" xr:uid="{8E519F41-31F9-4436-A5CA-3325D6BE0F4D}"/>
    <cellStyle name="Normal 3 7 24 4 12" xfId="28806" xr:uid="{3B8DAADD-F344-412E-8F49-E8117F4911B1}"/>
    <cellStyle name="Normal 3 7 24 4 12 2" xfId="28807" xr:uid="{4C298094-BDC7-40F1-A078-E8A80BEAB722}"/>
    <cellStyle name="Normal 3 7 24 4 13" xfId="28808" xr:uid="{1ED98407-7D12-49A7-92D3-2153BC183279}"/>
    <cellStyle name="Normal 3 7 24 4 14" xfId="28809" xr:uid="{0939F475-4B34-4E96-944E-F09899ADC300}"/>
    <cellStyle name="Normal 3 7 24 4 15" xfId="28810" xr:uid="{67E06F7B-701B-4CF9-80FA-24CFE4355AF9}"/>
    <cellStyle name="Normal 3 7 24 4 2" xfId="28811" xr:uid="{E2EFED84-DABC-475E-8389-0682EF255473}"/>
    <cellStyle name="Normal 3 7 24 4 2 2" xfId="28812" xr:uid="{FB713D34-138C-4629-BB36-00A74FC8ED0D}"/>
    <cellStyle name="Normal 3 7 24 4 2 2 2" xfId="28813" xr:uid="{6C2294A5-E4F6-4120-845E-7F97AB7EC601}"/>
    <cellStyle name="Normal 3 7 24 4 2 2 2 2" xfId="28814" xr:uid="{8B76B555-19DD-47A5-899E-FA40970FF10E}"/>
    <cellStyle name="Normal 3 7 24 4 2 2 2 2 2" xfId="28815" xr:uid="{AE31822E-7046-4137-80B8-26B342951583}"/>
    <cellStyle name="Normal 3 7 24 4 2 2 2 2 2 2" xfId="28816" xr:uid="{85B42B1E-9342-45A4-A572-BDD0FA2D60B6}"/>
    <cellStyle name="Normal 3 7 24 4 2 2 2 2 3" xfId="28817" xr:uid="{27218427-A632-4705-B250-29F69EE1B173}"/>
    <cellStyle name="Normal 3 7 24 4 2 2 2 2 4" xfId="28818" xr:uid="{403867C1-2874-4AEB-97C6-6DBCBCC9DB7A}"/>
    <cellStyle name="Normal 3 7 24 4 2 2 2 2 5" xfId="28819" xr:uid="{7853FD19-4926-4FF0-84BE-D47BC6FC5D4A}"/>
    <cellStyle name="Normal 3 7 24 4 2 2 2 3" xfId="28820" xr:uid="{AFAC820F-E3C3-4EF6-AE82-FC19E10B9608}"/>
    <cellStyle name="Normal 3 7 24 4 2 2 2 3 2" xfId="28821" xr:uid="{85A1E866-61B3-4480-9A8D-47B5E897EE12}"/>
    <cellStyle name="Normal 3 7 24 4 2 2 2 4" xfId="28822" xr:uid="{DF9CBE52-1F02-4C7C-A837-8EF226B0FE42}"/>
    <cellStyle name="Normal 3 7 24 4 2 2 2 5" xfId="28823" xr:uid="{96C06341-BDB4-4B5E-B75C-01320E4DF23C}"/>
    <cellStyle name="Normal 3 7 24 4 2 2 3" xfId="28824" xr:uid="{55E0BB6E-A0FE-4316-8636-B5D23C3A4B28}"/>
    <cellStyle name="Normal 3 7 24 4 2 2 4" xfId="28825" xr:uid="{F066CF67-8318-4BED-982D-7984C2A939CE}"/>
    <cellStyle name="Normal 3 7 24 4 2 2 5" xfId="28826" xr:uid="{D534C7E0-024D-4272-A281-5D2AA2D1EC0B}"/>
    <cellStyle name="Normal 3 7 24 4 2 2 6" xfId="28827" xr:uid="{68E2D71E-EBD9-44D3-AF99-BD86F7B0046A}"/>
    <cellStyle name="Normal 3 7 24 4 2 2 6 2" xfId="28828" xr:uid="{A484BF5F-BC9E-4668-998A-A83B6B204B37}"/>
    <cellStyle name="Normal 3 7 24 4 2 2 7" xfId="28829" xr:uid="{C32B8056-4C1E-4C9B-A924-B95D63D79B19}"/>
    <cellStyle name="Normal 3 7 24 4 2 2 8" xfId="28830" xr:uid="{59E14BD2-F1AA-43C0-99A7-4D3C63D892B3}"/>
    <cellStyle name="Normal 3 7 24 4 2 2 9" xfId="28831" xr:uid="{1AB7B743-D15E-4387-8908-C4F48787E3E4}"/>
    <cellStyle name="Normal 3 7 24 4 2 3" xfId="28832" xr:uid="{17B30DAE-CF67-4135-B113-7CFFBBC1A8BA}"/>
    <cellStyle name="Normal 3 7 24 4 2 3 2" xfId="28833" xr:uid="{5129EFDD-300F-41CE-905F-CD5CE7D983F8}"/>
    <cellStyle name="Normal 3 7 24 4 2 3 2 2" xfId="28834" xr:uid="{1C994E6C-4B4C-4F65-962F-B56B9153FBE7}"/>
    <cellStyle name="Normal 3 7 24 4 2 3 2 2 2" xfId="28835" xr:uid="{E24A8C74-14D4-4700-95BE-17146B292AA2}"/>
    <cellStyle name="Normal 3 7 24 4 2 3 2 3" xfId="28836" xr:uid="{DA8AD269-74B9-4A18-A354-B35EE43BA7ED}"/>
    <cellStyle name="Normal 3 7 24 4 2 3 2 4" xfId="28837" xr:uid="{1DB8954A-C72F-468C-BC49-2A34C0AD7CAF}"/>
    <cellStyle name="Normal 3 7 24 4 2 3 2 5" xfId="28838" xr:uid="{D086E816-DB84-453A-A717-A79B5F819C89}"/>
    <cellStyle name="Normal 3 7 24 4 2 3 3" xfId="28839" xr:uid="{067B7B4F-D3EE-4642-BBD2-129DC695A493}"/>
    <cellStyle name="Normal 3 7 24 4 2 3 3 2" xfId="28840" xr:uid="{441D72D6-C240-4289-A356-09CA93A9D886}"/>
    <cellStyle name="Normal 3 7 24 4 2 3 4" xfId="28841" xr:uid="{273658E9-423D-4577-B451-E8A10F062F55}"/>
    <cellStyle name="Normal 3 7 24 4 2 3 5" xfId="28842" xr:uid="{01F4AC89-7989-4EF4-9BB4-9E10700CFCA7}"/>
    <cellStyle name="Normal 3 7 24 4 2 4" xfId="28843" xr:uid="{EA8E1164-9AE6-4B82-8724-74726FF57A79}"/>
    <cellStyle name="Normal 3 7 24 4 2 5" xfId="28844" xr:uid="{6E247A2B-BA73-4198-8719-53629858D484}"/>
    <cellStyle name="Normal 3 7 24 4 2 6" xfId="28845" xr:uid="{6C073936-1CDA-4855-879B-654439E3222D}"/>
    <cellStyle name="Normal 3 7 24 4 2 6 2" xfId="28846" xr:uid="{0307B76A-59BD-457B-9DFE-AC87FE47AFA5}"/>
    <cellStyle name="Normal 3 7 24 4 2 7" xfId="28847" xr:uid="{57C4D379-E1FA-495F-A1EB-E47360704FC8}"/>
    <cellStyle name="Normal 3 7 24 4 2 8" xfId="28848" xr:uid="{6BDF7963-990C-4BDD-8FC3-68E7B88E5D3B}"/>
    <cellStyle name="Normal 3 7 24 4 2 9" xfId="28849" xr:uid="{9297BC8F-72B6-4081-BED6-EE3295D11894}"/>
    <cellStyle name="Normal 3 7 24 4 3" xfId="28850" xr:uid="{36292677-0E0A-4FBD-804A-FDC6C6B53D4D}"/>
    <cellStyle name="Normal 3 7 24 4 3 2" xfId="28851" xr:uid="{D75B1F3C-ED6F-4683-9B6C-AE644E9919BF}"/>
    <cellStyle name="Normal 3 7 24 4 3 3" xfId="28852" xr:uid="{1A41CD06-0DF3-46B4-BF36-81A388A9F1B6}"/>
    <cellStyle name="Normal 3 7 24 4 4" xfId="28853" xr:uid="{9A092D7C-59E3-40AC-B876-804167F63061}"/>
    <cellStyle name="Normal 3 7 24 4 4 2" xfId="28854" xr:uid="{0B163ABF-20A6-467E-B943-269FB10BC86D}"/>
    <cellStyle name="Normal 3 7 24 4 4 3" xfId="28855" xr:uid="{BC484181-9FBC-4AAA-BEF5-BB75E18569E4}"/>
    <cellStyle name="Normal 3 7 24 4 5" xfId="28856" xr:uid="{248E7AFB-463F-4A7E-8137-979BA9D5F320}"/>
    <cellStyle name="Normal 3 7 24 4 5 2" xfId="28857" xr:uid="{0D6BB3BB-177D-4FFA-BFC2-2F699AE4FDC2}"/>
    <cellStyle name="Normal 3 7 24 4 5 3" xfId="28858" xr:uid="{66E39758-9784-4F0C-9658-8DBFF4BFF142}"/>
    <cellStyle name="Normal 3 7 24 4 6" xfId="28859" xr:uid="{1DACCCB0-F996-4DBF-94F8-7D63BAF97CA4}"/>
    <cellStyle name="Normal 3 7 24 4 6 2" xfId="28860" xr:uid="{67D8A8AD-3D86-4C23-9D1A-CAFB31A43486}"/>
    <cellStyle name="Normal 3 7 24 4 6 3" xfId="28861" xr:uid="{D7F56C7F-E617-4C5D-91A4-CAB191F18C0A}"/>
    <cellStyle name="Normal 3 7 24 4 7" xfId="28862" xr:uid="{26822141-83AB-47DF-97A6-87D8BE7D33C7}"/>
    <cellStyle name="Normal 3 7 24 4 7 2" xfId="28863" xr:uid="{2D569F79-EAD0-4889-8BFA-6B6B597072C6}"/>
    <cellStyle name="Normal 3 7 24 4 7 3" xfId="28864" xr:uid="{2C542F89-96F6-4A14-9354-6B8239AFD8FF}"/>
    <cellStyle name="Normal 3 7 24 4 8" xfId="28865" xr:uid="{6ECBF6B8-2692-4E04-829F-394FF8B7401C}"/>
    <cellStyle name="Normal 3 7 24 4 8 2" xfId="28866" xr:uid="{FD078554-ACB2-499E-9667-5CD9B42A9006}"/>
    <cellStyle name="Normal 3 7 24 4 8 2 2" xfId="28867" xr:uid="{20B5F4A6-0E45-46F7-90BB-C34F4A79FA49}"/>
    <cellStyle name="Normal 3 7 24 4 8 2 2 2" xfId="28868" xr:uid="{47F77D7F-14D3-4332-B6AC-09801505D5BB}"/>
    <cellStyle name="Normal 3 7 24 4 8 2 3" xfId="28869" xr:uid="{66ADAF5F-C368-49D3-A4FA-A89E6A53CE8C}"/>
    <cellStyle name="Normal 3 7 24 4 8 2 4" xfId="28870" xr:uid="{0E931751-0DE5-4443-B7C6-799F18BE0C12}"/>
    <cellStyle name="Normal 3 7 24 4 8 2 5" xfId="28871" xr:uid="{56AEE39C-FF08-4318-ACEB-C325C6CF35DE}"/>
    <cellStyle name="Normal 3 7 24 4 8 3" xfId="28872" xr:uid="{F390B18E-BE23-49EA-9C71-F1E96EE6FBDA}"/>
    <cellStyle name="Normal 3 7 24 4 8 3 2" xfId="28873" xr:uid="{6B9775AE-E99E-4809-91E4-9AE6582E58F2}"/>
    <cellStyle name="Normal 3 7 24 4 8 4" xfId="28874" xr:uid="{D0B3624B-34D2-4B83-B644-A2740960AFF4}"/>
    <cellStyle name="Normal 3 7 24 4 8 5" xfId="28875" xr:uid="{9073EDBB-0171-4A0C-A1E9-7D10C592F870}"/>
    <cellStyle name="Normal 3 7 24 4 9" xfId="28876" xr:uid="{6E0F74B0-B72A-410F-A0DA-A2CB36EAD640}"/>
    <cellStyle name="Normal 3 7 24 5" xfId="28877" xr:uid="{F3706980-4F3F-41B6-AF9C-C98A2A0D6288}"/>
    <cellStyle name="Normal 3 7 24 5 2" xfId="28878" xr:uid="{4E70DE7C-723A-4F67-AEA2-A66C982114EE}"/>
    <cellStyle name="Normal 3 7 24 5 3" xfId="28879" xr:uid="{45D99C60-D9DE-46E2-A77F-9B20FBD411A5}"/>
    <cellStyle name="Normal 3 7 24 6" xfId="28880" xr:uid="{5F6AECC1-0F0E-462E-8D51-7EFA1A3C13FB}"/>
    <cellStyle name="Normal 3 7 24 6 2" xfId="28881" xr:uid="{0025847F-3081-4A57-ABAC-CE1B9BA52B8D}"/>
    <cellStyle name="Normal 3 7 24 6 2 2" xfId="28882" xr:uid="{B6F82A72-27F8-46E1-BA5A-4090FA064EAB}"/>
    <cellStyle name="Normal 3 7 24 6 2 2 2" xfId="28883" xr:uid="{2650FCF7-A990-4CE1-915D-DD1C3EB457FE}"/>
    <cellStyle name="Normal 3 7 24 6 2 2 2 2" xfId="28884" xr:uid="{261AD47A-E661-46D3-8758-AEFF18B7D5CD}"/>
    <cellStyle name="Normal 3 7 24 6 2 2 2 2 2" xfId="28885" xr:uid="{A1334E75-FDF3-42E6-A3E5-B8635A02E2A8}"/>
    <cellStyle name="Normal 3 7 24 6 2 2 2 3" xfId="28886" xr:uid="{24E868A3-5881-484C-A590-63D51CBB12E9}"/>
    <cellStyle name="Normal 3 7 24 6 2 2 2 4" xfId="28887" xr:uid="{491468F6-E5BD-4307-8703-5298260EFDAA}"/>
    <cellStyle name="Normal 3 7 24 6 2 2 2 5" xfId="28888" xr:uid="{F2B5ED77-4236-4E50-A010-29F1902CB932}"/>
    <cellStyle name="Normal 3 7 24 6 2 2 3" xfId="28889" xr:uid="{433DFC55-719B-4D8F-87B9-28769E04DBCE}"/>
    <cellStyle name="Normal 3 7 24 6 2 2 3 2" xfId="28890" xr:uid="{E420E0B4-8F3D-48C3-9D23-B0BB8F072ED1}"/>
    <cellStyle name="Normal 3 7 24 6 2 2 4" xfId="28891" xr:uid="{ED82D301-78CD-4A80-AE60-65664E05C6F0}"/>
    <cellStyle name="Normal 3 7 24 6 2 2 5" xfId="28892" xr:uid="{25756319-898B-4963-B714-291142ABD737}"/>
    <cellStyle name="Normal 3 7 24 6 2 3" xfId="28893" xr:uid="{09A081DB-9802-4FD1-ABF2-EB3FEB8A6642}"/>
    <cellStyle name="Normal 3 7 24 6 2 4" xfId="28894" xr:uid="{64462E05-048F-4ACF-A139-3AB0D6350D11}"/>
    <cellStyle name="Normal 3 7 24 6 2 5" xfId="28895" xr:uid="{96D16425-A39C-44C0-AE3D-91BA103A20F9}"/>
    <cellStyle name="Normal 3 7 24 6 2 6" xfId="28896" xr:uid="{4584048A-A975-4FD6-883B-ABC143454850}"/>
    <cellStyle name="Normal 3 7 24 6 2 6 2" xfId="28897" xr:uid="{84ED3496-5DDF-4E95-94ED-D1DA8F026915}"/>
    <cellStyle name="Normal 3 7 24 6 2 7" xfId="28898" xr:uid="{A2E41221-6296-4556-8B6D-204E6036928D}"/>
    <cellStyle name="Normal 3 7 24 6 2 8" xfId="28899" xr:uid="{E6EB39CC-D244-4FD8-B92A-D71651F5235F}"/>
    <cellStyle name="Normal 3 7 24 6 2 9" xfId="28900" xr:uid="{687E827C-FC59-4320-87D5-E44A4056B83B}"/>
    <cellStyle name="Normal 3 7 24 6 3" xfId="28901" xr:uid="{B1D7CB61-6C26-4436-85C0-E364D06027E2}"/>
    <cellStyle name="Normal 3 7 24 6 3 2" xfId="28902" xr:uid="{C54AAAAB-8A49-4EA7-986D-4FB7CF040CE8}"/>
    <cellStyle name="Normal 3 7 24 6 3 2 2" xfId="28903" xr:uid="{5E8AB440-1B32-4FDD-9D94-C8985251C10A}"/>
    <cellStyle name="Normal 3 7 24 6 3 2 2 2" xfId="28904" xr:uid="{C9698878-91F5-4B2C-A83E-1364E76B813C}"/>
    <cellStyle name="Normal 3 7 24 6 3 2 3" xfId="28905" xr:uid="{62BB9EEF-55A9-40CE-8DDF-5DE833267CAC}"/>
    <cellStyle name="Normal 3 7 24 6 3 2 4" xfId="28906" xr:uid="{C575E4FE-FAF8-446C-800B-E1CF95C800AC}"/>
    <cellStyle name="Normal 3 7 24 6 3 2 5" xfId="28907" xr:uid="{C3581D47-7C01-4F74-BCF5-E3D38463AC5C}"/>
    <cellStyle name="Normal 3 7 24 6 3 3" xfId="28908" xr:uid="{690F0D2B-3868-48BC-B485-1EE92A05BC13}"/>
    <cellStyle name="Normal 3 7 24 6 3 3 2" xfId="28909" xr:uid="{C8AB8CAF-0687-4BD9-BBB6-5F2BA157AA6C}"/>
    <cellStyle name="Normal 3 7 24 6 3 4" xfId="28910" xr:uid="{776BF474-9355-4705-8F60-DDB0F807883B}"/>
    <cellStyle name="Normal 3 7 24 6 3 5" xfId="28911" xr:uid="{460B3E84-AD6F-4CCC-BCCF-152B8B9D22AB}"/>
    <cellStyle name="Normal 3 7 24 6 4" xfId="28912" xr:uid="{7A2B07E9-CC32-4A7F-822D-78D0BF32CAB9}"/>
    <cellStyle name="Normal 3 7 24 6 5" xfId="28913" xr:uid="{983CC18E-ACF4-4D8A-BBB1-D84EBADDF7CF}"/>
    <cellStyle name="Normal 3 7 24 6 6" xfId="28914" xr:uid="{3382987F-9BED-45AB-8102-514398AE19D0}"/>
    <cellStyle name="Normal 3 7 24 6 6 2" xfId="28915" xr:uid="{A50DC055-A9E6-418F-A359-19BF6529CE9C}"/>
    <cellStyle name="Normal 3 7 24 6 7" xfId="28916" xr:uid="{B1DEB4A5-0118-4DA9-B0CE-43CD33593FDA}"/>
    <cellStyle name="Normal 3 7 24 6 8" xfId="28917" xr:uid="{422C83BB-D8C7-415D-947E-71767EC900C1}"/>
    <cellStyle name="Normal 3 7 24 6 9" xfId="28918" xr:uid="{FCABF59F-E965-480A-8B99-08132BED7006}"/>
    <cellStyle name="Normal 3 7 24 7" xfId="28919" xr:uid="{BBB19970-0FAD-49CD-85DB-7B65FD8F33E6}"/>
    <cellStyle name="Normal 3 7 24 8" xfId="28920" xr:uid="{129C301A-04E3-4854-B66C-65063789F472}"/>
    <cellStyle name="Normal 3 7 24 9" xfId="28921" xr:uid="{0F2FAAB4-4F34-4E9C-B7AF-FE308E4EFEE4}"/>
    <cellStyle name="Normal 3 7 25" xfId="28922" xr:uid="{E32623FF-BF5A-4F1E-9BA9-13ECB425E4F2}"/>
    <cellStyle name="Normal 3 7 25 2" xfId="28923" xr:uid="{8C210E38-8011-433F-A8EB-B71055BD2391}"/>
    <cellStyle name="Normal 3 7 25 3" xfId="28924" xr:uid="{D1DEEFAE-6DA5-4D5C-B6AE-28514616F989}"/>
    <cellStyle name="Normal 3 7 26" xfId="28925" xr:uid="{17FD2931-F9EF-4ED8-90EA-63DAB718A140}"/>
    <cellStyle name="Normal 3 7 26 2" xfId="28926" xr:uid="{1D9B52C8-6EA0-4C48-914F-CC075EF2F9B3}"/>
    <cellStyle name="Normal 3 7 26 3" xfId="28927" xr:uid="{7B2DACEA-A8B8-4601-952E-F346FD14A53D}"/>
    <cellStyle name="Normal 3 7 27" xfId="28928" xr:uid="{08A23981-F30A-450B-87DE-3BB49A0737B1}"/>
    <cellStyle name="Normal 3 7 27 2" xfId="28929" xr:uid="{D6336F8D-3C9F-406C-BE25-54F3207723A1}"/>
    <cellStyle name="Normal 3 7 27 3" xfId="28930" xr:uid="{7BE2887D-2614-4096-AB2A-DF8C87A126D0}"/>
    <cellStyle name="Normal 3 7 28" xfId="28931" xr:uid="{02A967A9-E5F4-4599-BFA8-383F1039FE10}"/>
    <cellStyle name="Normal 3 7 28 2" xfId="28932" xr:uid="{D2BFB7FB-253D-4918-9742-AD6532CBF7E5}"/>
    <cellStyle name="Normal 3 7 28 3" xfId="28933" xr:uid="{69C59A8C-A608-4E9C-AE09-373373341D7A}"/>
    <cellStyle name="Normal 3 7 29" xfId="28934" xr:uid="{11B0BA7D-3E4A-46BA-880D-82214CEADE3A}"/>
    <cellStyle name="Normal 3 7 29 2" xfId="28935" xr:uid="{9224CD98-E2E0-4CE6-94B5-ECCD8032F07B}"/>
    <cellStyle name="Normal 3 7 29 3" xfId="28936" xr:uid="{5C8528E7-554A-4F4D-ADCB-3A446918F607}"/>
    <cellStyle name="Normal 3 7 3" xfId="28937" xr:uid="{32DAF7D3-68CF-4C4C-95EF-D83D93C85853}"/>
    <cellStyle name="Normal 3 7 3 2" xfId="28938" xr:uid="{8A98CCA5-14CD-4F87-A6A3-8661AE5EB82A}"/>
    <cellStyle name="Normal 3 7 3 2 2" xfId="28939" xr:uid="{3E926FC2-9E22-407C-9FC0-EB308F3F2DEC}"/>
    <cellStyle name="Normal 3 7 3 2 3" xfId="28940" xr:uid="{D3C56525-9386-4AAB-AD4F-DCC2124116B0}"/>
    <cellStyle name="Normal 3 7 3 3" xfId="28941" xr:uid="{5C6378F1-C2CF-4EF5-B661-30264650E4F4}"/>
    <cellStyle name="Normal 3 7 3 3 2" xfId="28942" xr:uid="{71F0BCE6-095B-43EA-BEE3-C943307C4566}"/>
    <cellStyle name="Normal 3 7 3 3 3" xfId="28943" xr:uid="{DBD97687-A79F-44CA-BCD1-354A6930FD08}"/>
    <cellStyle name="Normal 3 7 3 4" xfId="28944" xr:uid="{AF5C2850-988B-453B-99CE-79FBCFA1F77E}"/>
    <cellStyle name="Normal 3 7 3 5" xfId="28945" xr:uid="{0F871D8E-D2AD-4A6D-A2C4-38D5C85E4C15}"/>
    <cellStyle name="Normal 3 7 30" xfId="28946" xr:uid="{DE17BB55-E5B7-46BA-94C3-F1671BA384DB}"/>
    <cellStyle name="Normal 3 7 30 10" xfId="28947" xr:uid="{748E2CC1-1369-4E30-A400-5CCE70829CCD}"/>
    <cellStyle name="Normal 3 7 30 11" xfId="28948" xr:uid="{DF79D6DA-DE26-4F0C-A9F9-20736AB364CC}"/>
    <cellStyle name="Normal 3 7 30 12" xfId="28949" xr:uid="{AC66F8F7-B347-4A70-863C-0AA874AD861C}"/>
    <cellStyle name="Normal 3 7 30 13" xfId="28950" xr:uid="{ADD2C591-9995-41EC-9532-419B7CE5C0B7}"/>
    <cellStyle name="Normal 3 7 30 13 2" xfId="28951" xr:uid="{ACB5461D-150B-4951-9A1F-21629C6AF2FC}"/>
    <cellStyle name="Normal 3 7 30 14" xfId="28952" xr:uid="{1A76C19D-C12D-4149-9A16-E239DF352BEC}"/>
    <cellStyle name="Normal 3 7 30 15" xfId="28953" xr:uid="{D0500E83-F623-43C0-97DD-102D1513D65F}"/>
    <cellStyle name="Normal 3 7 30 16" xfId="28954" xr:uid="{14859729-1FE9-4C64-8197-7C1120CD1065}"/>
    <cellStyle name="Normal 3 7 30 2" xfId="28955" xr:uid="{FB050E25-21CC-4535-971C-E3B93C08CAA9}"/>
    <cellStyle name="Normal 3 7 30 2 10" xfId="28956" xr:uid="{5D342EFA-1B16-426D-866A-78DB048247A9}"/>
    <cellStyle name="Normal 3 7 30 2 11" xfId="28957" xr:uid="{C3122C11-9CB1-4BC0-B477-9BBAA159FDB5}"/>
    <cellStyle name="Normal 3 7 30 2 12" xfId="28958" xr:uid="{B28AE4E4-5EAC-4E69-88F1-EE2E8EBA2F03}"/>
    <cellStyle name="Normal 3 7 30 2 13" xfId="28959" xr:uid="{70D888B4-9453-462F-BDE4-26A1B988E411}"/>
    <cellStyle name="Normal 3 7 30 2 13 2" xfId="28960" xr:uid="{36D5225B-9071-45EC-8E57-DCB4EA59B6AC}"/>
    <cellStyle name="Normal 3 7 30 2 14" xfId="28961" xr:uid="{CB75098C-DD1A-4CC0-93FE-2DFEF71D7FDF}"/>
    <cellStyle name="Normal 3 7 30 2 15" xfId="28962" xr:uid="{6FB516BB-4143-48B5-8F6F-B3AFC38BC1D8}"/>
    <cellStyle name="Normal 3 7 30 2 16" xfId="28963" xr:uid="{27F568E1-44CD-42B8-B5E8-526F0D6020AD}"/>
    <cellStyle name="Normal 3 7 30 2 2" xfId="28964" xr:uid="{334450EA-6CBD-4A02-B408-E17FC170D219}"/>
    <cellStyle name="Normal 3 7 30 2 2 10" xfId="28965" xr:uid="{96C5DA9D-169D-44FC-A331-C5B894F8EA28}"/>
    <cellStyle name="Normal 3 7 30 2 2 11" xfId="28966" xr:uid="{4BAA9505-292A-4A0C-A5C8-372A29C633A8}"/>
    <cellStyle name="Normal 3 7 30 2 2 12" xfId="28967" xr:uid="{1B76C5D0-F721-48A4-9288-C4087320BF6C}"/>
    <cellStyle name="Normal 3 7 30 2 2 12 2" xfId="28968" xr:uid="{75741A1A-5772-44A3-98CD-AF4635AB8E5B}"/>
    <cellStyle name="Normal 3 7 30 2 2 13" xfId="28969" xr:uid="{1F7D751A-7DEF-4A02-96E5-5FC8376B13DC}"/>
    <cellStyle name="Normal 3 7 30 2 2 14" xfId="28970" xr:uid="{01D44D2D-5EF3-497E-882C-1EDD784D40D0}"/>
    <cellStyle name="Normal 3 7 30 2 2 15" xfId="28971" xr:uid="{569E8868-BC28-404A-9954-9F3CFC6ECD2B}"/>
    <cellStyle name="Normal 3 7 30 2 2 2" xfId="28972" xr:uid="{41CEA721-5A89-4AD9-B34A-56A6459D80C4}"/>
    <cellStyle name="Normal 3 7 30 2 2 2 2" xfId="28973" xr:uid="{8C02F499-6D59-41A8-BF95-3F960A205AAA}"/>
    <cellStyle name="Normal 3 7 30 2 2 2 2 2" xfId="28974" xr:uid="{AFCEF38D-5B36-4682-BEDC-CCDD5BEFA04E}"/>
    <cellStyle name="Normal 3 7 30 2 2 2 2 2 2" xfId="28975" xr:uid="{F92864A9-5595-4D08-8CF0-2E332FD83B31}"/>
    <cellStyle name="Normal 3 7 30 2 2 2 2 2 2 2" xfId="28976" xr:uid="{CC8C0A03-97EC-431E-A4B3-F0265F6B4DD3}"/>
    <cellStyle name="Normal 3 7 30 2 2 2 2 2 2 2 2" xfId="28977" xr:uid="{E213690D-42E5-4689-9B0D-275D7B8E4C10}"/>
    <cellStyle name="Normal 3 7 30 2 2 2 2 2 2 3" xfId="28978" xr:uid="{AAA49EBF-F5DD-4F19-A55C-7542B5694B37}"/>
    <cellStyle name="Normal 3 7 30 2 2 2 2 2 2 4" xfId="28979" xr:uid="{CDF27C6E-E85E-47AA-ABB2-73F42B82E9DE}"/>
    <cellStyle name="Normal 3 7 30 2 2 2 2 2 2 5" xfId="28980" xr:uid="{020FA486-DE3E-48F7-B266-BDBB7E2F669E}"/>
    <cellStyle name="Normal 3 7 30 2 2 2 2 2 3" xfId="28981" xr:uid="{60BC4FD2-7AE7-4F8F-902F-EB88A52DBD33}"/>
    <cellStyle name="Normal 3 7 30 2 2 2 2 2 3 2" xfId="28982" xr:uid="{AC762ABA-F679-4D25-BC3C-363E0EE34E30}"/>
    <cellStyle name="Normal 3 7 30 2 2 2 2 2 4" xfId="28983" xr:uid="{8F264C41-39E1-4B2D-8078-5E1D79A9BFC6}"/>
    <cellStyle name="Normal 3 7 30 2 2 2 2 2 5" xfId="28984" xr:uid="{DECE6DA4-5A98-4A2C-BD49-B93524EFF9BF}"/>
    <cellStyle name="Normal 3 7 30 2 2 2 2 3" xfId="28985" xr:uid="{403E0C81-05B7-4D97-A74C-B04FDC1345CD}"/>
    <cellStyle name="Normal 3 7 30 2 2 2 2 4" xfId="28986" xr:uid="{B9615AE9-9888-4773-ABC4-8ACD4A955198}"/>
    <cellStyle name="Normal 3 7 30 2 2 2 2 5" xfId="28987" xr:uid="{BFD0E8D6-DB7C-4B6F-9296-A796C1869698}"/>
    <cellStyle name="Normal 3 7 30 2 2 2 2 6" xfId="28988" xr:uid="{9652448C-D264-45B6-9751-719CAE90804B}"/>
    <cellStyle name="Normal 3 7 30 2 2 2 2 6 2" xfId="28989" xr:uid="{CFA617B7-5960-46A5-8A04-B514331822D3}"/>
    <cellStyle name="Normal 3 7 30 2 2 2 2 7" xfId="28990" xr:uid="{E55479B3-FF1A-48A6-8E41-719101222017}"/>
    <cellStyle name="Normal 3 7 30 2 2 2 2 8" xfId="28991" xr:uid="{DA45B8D4-3E62-40EA-8D40-1499C0D3AF23}"/>
    <cellStyle name="Normal 3 7 30 2 2 2 2 9" xfId="28992" xr:uid="{92374585-2803-4D05-BE11-CC8AA21CE05D}"/>
    <cellStyle name="Normal 3 7 30 2 2 2 3" xfId="28993" xr:uid="{6B26F38A-2361-4B47-91D7-6FAAC6C0C2D0}"/>
    <cellStyle name="Normal 3 7 30 2 2 2 3 2" xfId="28994" xr:uid="{41CD6AD9-1F17-48DA-B316-D1503E9BB771}"/>
    <cellStyle name="Normal 3 7 30 2 2 2 3 2 2" xfId="28995" xr:uid="{D3A77EB8-51EB-40CF-A953-7681A4951B18}"/>
    <cellStyle name="Normal 3 7 30 2 2 2 3 2 2 2" xfId="28996" xr:uid="{215C23F0-1D4F-4229-B237-ECC0BC594F6D}"/>
    <cellStyle name="Normal 3 7 30 2 2 2 3 2 3" xfId="28997" xr:uid="{9246A28E-81D8-4960-9AE6-880333F0E3B8}"/>
    <cellStyle name="Normal 3 7 30 2 2 2 3 2 4" xfId="28998" xr:uid="{85A7E1A0-4B22-47F4-9FC6-CA6208AFB015}"/>
    <cellStyle name="Normal 3 7 30 2 2 2 3 2 5" xfId="28999" xr:uid="{13274E48-86E8-4671-8B99-1144AED6A1FB}"/>
    <cellStyle name="Normal 3 7 30 2 2 2 3 3" xfId="29000" xr:uid="{1BA449BA-E159-4FB5-9190-6FA172C1236E}"/>
    <cellStyle name="Normal 3 7 30 2 2 2 3 3 2" xfId="29001" xr:uid="{25FC11A5-5DCC-479A-BFDB-1A5EF467092A}"/>
    <cellStyle name="Normal 3 7 30 2 2 2 3 4" xfId="29002" xr:uid="{40AEAFDB-21DA-4F28-870A-987A3192ABA7}"/>
    <cellStyle name="Normal 3 7 30 2 2 2 3 5" xfId="29003" xr:uid="{9E0DFBD0-047A-4726-AB24-60B4BD41CE93}"/>
    <cellStyle name="Normal 3 7 30 2 2 2 4" xfId="29004" xr:uid="{3A4EFBCC-9A1D-4909-BE9A-13A469AF0780}"/>
    <cellStyle name="Normal 3 7 30 2 2 2 5" xfId="29005" xr:uid="{C8B42D50-8DF1-463F-A819-094764B86CAF}"/>
    <cellStyle name="Normal 3 7 30 2 2 2 6" xfId="29006" xr:uid="{DFDB51A2-1838-40D7-9452-518F8F8CB324}"/>
    <cellStyle name="Normal 3 7 30 2 2 2 6 2" xfId="29007" xr:uid="{7F8C8CD3-8736-4D29-BA5B-D2EDC2877CF6}"/>
    <cellStyle name="Normal 3 7 30 2 2 2 7" xfId="29008" xr:uid="{4130559D-A318-48A5-A8FC-45860351C62B}"/>
    <cellStyle name="Normal 3 7 30 2 2 2 8" xfId="29009" xr:uid="{2891D6EA-6523-48B8-83E9-261E38C13BCF}"/>
    <cellStyle name="Normal 3 7 30 2 2 2 9" xfId="29010" xr:uid="{3D33BE4F-4A97-4D89-BA5A-F65BF1C3234B}"/>
    <cellStyle name="Normal 3 7 30 2 2 3" xfId="29011" xr:uid="{0BD1F1C4-9973-4AC2-A580-C5C0A478749A}"/>
    <cellStyle name="Normal 3 7 30 2 2 4" xfId="29012" xr:uid="{F8762B05-F69C-4C42-A625-1DC01DE2BD77}"/>
    <cellStyle name="Normal 3 7 30 2 2 5" xfId="29013" xr:uid="{BC6B0668-A5F4-48A5-8686-1EED9D821324}"/>
    <cellStyle name="Normal 3 7 30 2 2 6" xfId="29014" xr:uid="{A70D20F0-3451-43D8-899E-C54346D917EF}"/>
    <cellStyle name="Normal 3 7 30 2 2 7" xfId="29015" xr:uid="{1BF0B921-166E-4DAF-8CCF-AC6AF2AD3C94}"/>
    <cellStyle name="Normal 3 7 30 2 2 8" xfId="29016" xr:uid="{10D442A3-ABF8-4826-A07B-26AEEBE118E6}"/>
    <cellStyle name="Normal 3 7 30 2 2 8 2" xfId="29017" xr:uid="{396C7D94-DB95-4343-A866-AF96491FB3A2}"/>
    <cellStyle name="Normal 3 7 30 2 2 8 2 2" xfId="29018" xr:uid="{418F0BE5-B30D-4827-8A89-93C05D718391}"/>
    <cellStyle name="Normal 3 7 30 2 2 8 2 2 2" xfId="29019" xr:uid="{8CCA7FFE-7F67-4855-A8D6-EFE187C1B869}"/>
    <cellStyle name="Normal 3 7 30 2 2 8 2 3" xfId="29020" xr:uid="{4B916D3B-6B1B-43C1-9CF0-771CA85B2038}"/>
    <cellStyle name="Normal 3 7 30 2 2 8 2 4" xfId="29021" xr:uid="{253F5659-D0F0-4139-A279-227B1A391D57}"/>
    <cellStyle name="Normal 3 7 30 2 2 8 2 5" xfId="29022" xr:uid="{1151352B-F181-4F5B-BA8D-A7A13623A826}"/>
    <cellStyle name="Normal 3 7 30 2 2 8 3" xfId="29023" xr:uid="{813A8BAB-4DC1-4752-A414-E6528DED3AFB}"/>
    <cellStyle name="Normal 3 7 30 2 2 8 3 2" xfId="29024" xr:uid="{FFB85672-64F0-4C46-927D-6E2437C0CC36}"/>
    <cellStyle name="Normal 3 7 30 2 2 8 4" xfId="29025" xr:uid="{ADC59FB9-EC61-4AB3-9AB0-AA9B3E318BBC}"/>
    <cellStyle name="Normal 3 7 30 2 2 8 5" xfId="29026" xr:uid="{D76B1E16-79A9-4222-B12E-08FC1EC189DC}"/>
    <cellStyle name="Normal 3 7 30 2 2 9" xfId="29027" xr:uid="{45654857-AB42-4985-91F1-A7550253EBA2}"/>
    <cellStyle name="Normal 3 7 30 2 3" xfId="29028" xr:uid="{3C6898C2-D5A1-4FFF-A571-E912C12EDD64}"/>
    <cellStyle name="Normal 3 7 30 2 4" xfId="29029" xr:uid="{9ADAEDEC-1070-488A-AE06-2397EE6B9CBC}"/>
    <cellStyle name="Normal 3 7 30 2 4 2" xfId="29030" xr:uid="{3A83D569-DB27-4E6D-ABE4-D0A5D4BC3ED3}"/>
    <cellStyle name="Normal 3 7 30 2 4 2 2" xfId="29031" xr:uid="{E83596D7-005B-4776-A994-F98C10EB0443}"/>
    <cellStyle name="Normal 3 7 30 2 4 2 2 2" xfId="29032" xr:uid="{07CAFAA8-4EDD-4B03-88FD-3E0DD396152A}"/>
    <cellStyle name="Normal 3 7 30 2 4 2 2 2 2" xfId="29033" xr:uid="{1FB525D1-009C-45F9-9E64-1DE1896C0433}"/>
    <cellStyle name="Normal 3 7 30 2 4 2 2 2 2 2" xfId="29034" xr:uid="{218673AA-00F6-47E8-956A-8AC83BE7517A}"/>
    <cellStyle name="Normal 3 7 30 2 4 2 2 2 3" xfId="29035" xr:uid="{F30335F4-D71F-4506-BDCC-35AFEC27F554}"/>
    <cellStyle name="Normal 3 7 30 2 4 2 2 2 4" xfId="29036" xr:uid="{A2631B0C-6C1C-4748-BBF1-8F844A20185E}"/>
    <cellStyle name="Normal 3 7 30 2 4 2 2 2 5" xfId="29037" xr:uid="{BF3F9D78-2F9B-42D1-AA2F-0C6D686A15F8}"/>
    <cellStyle name="Normal 3 7 30 2 4 2 2 3" xfId="29038" xr:uid="{180C055F-3DC5-4DD0-A78F-F1A766D043B0}"/>
    <cellStyle name="Normal 3 7 30 2 4 2 2 3 2" xfId="29039" xr:uid="{FE94DD40-E2E5-4DF5-8E6E-52B16CC1D9B5}"/>
    <cellStyle name="Normal 3 7 30 2 4 2 2 4" xfId="29040" xr:uid="{A269ABB7-D6A7-4267-A260-A70064A32E95}"/>
    <cellStyle name="Normal 3 7 30 2 4 2 2 5" xfId="29041" xr:uid="{1D128195-97BC-4B6E-BD76-F2E8B6EF3249}"/>
    <cellStyle name="Normal 3 7 30 2 4 2 3" xfId="29042" xr:uid="{C9DDF7A9-64A6-40F3-B991-2E00C4CDC025}"/>
    <cellStyle name="Normal 3 7 30 2 4 2 4" xfId="29043" xr:uid="{234DFE3C-270A-4075-B627-15AB12C3A0E1}"/>
    <cellStyle name="Normal 3 7 30 2 4 2 5" xfId="29044" xr:uid="{032453AF-0CE5-4CCB-9727-1A1D6400AD19}"/>
    <cellStyle name="Normal 3 7 30 2 4 2 6" xfId="29045" xr:uid="{B8163B32-0689-4668-BB2F-B1E767CCDAB1}"/>
    <cellStyle name="Normal 3 7 30 2 4 2 6 2" xfId="29046" xr:uid="{73A2158A-E82E-4D80-8DBA-E0B6823B6042}"/>
    <cellStyle name="Normal 3 7 30 2 4 2 7" xfId="29047" xr:uid="{19D0B2C5-A037-4D37-A246-5861FA01BF5A}"/>
    <cellStyle name="Normal 3 7 30 2 4 2 8" xfId="29048" xr:uid="{F74741A1-093E-41A4-B28A-4AC754CC8F7F}"/>
    <cellStyle name="Normal 3 7 30 2 4 2 9" xfId="29049" xr:uid="{D0174AF5-8263-4D87-9949-051CF82DAEFE}"/>
    <cellStyle name="Normal 3 7 30 2 4 3" xfId="29050" xr:uid="{7D6CCA10-05A8-4F2C-941E-E189BD7A5CA5}"/>
    <cellStyle name="Normal 3 7 30 2 4 3 2" xfId="29051" xr:uid="{FAFDB264-C6D4-453E-91A0-5025E2BCAB3B}"/>
    <cellStyle name="Normal 3 7 30 2 4 3 2 2" xfId="29052" xr:uid="{00BAC16A-1E35-4C50-B730-189FEADDB7A6}"/>
    <cellStyle name="Normal 3 7 30 2 4 3 2 2 2" xfId="29053" xr:uid="{1B1E1ED1-0CED-491E-8BCD-6D4792E0A963}"/>
    <cellStyle name="Normal 3 7 30 2 4 3 2 3" xfId="29054" xr:uid="{E159007E-EE33-4B24-8743-8FD0EEDEC354}"/>
    <cellStyle name="Normal 3 7 30 2 4 3 2 4" xfId="29055" xr:uid="{C8F69792-2933-449A-8EAB-A8A4B8BBC641}"/>
    <cellStyle name="Normal 3 7 30 2 4 3 2 5" xfId="29056" xr:uid="{9D8D64E8-B758-41D8-A304-726A71CA95D5}"/>
    <cellStyle name="Normal 3 7 30 2 4 3 3" xfId="29057" xr:uid="{157AB284-8144-4C40-8DA6-3A4E3E6C132D}"/>
    <cellStyle name="Normal 3 7 30 2 4 3 3 2" xfId="29058" xr:uid="{6B6F1E72-FA71-433F-BE1E-A0FCA9948991}"/>
    <cellStyle name="Normal 3 7 30 2 4 3 4" xfId="29059" xr:uid="{4E866921-80A5-4474-A119-177158C8C83A}"/>
    <cellStyle name="Normal 3 7 30 2 4 3 5" xfId="29060" xr:uid="{0E7F73FF-2B34-4CB4-8145-FD558D21546D}"/>
    <cellStyle name="Normal 3 7 30 2 4 4" xfId="29061" xr:uid="{107F4019-6844-43D7-AE0A-803D2D3C4B29}"/>
    <cellStyle name="Normal 3 7 30 2 4 5" xfId="29062" xr:uid="{242A15CD-2289-4823-94C7-377E84E9D201}"/>
    <cellStyle name="Normal 3 7 30 2 4 6" xfId="29063" xr:uid="{227B8ED3-3A05-4244-9538-5DE2F4158A95}"/>
    <cellStyle name="Normal 3 7 30 2 4 6 2" xfId="29064" xr:uid="{DF021DE7-17AA-480F-81FD-ABEEAA558101}"/>
    <cellStyle name="Normal 3 7 30 2 4 7" xfId="29065" xr:uid="{09C5D6A3-E3E7-45E1-8B65-CD1F84A46AD5}"/>
    <cellStyle name="Normal 3 7 30 2 4 8" xfId="29066" xr:uid="{6D8FCAC8-2CE8-4C83-8203-34B0F1ED8FF2}"/>
    <cellStyle name="Normal 3 7 30 2 4 9" xfId="29067" xr:uid="{377726A3-8C7B-433C-A8AD-A547061AC9F7}"/>
    <cellStyle name="Normal 3 7 30 2 5" xfId="29068" xr:uid="{15CDE97A-9CF6-4D56-8252-EB0EA0B70249}"/>
    <cellStyle name="Normal 3 7 30 2 5 2" xfId="29069" xr:uid="{90589D43-8783-44ED-9DDF-17573EEDE046}"/>
    <cellStyle name="Normal 3 7 30 2 5 3" xfId="29070" xr:uid="{0A920427-99B6-49AA-BB7D-19E007B90BF3}"/>
    <cellStyle name="Normal 3 7 30 2 6" xfId="29071" xr:uid="{D15AE12B-CAD9-49FB-8DA8-EA50ABB51577}"/>
    <cellStyle name="Normal 3 7 30 2 6 2" xfId="29072" xr:uid="{9BB64964-9410-4422-A3CB-37F213A22479}"/>
    <cellStyle name="Normal 3 7 30 2 6 3" xfId="29073" xr:uid="{3B4222C8-90EA-41E3-BCBD-53C5A8A1EFE7}"/>
    <cellStyle name="Normal 3 7 30 2 7" xfId="29074" xr:uid="{4F2CA0DC-4867-4EED-91F3-B40F889425C1}"/>
    <cellStyle name="Normal 3 7 30 2 7 2" xfId="29075" xr:uid="{A3B9F30A-42B9-48EE-B24F-409CC9ED7969}"/>
    <cellStyle name="Normal 3 7 30 2 7 3" xfId="29076" xr:uid="{3BF984C0-14A1-4F19-B937-65346A5574EA}"/>
    <cellStyle name="Normal 3 7 30 2 8" xfId="29077" xr:uid="{D62F753E-64FB-4CA9-999F-370349313EB0}"/>
    <cellStyle name="Normal 3 7 30 2 8 2" xfId="29078" xr:uid="{2669E0D9-878C-4720-BE67-1B397966BE87}"/>
    <cellStyle name="Normal 3 7 30 2 8 3" xfId="29079" xr:uid="{CD724693-2A97-44F0-8C35-0D7C86B92A24}"/>
    <cellStyle name="Normal 3 7 30 2 9" xfId="29080" xr:uid="{C19FCCC8-31ED-4669-8B13-841E701DC861}"/>
    <cellStyle name="Normal 3 7 30 2 9 2" xfId="29081" xr:uid="{AF9DE69D-2696-49E5-9402-FEFED08619CD}"/>
    <cellStyle name="Normal 3 7 30 2 9 2 2" xfId="29082" xr:uid="{71C55B64-C5CD-4C5E-A1F5-D498E359C6C3}"/>
    <cellStyle name="Normal 3 7 30 2 9 2 2 2" xfId="29083" xr:uid="{CE33BA8E-3F2C-4CC0-B197-B6296C45F4F2}"/>
    <cellStyle name="Normal 3 7 30 2 9 2 3" xfId="29084" xr:uid="{75B7B794-2E2C-478F-8983-3E20BCD8633D}"/>
    <cellStyle name="Normal 3 7 30 2 9 2 4" xfId="29085" xr:uid="{05708925-C326-4945-BC13-68AAC18F47DD}"/>
    <cellStyle name="Normal 3 7 30 2 9 2 5" xfId="29086" xr:uid="{82F623B1-D663-45C4-A693-B13EFCE65633}"/>
    <cellStyle name="Normal 3 7 30 2 9 3" xfId="29087" xr:uid="{DC4AF434-7433-4885-B6E4-A64795A0607C}"/>
    <cellStyle name="Normal 3 7 30 2 9 3 2" xfId="29088" xr:uid="{E80AF917-8086-4FCA-A743-53AA05720557}"/>
    <cellStyle name="Normal 3 7 30 2 9 4" xfId="29089" xr:uid="{99B67B48-D2F1-4448-A940-78F92B9F9081}"/>
    <cellStyle name="Normal 3 7 30 2 9 5" xfId="29090" xr:uid="{140349DB-93FF-4C14-A925-6A4C3A656EDC}"/>
    <cellStyle name="Normal 3 7 30 3" xfId="29091" xr:uid="{68BC37EA-D229-417C-BFAF-33660012D23A}"/>
    <cellStyle name="Normal 3 7 30 3 10" xfId="29092" xr:uid="{CFE5DAC4-CFCD-4720-A72E-D3D9CFBD9D50}"/>
    <cellStyle name="Normal 3 7 30 3 11" xfId="29093" xr:uid="{DD5D978C-F349-4E28-ADBF-26693E7519BF}"/>
    <cellStyle name="Normal 3 7 30 3 12" xfId="29094" xr:uid="{F6970015-68BE-47B7-9398-BB42E1953E3A}"/>
    <cellStyle name="Normal 3 7 30 3 12 2" xfId="29095" xr:uid="{4839BB5A-3F7C-4E22-8044-5F6A23E67240}"/>
    <cellStyle name="Normal 3 7 30 3 13" xfId="29096" xr:uid="{534421A5-8F13-44E5-934D-41ABA049794A}"/>
    <cellStyle name="Normal 3 7 30 3 14" xfId="29097" xr:uid="{CB3D01DD-51A8-4D32-995F-82C34A8F9F06}"/>
    <cellStyle name="Normal 3 7 30 3 15" xfId="29098" xr:uid="{1F5AD5D0-958B-4BC7-8857-80943F018BAB}"/>
    <cellStyle name="Normal 3 7 30 3 2" xfId="29099" xr:uid="{99490FB5-3173-4BDC-B2E8-2FA259E96783}"/>
    <cellStyle name="Normal 3 7 30 3 2 2" xfId="29100" xr:uid="{2C1470EF-7D95-41C9-A7B5-DC564AE2FA48}"/>
    <cellStyle name="Normal 3 7 30 3 2 2 2" xfId="29101" xr:uid="{2EB4DF30-3696-4CF1-8295-5740753B9195}"/>
    <cellStyle name="Normal 3 7 30 3 2 2 2 2" xfId="29102" xr:uid="{88F6A119-0B44-4E1C-A45A-4968A945044F}"/>
    <cellStyle name="Normal 3 7 30 3 2 2 2 2 2" xfId="29103" xr:uid="{50F432D5-7A5D-40A2-9EF7-EA848DB88F0E}"/>
    <cellStyle name="Normal 3 7 30 3 2 2 2 2 2 2" xfId="29104" xr:uid="{CAFFABF0-EAF8-4414-9642-A61BFB84DFAB}"/>
    <cellStyle name="Normal 3 7 30 3 2 2 2 2 3" xfId="29105" xr:uid="{90382D7C-7FF7-416C-BCAA-121CC24BF3DA}"/>
    <cellStyle name="Normal 3 7 30 3 2 2 2 2 4" xfId="29106" xr:uid="{52C33BA5-9008-4849-AF17-F8B531139C6C}"/>
    <cellStyle name="Normal 3 7 30 3 2 2 2 2 5" xfId="29107" xr:uid="{6B06C37B-5097-4999-AE87-EED875B98E21}"/>
    <cellStyle name="Normal 3 7 30 3 2 2 2 3" xfId="29108" xr:uid="{0BC994F5-AE63-4E2F-9EB8-A81E436D45C5}"/>
    <cellStyle name="Normal 3 7 30 3 2 2 2 3 2" xfId="29109" xr:uid="{38B4C41F-515B-4AED-A4C2-AD9678D573FC}"/>
    <cellStyle name="Normal 3 7 30 3 2 2 2 4" xfId="29110" xr:uid="{0BB5D6CE-0DE9-42A2-ACD3-0F4BEBBCE737}"/>
    <cellStyle name="Normal 3 7 30 3 2 2 2 5" xfId="29111" xr:uid="{0EFD24BE-D6DB-4341-B758-F43D391A61D4}"/>
    <cellStyle name="Normal 3 7 30 3 2 2 3" xfId="29112" xr:uid="{548742F8-2FE5-4678-97E0-7ED536069FC4}"/>
    <cellStyle name="Normal 3 7 30 3 2 2 4" xfId="29113" xr:uid="{1C26E513-94D7-49D3-9474-8FAD729FAE20}"/>
    <cellStyle name="Normal 3 7 30 3 2 2 5" xfId="29114" xr:uid="{BC6F71F4-B855-45F9-AED5-AA28CD01FCA9}"/>
    <cellStyle name="Normal 3 7 30 3 2 2 6" xfId="29115" xr:uid="{5B031654-ADC7-4CF6-A232-B5F1B87B67F5}"/>
    <cellStyle name="Normal 3 7 30 3 2 2 6 2" xfId="29116" xr:uid="{B46410EF-0B32-40CF-A026-2C30A51AB48D}"/>
    <cellStyle name="Normal 3 7 30 3 2 2 7" xfId="29117" xr:uid="{B01A37FA-46B7-461B-A257-F831403D62E8}"/>
    <cellStyle name="Normal 3 7 30 3 2 2 8" xfId="29118" xr:uid="{468CFF59-0BE6-4302-AE6C-0716A1D7BB49}"/>
    <cellStyle name="Normal 3 7 30 3 2 2 9" xfId="29119" xr:uid="{7B888F36-3966-4AA3-8160-6F62CD38FC0D}"/>
    <cellStyle name="Normal 3 7 30 3 2 3" xfId="29120" xr:uid="{0CC02C6D-60D6-407F-89BB-FE5B4259CA65}"/>
    <cellStyle name="Normal 3 7 30 3 2 3 2" xfId="29121" xr:uid="{AA799402-881D-4AA3-A2CF-B53812ECD86A}"/>
    <cellStyle name="Normal 3 7 30 3 2 3 2 2" xfId="29122" xr:uid="{750EA0E9-A998-449B-A85E-34A564410566}"/>
    <cellStyle name="Normal 3 7 30 3 2 3 2 2 2" xfId="29123" xr:uid="{3A42911A-1D48-4E53-BE85-BCABF6FECB03}"/>
    <cellStyle name="Normal 3 7 30 3 2 3 2 3" xfId="29124" xr:uid="{2CEFA843-2BDF-47E7-8E9A-7AAD8AA6815C}"/>
    <cellStyle name="Normal 3 7 30 3 2 3 2 4" xfId="29125" xr:uid="{E7CCFDA9-6824-469E-A727-12EB0B1A21FB}"/>
    <cellStyle name="Normal 3 7 30 3 2 3 2 5" xfId="29126" xr:uid="{B0978C6F-3323-438A-999E-56937DDB656F}"/>
    <cellStyle name="Normal 3 7 30 3 2 3 3" xfId="29127" xr:uid="{2D9B312B-A09D-48CA-9C72-8491015DB2F6}"/>
    <cellStyle name="Normal 3 7 30 3 2 3 3 2" xfId="29128" xr:uid="{D867C7A2-B609-4A59-91B8-5CC2EE6EC1DA}"/>
    <cellStyle name="Normal 3 7 30 3 2 3 4" xfId="29129" xr:uid="{B89F8C8E-4E4D-441C-8756-AE17DBFF5E7E}"/>
    <cellStyle name="Normal 3 7 30 3 2 3 5" xfId="29130" xr:uid="{2B6379B7-0EC5-4FC8-96DA-A95D2C3E1DAA}"/>
    <cellStyle name="Normal 3 7 30 3 2 4" xfId="29131" xr:uid="{9630517C-532C-408B-A83F-FFCAFC83204C}"/>
    <cellStyle name="Normal 3 7 30 3 2 5" xfId="29132" xr:uid="{10C2D39D-DDD8-4C78-8E9B-D2B409AB9527}"/>
    <cellStyle name="Normal 3 7 30 3 2 6" xfId="29133" xr:uid="{68A168EB-2AFF-418F-A694-A3654269C000}"/>
    <cellStyle name="Normal 3 7 30 3 2 6 2" xfId="29134" xr:uid="{57B9E66E-B162-4187-8F42-F1738F98F252}"/>
    <cellStyle name="Normal 3 7 30 3 2 7" xfId="29135" xr:uid="{9F4D1D20-2C24-48F2-AE67-78EC6F1D90C6}"/>
    <cellStyle name="Normal 3 7 30 3 2 8" xfId="29136" xr:uid="{97B2E7D0-3833-4459-8C9B-3F170F07395A}"/>
    <cellStyle name="Normal 3 7 30 3 2 9" xfId="29137" xr:uid="{16666F88-0BCF-4085-B2E3-A7C5E44C3425}"/>
    <cellStyle name="Normal 3 7 30 3 3" xfId="29138" xr:uid="{ECB2C173-2EFB-4075-8523-3A1AF6383522}"/>
    <cellStyle name="Normal 3 7 30 3 3 2" xfId="29139" xr:uid="{F179DB7F-9B6A-446D-8830-9989563B37DD}"/>
    <cellStyle name="Normal 3 7 30 3 3 3" xfId="29140" xr:uid="{881EA1EB-0918-428C-B2BE-D1E615D342D5}"/>
    <cellStyle name="Normal 3 7 30 3 4" xfId="29141" xr:uid="{AB5F7935-BA19-488B-A0AC-86399E2D572F}"/>
    <cellStyle name="Normal 3 7 30 3 4 2" xfId="29142" xr:uid="{7CF99A23-84C6-4277-AE27-43D0A4E43527}"/>
    <cellStyle name="Normal 3 7 30 3 4 3" xfId="29143" xr:uid="{13A683FB-FE70-4615-BF40-E34DF86D3729}"/>
    <cellStyle name="Normal 3 7 30 3 5" xfId="29144" xr:uid="{C63890D4-188D-46EB-98B7-B4079B724EA8}"/>
    <cellStyle name="Normal 3 7 30 3 5 2" xfId="29145" xr:uid="{EE0A8E91-E142-45E2-A79F-9F484410324E}"/>
    <cellStyle name="Normal 3 7 30 3 5 3" xfId="29146" xr:uid="{2E213734-CD7A-48F6-BE2D-0078C905BF60}"/>
    <cellStyle name="Normal 3 7 30 3 6" xfId="29147" xr:uid="{52C65B07-F398-4CD9-BFB3-0F10CA600AD3}"/>
    <cellStyle name="Normal 3 7 30 3 6 2" xfId="29148" xr:uid="{28E18B4B-C1E8-4D4C-8CBA-682BDD83968C}"/>
    <cellStyle name="Normal 3 7 30 3 6 3" xfId="29149" xr:uid="{16B8D811-FBB2-4BC2-8475-77B5EBC04503}"/>
    <cellStyle name="Normal 3 7 30 3 7" xfId="29150" xr:uid="{E87629C7-7443-4203-89EC-7FEFC3191045}"/>
    <cellStyle name="Normal 3 7 30 3 7 2" xfId="29151" xr:uid="{F6137854-3178-4BA7-B40E-51AA7458B832}"/>
    <cellStyle name="Normal 3 7 30 3 7 3" xfId="29152" xr:uid="{69933C88-4B01-40C8-98EE-2B2435F44655}"/>
    <cellStyle name="Normal 3 7 30 3 8" xfId="29153" xr:uid="{11BE0F1C-C5A0-46E6-8E32-9A0B161C2003}"/>
    <cellStyle name="Normal 3 7 30 3 8 2" xfId="29154" xr:uid="{4C7C1753-3DAC-4931-8734-34B232FE33BF}"/>
    <cellStyle name="Normal 3 7 30 3 8 2 2" xfId="29155" xr:uid="{ADC6ECEE-6D45-4190-A6BE-A1FF5DDE528A}"/>
    <cellStyle name="Normal 3 7 30 3 8 2 2 2" xfId="29156" xr:uid="{8820F670-7259-4C77-B2C7-887060196954}"/>
    <cellStyle name="Normal 3 7 30 3 8 2 3" xfId="29157" xr:uid="{0F1ACC32-7D42-4250-869F-238D4999545B}"/>
    <cellStyle name="Normal 3 7 30 3 8 2 4" xfId="29158" xr:uid="{DE17A5C4-4918-4232-8876-73EE7ED9634C}"/>
    <cellStyle name="Normal 3 7 30 3 8 2 5" xfId="29159" xr:uid="{B19DBFAB-2826-44D4-9D3A-4BC11EF78FEA}"/>
    <cellStyle name="Normal 3 7 30 3 8 3" xfId="29160" xr:uid="{B284D385-5D13-4334-B9D0-2ACA01C06DB3}"/>
    <cellStyle name="Normal 3 7 30 3 8 3 2" xfId="29161" xr:uid="{FBF24A68-6E36-48D2-9FA1-7A79F9601299}"/>
    <cellStyle name="Normal 3 7 30 3 8 4" xfId="29162" xr:uid="{CFB175F8-576C-4D59-96F9-A6FF0BB57C23}"/>
    <cellStyle name="Normal 3 7 30 3 8 5" xfId="29163" xr:uid="{D924341A-3FED-4343-88A8-6055DB615E4E}"/>
    <cellStyle name="Normal 3 7 30 3 9" xfId="29164" xr:uid="{B96E320C-32AC-4D56-B3E2-2B234705E197}"/>
    <cellStyle name="Normal 3 7 30 4" xfId="29165" xr:uid="{8007BAF5-DF18-448E-B6E5-A6863D332CB9}"/>
    <cellStyle name="Normal 3 7 30 4 2" xfId="29166" xr:uid="{B4F08301-37C9-4735-9D21-62375A2079CE}"/>
    <cellStyle name="Normal 3 7 30 4 2 2" xfId="29167" xr:uid="{2355C005-8729-48CE-AEA5-B09C5375E19D}"/>
    <cellStyle name="Normal 3 7 30 4 2 2 2" xfId="29168" xr:uid="{2E147974-E86E-4E39-B8EB-29F2E4E633C5}"/>
    <cellStyle name="Normal 3 7 30 4 2 2 2 2" xfId="29169" xr:uid="{150A612A-A6FD-4628-AAAD-7127FD82AFBF}"/>
    <cellStyle name="Normal 3 7 30 4 2 2 2 2 2" xfId="29170" xr:uid="{10D6414A-3A13-49D6-B786-7E24143018D5}"/>
    <cellStyle name="Normal 3 7 30 4 2 2 2 3" xfId="29171" xr:uid="{EF3EAF24-71B6-4924-B05F-6B699C63AD48}"/>
    <cellStyle name="Normal 3 7 30 4 2 2 2 4" xfId="29172" xr:uid="{3292A3E3-36D6-4D23-AEC7-EE3DD9A99A1B}"/>
    <cellStyle name="Normal 3 7 30 4 2 2 2 5" xfId="29173" xr:uid="{4B0FFE3D-A938-4924-8B9E-AFCA639E8801}"/>
    <cellStyle name="Normal 3 7 30 4 2 2 3" xfId="29174" xr:uid="{D072C1D8-D3F1-46C3-B66C-9133435786CB}"/>
    <cellStyle name="Normal 3 7 30 4 2 2 3 2" xfId="29175" xr:uid="{55F90909-601E-4C05-AE87-8FD75FB503FD}"/>
    <cellStyle name="Normal 3 7 30 4 2 2 4" xfId="29176" xr:uid="{6BDBBC8B-ACBC-4AB2-A531-CA7A93FF63C4}"/>
    <cellStyle name="Normal 3 7 30 4 2 2 5" xfId="29177" xr:uid="{7FC52538-71F7-4A7F-BBA7-A921BA76658C}"/>
    <cellStyle name="Normal 3 7 30 4 2 3" xfId="29178" xr:uid="{275565B3-FFFB-4A46-AAAB-8A5C5BAEA463}"/>
    <cellStyle name="Normal 3 7 30 4 2 4" xfId="29179" xr:uid="{67F1BEEB-1FD3-4386-8F7C-562285966828}"/>
    <cellStyle name="Normal 3 7 30 4 2 5" xfId="29180" xr:uid="{6C550CC2-8467-45CE-9EF2-EBC8F2423FE6}"/>
    <cellStyle name="Normal 3 7 30 4 2 6" xfId="29181" xr:uid="{24DDD900-51EC-4237-BF33-E38C2DDC6EB4}"/>
    <cellStyle name="Normal 3 7 30 4 2 6 2" xfId="29182" xr:uid="{49719337-FD5D-453E-BD46-7C61F11F9E15}"/>
    <cellStyle name="Normal 3 7 30 4 2 7" xfId="29183" xr:uid="{46D672C8-A82F-4EDB-8739-4B7CA548C573}"/>
    <cellStyle name="Normal 3 7 30 4 2 8" xfId="29184" xr:uid="{F504FDE9-FDAC-4158-8DF9-C4AC07FFB332}"/>
    <cellStyle name="Normal 3 7 30 4 2 9" xfId="29185" xr:uid="{5E5C717B-4471-4E46-BF57-9FA807D182AC}"/>
    <cellStyle name="Normal 3 7 30 4 3" xfId="29186" xr:uid="{CCB87617-825D-4F6F-93C7-85813DE87479}"/>
    <cellStyle name="Normal 3 7 30 4 3 2" xfId="29187" xr:uid="{35564B30-E564-4479-BA38-D709C977E062}"/>
    <cellStyle name="Normal 3 7 30 4 3 2 2" xfId="29188" xr:uid="{132B3F34-CE88-48F5-965B-65423EBCB537}"/>
    <cellStyle name="Normal 3 7 30 4 3 2 2 2" xfId="29189" xr:uid="{5A5F6755-1060-4C8D-B087-BB6A2BBC43AC}"/>
    <cellStyle name="Normal 3 7 30 4 3 2 3" xfId="29190" xr:uid="{283F8435-A251-43AF-BF96-D5C7220EC472}"/>
    <cellStyle name="Normal 3 7 30 4 3 2 4" xfId="29191" xr:uid="{75BE02F9-EDC2-411E-B5DC-D627E5D5AAA6}"/>
    <cellStyle name="Normal 3 7 30 4 3 2 5" xfId="29192" xr:uid="{8E3669F1-40DB-4D09-87DA-085FF70F55C9}"/>
    <cellStyle name="Normal 3 7 30 4 3 3" xfId="29193" xr:uid="{B8907338-417F-4F44-A7D6-D33D60692362}"/>
    <cellStyle name="Normal 3 7 30 4 3 3 2" xfId="29194" xr:uid="{1C8D1E4F-CC53-4E3A-AEDC-C46088CCBE93}"/>
    <cellStyle name="Normal 3 7 30 4 3 4" xfId="29195" xr:uid="{15A31344-C4E3-4B25-BDE1-A1A2E4EE84C5}"/>
    <cellStyle name="Normal 3 7 30 4 3 5" xfId="29196" xr:uid="{3E7E00EC-B8E9-4F18-8180-5E003776B53F}"/>
    <cellStyle name="Normal 3 7 30 4 4" xfId="29197" xr:uid="{9E97D4E9-A25B-43AE-8851-A146084F9A5E}"/>
    <cellStyle name="Normal 3 7 30 4 5" xfId="29198" xr:uid="{8B2036BF-1262-4D66-B324-8B11CF2AED83}"/>
    <cellStyle name="Normal 3 7 30 4 6" xfId="29199" xr:uid="{9C977811-E146-42F7-B92C-DFBEAD5BE5B8}"/>
    <cellStyle name="Normal 3 7 30 4 6 2" xfId="29200" xr:uid="{C4C4D42E-2FC5-43CE-BDCA-96E7286D58FC}"/>
    <cellStyle name="Normal 3 7 30 4 7" xfId="29201" xr:uid="{70BCB269-977F-4BCD-A2AC-B8641FF5B452}"/>
    <cellStyle name="Normal 3 7 30 4 8" xfId="29202" xr:uid="{79A83BF5-4DB4-4605-8CD8-0B3ECB6D4F05}"/>
    <cellStyle name="Normal 3 7 30 4 9" xfId="29203" xr:uid="{39073067-5386-4EDA-8C7D-3F3BAC89D6E2}"/>
    <cellStyle name="Normal 3 7 30 5" xfId="29204" xr:uid="{E18F4759-5C62-428A-ACC4-4F9C314AFE6F}"/>
    <cellStyle name="Normal 3 7 30 6" xfId="29205" xr:uid="{6865CE9D-68A1-40D2-8A7D-62DEC9D4FD2F}"/>
    <cellStyle name="Normal 3 7 30 7" xfId="29206" xr:uid="{1EF79A86-5011-4BEE-850F-6B5293EA1FCD}"/>
    <cellStyle name="Normal 3 7 30 8" xfId="29207" xr:uid="{F6BE6078-5B30-4607-BCDA-4E3261144022}"/>
    <cellStyle name="Normal 3 7 30 9" xfId="29208" xr:uid="{505B2244-23CD-45E2-ADE7-0A04D9AD94BB}"/>
    <cellStyle name="Normal 3 7 30 9 2" xfId="29209" xr:uid="{9EF2C2C0-BD5C-4B6F-8371-4C875181C638}"/>
    <cellStyle name="Normal 3 7 30 9 2 2" xfId="29210" xr:uid="{ED7B7D98-08A5-4A79-997E-2154EAA19259}"/>
    <cellStyle name="Normal 3 7 30 9 2 2 2" xfId="29211" xr:uid="{2DF85674-0EA8-4C35-8786-9B8FE374FBB5}"/>
    <cellStyle name="Normal 3 7 30 9 2 3" xfId="29212" xr:uid="{55763BF8-DF42-446E-B035-DCB46134A67C}"/>
    <cellStyle name="Normal 3 7 30 9 2 4" xfId="29213" xr:uid="{FAF66BD8-F602-4D97-A381-766B0928BACF}"/>
    <cellStyle name="Normal 3 7 30 9 2 5" xfId="29214" xr:uid="{C0338AF8-49EC-4AE7-AA11-D71A66C0CAB9}"/>
    <cellStyle name="Normal 3 7 30 9 3" xfId="29215" xr:uid="{9DFEE1A1-8B0C-46F0-9C45-CB74DFB66339}"/>
    <cellStyle name="Normal 3 7 30 9 3 2" xfId="29216" xr:uid="{F327F475-831E-4B87-9AF1-74E25C2F6C4D}"/>
    <cellStyle name="Normal 3 7 30 9 4" xfId="29217" xr:uid="{811E79BF-25C7-446A-BA1F-5B1E250CDBBF}"/>
    <cellStyle name="Normal 3 7 30 9 5" xfId="29218" xr:uid="{15244B75-2EA6-4EA6-BFD7-C59C41367F7D}"/>
    <cellStyle name="Normal 3 7 31" xfId="29219" xr:uid="{7A409EF0-D62A-4C63-8B90-CA3673B29FA0}"/>
    <cellStyle name="Normal 3 7 31 10" xfId="29220" xr:uid="{DB28CA4B-3ED4-44C3-BB58-8E06EFF0613F}"/>
    <cellStyle name="Normal 3 7 31 11" xfId="29221" xr:uid="{81A60E3E-CA27-4A06-931F-88C44C3A6FDF}"/>
    <cellStyle name="Normal 3 7 31 12" xfId="29222" xr:uid="{3590352B-7373-4890-A4BD-D1FEE94C1B8B}"/>
    <cellStyle name="Normal 3 7 31 12 2" xfId="29223" xr:uid="{F4805752-84A2-4670-8200-93CDCB5307FB}"/>
    <cellStyle name="Normal 3 7 31 13" xfId="29224" xr:uid="{9D5CC626-425F-4559-B024-95E3C39BA640}"/>
    <cellStyle name="Normal 3 7 31 14" xfId="29225" xr:uid="{F0355B15-9F8B-4FFE-AD3F-F8834B6EBDD0}"/>
    <cellStyle name="Normal 3 7 31 15" xfId="29226" xr:uid="{9BB11B99-D338-49A1-9D71-2F1FF7292E68}"/>
    <cellStyle name="Normal 3 7 31 2" xfId="29227" xr:uid="{EE6B1C64-44B4-4227-95DF-5C2A34725EC2}"/>
    <cellStyle name="Normal 3 7 31 2 2" xfId="29228" xr:uid="{93DD710D-7922-45F8-817C-94A5EB16913E}"/>
    <cellStyle name="Normal 3 7 31 2 2 2" xfId="29229" xr:uid="{E9784554-462A-420F-9EAA-9E85C5C4540D}"/>
    <cellStyle name="Normal 3 7 31 2 2 2 2" xfId="29230" xr:uid="{258DF248-54F2-4441-9926-BE8CC6BE48CB}"/>
    <cellStyle name="Normal 3 7 31 2 2 2 2 2" xfId="29231" xr:uid="{6D139215-23CF-42B6-85C4-44AC64193292}"/>
    <cellStyle name="Normal 3 7 31 2 2 2 2 2 2" xfId="29232" xr:uid="{717906C8-6849-4D3D-8E45-DC3A6B15025B}"/>
    <cellStyle name="Normal 3 7 31 2 2 2 2 3" xfId="29233" xr:uid="{E58212F0-7024-4F0D-8EA9-D40A862EB477}"/>
    <cellStyle name="Normal 3 7 31 2 2 2 2 4" xfId="29234" xr:uid="{7BD2A5CC-E000-499D-9A3A-3C2805F18C26}"/>
    <cellStyle name="Normal 3 7 31 2 2 2 2 5" xfId="29235" xr:uid="{1812073C-8F39-45DB-936F-CA87CF4D4751}"/>
    <cellStyle name="Normal 3 7 31 2 2 2 3" xfId="29236" xr:uid="{0BFC2911-3664-4450-8434-8F06831F90C2}"/>
    <cellStyle name="Normal 3 7 31 2 2 2 3 2" xfId="29237" xr:uid="{ACA67757-3376-42A6-8933-5112456BF279}"/>
    <cellStyle name="Normal 3 7 31 2 2 2 4" xfId="29238" xr:uid="{CF7CFEDC-3824-4C96-BE5F-DD11021A47B6}"/>
    <cellStyle name="Normal 3 7 31 2 2 2 5" xfId="29239" xr:uid="{D5B9AC22-6204-487B-81B7-127D086ED644}"/>
    <cellStyle name="Normal 3 7 31 2 2 3" xfId="29240" xr:uid="{19E5030F-BEA7-4CC7-9C4D-D68D8ABAF376}"/>
    <cellStyle name="Normal 3 7 31 2 2 4" xfId="29241" xr:uid="{2E107E21-5F23-4081-8D96-5615A02C845D}"/>
    <cellStyle name="Normal 3 7 31 2 2 5" xfId="29242" xr:uid="{7CAFB445-3A5A-4A19-9A3E-855FFE7CC6D3}"/>
    <cellStyle name="Normal 3 7 31 2 2 6" xfId="29243" xr:uid="{C78394F8-9202-4C57-8F95-2B9DFDDD0D09}"/>
    <cellStyle name="Normal 3 7 31 2 2 6 2" xfId="29244" xr:uid="{8EFE10B7-0EB3-488D-976B-8FD37CB49D2D}"/>
    <cellStyle name="Normal 3 7 31 2 2 7" xfId="29245" xr:uid="{AC73868E-4F10-479D-845A-55B4DBBD2AE6}"/>
    <cellStyle name="Normal 3 7 31 2 2 8" xfId="29246" xr:uid="{807AD581-05A1-4BC3-84CB-8116011A77B5}"/>
    <cellStyle name="Normal 3 7 31 2 2 9" xfId="29247" xr:uid="{0B913B00-DB9E-4898-BCB6-49AE1130FB1D}"/>
    <cellStyle name="Normal 3 7 31 2 3" xfId="29248" xr:uid="{6AFCBE2E-FC55-4E27-8311-23D515C570EB}"/>
    <cellStyle name="Normal 3 7 31 2 3 2" xfId="29249" xr:uid="{23DD755A-63C0-4D10-B255-7B2D14F9ABC2}"/>
    <cellStyle name="Normal 3 7 31 2 3 2 2" xfId="29250" xr:uid="{2B712E80-1325-4C7E-B065-41C7A684349F}"/>
    <cellStyle name="Normal 3 7 31 2 3 2 2 2" xfId="29251" xr:uid="{A948FECC-2038-48CB-867C-25EAE0C212B9}"/>
    <cellStyle name="Normal 3 7 31 2 3 2 3" xfId="29252" xr:uid="{5E13CA4A-E532-4F38-A9F7-C2F7A3C092B5}"/>
    <cellStyle name="Normal 3 7 31 2 3 2 4" xfId="29253" xr:uid="{F508AB40-8F99-448A-A0A9-596CA978789C}"/>
    <cellStyle name="Normal 3 7 31 2 3 2 5" xfId="29254" xr:uid="{4CD46E13-C254-43D6-977F-116CB13EC971}"/>
    <cellStyle name="Normal 3 7 31 2 3 3" xfId="29255" xr:uid="{A2027D7C-0274-4A25-A516-6896E981481D}"/>
    <cellStyle name="Normal 3 7 31 2 3 3 2" xfId="29256" xr:uid="{074E8841-5554-49B6-B2F6-152A1DEEF10E}"/>
    <cellStyle name="Normal 3 7 31 2 3 4" xfId="29257" xr:uid="{A0C2E73C-328E-419B-9662-E075220FE1A9}"/>
    <cellStyle name="Normal 3 7 31 2 3 5" xfId="29258" xr:uid="{EE6183AC-BB69-412B-BFBE-4AB1F40E61DF}"/>
    <cellStyle name="Normal 3 7 31 2 4" xfId="29259" xr:uid="{DD41DD0B-10ED-426D-90B7-A4BCEB26F7EC}"/>
    <cellStyle name="Normal 3 7 31 2 5" xfId="29260" xr:uid="{154DE642-6C30-4D22-8FC6-222EEA747CF1}"/>
    <cellStyle name="Normal 3 7 31 2 6" xfId="29261" xr:uid="{AB2E4FB2-8B21-429D-BA48-61121504AA6A}"/>
    <cellStyle name="Normal 3 7 31 2 6 2" xfId="29262" xr:uid="{8CBE1747-E00A-4FD1-9D40-B9CD23B90388}"/>
    <cellStyle name="Normal 3 7 31 2 7" xfId="29263" xr:uid="{A91623AE-3B7F-4FEB-9009-B212111F0C4B}"/>
    <cellStyle name="Normal 3 7 31 2 8" xfId="29264" xr:uid="{1FEB500F-681D-4EF7-851A-E1826763E42A}"/>
    <cellStyle name="Normal 3 7 31 2 9" xfId="29265" xr:uid="{7586A229-E63F-4ECF-A476-9F7BFC9B5AE4}"/>
    <cellStyle name="Normal 3 7 31 3" xfId="29266" xr:uid="{1648305B-E230-4E8E-9214-25AE9943EDF3}"/>
    <cellStyle name="Normal 3 7 31 4" xfId="29267" xr:uid="{6B9AE3AC-0F2A-4B54-BD7B-FD904E743320}"/>
    <cellStyle name="Normal 3 7 31 5" xfId="29268" xr:uid="{C3CCC6E8-FFF4-4D07-BCB3-A7302287F96C}"/>
    <cellStyle name="Normal 3 7 31 6" xfId="29269" xr:uid="{6B680989-41F2-42AD-9AF9-B1A9B7B848F2}"/>
    <cellStyle name="Normal 3 7 31 7" xfId="29270" xr:uid="{8D074AFB-BB8A-4792-8DF8-1F4ECA502442}"/>
    <cellStyle name="Normal 3 7 31 8" xfId="29271" xr:uid="{6239A94E-182C-4EB3-90C3-3456635A6671}"/>
    <cellStyle name="Normal 3 7 31 8 2" xfId="29272" xr:uid="{7F0020C0-CEBC-4F8B-A606-F726C9ADB8AD}"/>
    <cellStyle name="Normal 3 7 31 8 2 2" xfId="29273" xr:uid="{29C4BC77-B5A8-4F97-97D4-53783A1C1F86}"/>
    <cellStyle name="Normal 3 7 31 8 2 2 2" xfId="29274" xr:uid="{D5B6418D-C234-48BB-A77F-24A189347531}"/>
    <cellStyle name="Normal 3 7 31 8 2 3" xfId="29275" xr:uid="{684E8EC8-BF81-4F67-8744-BA174DCFED09}"/>
    <cellStyle name="Normal 3 7 31 8 2 4" xfId="29276" xr:uid="{34A952C2-E7EF-4E74-A04B-61D13D7CE31C}"/>
    <cellStyle name="Normal 3 7 31 8 2 5" xfId="29277" xr:uid="{92FAF8BB-0998-4A65-9DF1-D989E5453EAA}"/>
    <cellStyle name="Normal 3 7 31 8 3" xfId="29278" xr:uid="{C0549598-5DC4-4892-82D8-62756B1D410C}"/>
    <cellStyle name="Normal 3 7 31 8 3 2" xfId="29279" xr:uid="{B76A647F-80E3-499D-A545-6B81B0F1EE78}"/>
    <cellStyle name="Normal 3 7 31 8 4" xfId="29280" xr:uid="{D673364A-C1AD-4524-9C8B-34457C5AF32E}"/>
    <cellStyle name="Normal 3 7 31 8 5" xfId="29281" xr:uid="{7A192BB9-73BE-484F-9740-8C7F143B3559}"/>
    <cellStyle name="Normal 3 7 31 9" xfId="29282" xr:uid="{F61781D4-2AE3-4DA7-BB04-34B0A685A3E2}"/>
    <cellStyle name="Normal 3 7 32" xfId="29283" xr:uid="{508197F2-397B-4161-BC99-D68094CD1B9B}"/>
    <cellStyle name="Normal 3 7 33" xfId="29284" xr:uid="{804B2FAA-3A92-46D4-8922-2B5DBB127D41}"/>
    <cellStyle name="Normal 3 7 33 2" xfId="29285" xr:uid="{113CD40A-D827-42BD-A799-76E8F2D5581A}"/>
    <cellStyle name="Normal 3 7 33 2 2" xfId="29286" xr:uid="{CB1BB832-CA1D-4DBA-9CB8-37F1BC8D6EAD}"/>
    <cellStyle name="Normal 3 7 33 2 2 2" xfId="29287" xr:uid="{A2CD145B-07DC-4FB3-B337-E9AE4C5A557A}"/>
    <cellStyle name="Normal 3 7 33 2 2 2 2" xfId="29288" xr:uid="{3A70CF52-8358-4D30-93E0-BA167E22382C}"/>
    <cellStyle name="Normal 3 7 33 2 2 2 2 2" xfId="29289" xr:uid="{F34A2A96-4A23-4938-B846-07AE55A019F4}"/>
    <cellStyle name="Normal 3 7 33 2 2 2 3" xfId="29290" xr:uid="{3A943BC3-6BDD-477C-AECE-DD24DAC0B6AD}"/>
    <cellStyle name="Normal 3 7 33 2 2 2 4" xfId="29291" xr:uid="{4E2569D9-8A5D-4A22-AC73-0A75400E386B}"/>
    <cellStyle name="Normal 3 7 33 2 2 2 5" xfId="29292" xr:uid="{CC7C1987-875B-422F-A5BA-1F7DE0CF4DB1}"/>
    <cellStyle name="Normal 3 7 33 2 2 3" xfId="29293" xr:uid="{72B7F389-97C4-4ED8-B3B5-F9418C88C5E5}"/>
    <cellStyle name="Normal 3 7 33 2 2 3 2" xfId="29294" xr:uid="{469771BE-704E-4E98-8EE8-97AC7ED780A1}"/>
    <cellStyle name="Normal 3 7 33 2 2 4" xfId="29295" xr:uid="{0356C6CE-3DFD-4F14-8949-B2F415AAF8F6}"/>
    <cellStyle name="Normal 3 7 33 2 2 5" xfId="29296" xr:uid="{65A06C26-CFEC-4814-ACCA-25ED2F743CB4}"/>
    <cellStyle name="Normal 3 7 33 2 3" xfId="29297" xr:uid="{5F4D1495-AB33-4C06-A8A8-26E322CDDF59}"/>
    <cellStyle name="Normal 3 7 33 2 4" xfId="29298" xr:uid="{A84C2AE7-9672-4228-996C-28E27B665C47}"/>
    <cellStyle name="Normal 3 7 33 2 5" xfId="29299" xr:uid="{25C86B94-895A-46E9-AE21-717FC89CEB36}"/>
    <cellStyle name="Normal 3 7 33 2 6" xfId="29300" xr:uid="{06DB10E3-C6C8-4509-89C7-5B6A1F1ADCA9}"/>
    <cellStyle name="Normal 3 7 33 2 6 2" xfId="29301" xr:uid="{A3A3B7F3-1746-474B-BF13-E15B8586441E}"/>
    <cellStyle name="Normal 3 7 33 2 7" xfId="29302" xr:uid="{00608111-BAF7-42DF-B390-3644CDB169FA}"/>
    <cellStyle name="Normal 3 7 33 2 8" xfId="29303" xr:uid="{C3859A45-5204-457C-A1C1-16DDC361EEB2}"/>
    <cellStyle name="Normal 3 7 33 2 9" xfId="29304" xr:uid="{32F28061-0AA3-4F73-88B2-BA8EC21361B6}"/>
    <cellStyle name="Normal 3 7 33 3" xfId="29305" xr:uid="{B2ADE42D-AAE4-407A-BB05-EC92902B5E35}"/>
    <cellStyle name="Normal 3 7 33 3 2" xfId="29306" xr:uid="{6088105D-8A7A-4944-9DBA-EDFFEEF5D01F}"/>
    <cellStyle name="Normal 3 7 33 3 2 2" xfId="29307" xr:uid="{F081D892-4CFF-473B-B630-C7307CB7C102}"/>
    <cellStyle name="Normal 3 7 33 3 2 2 2" xfId="29308" xr:uid="{BECD3479-9E62-4DD4-A052-5303DC4CB6CD}"/>
    <cellStyle name="Normal 3 7 33 3 2 3" xfId="29309" xr:uid="{13CE746E-9520-4191-BBED-F2BD19373AEC}"/>
    <cellStyle name="Normal 3 7 33 3 2 4" xfId="29310" xr:uid="{912C8113-2F10-4D80-B6B2-3DFEB6B54E5F}"/>
    <cellStyle name="Normal 3 7 33 3 2 5" xfId="29311" xr:uid="{DFA6737A-3339-40CB-83E2-0D5063744881}"/>
    <cellStyle name="Normal 3 7 33 3 3" xfId="29312" xr:uid="{719AAFF0-707E-4EE0-A67F-593696D9522B}"/>
    <cellStyle name="Normal 3 7 33 3 3 2" xfId="29313" xr:uid="{D619DA07-5131-4E95-8B4B-7D097D837AD9}"/>
    <cellStyle name="Normal 3 7 33 3 4" xfId="29314" xr:uid="{2CC13E48-60A1-49B5-8390-DF4F6CEB7918}"/>
    <cellStyle name="Normal 3 7 33 3 5" xfId="29315" xr:uid="{5C3BB362-FAA1-40F4-A82D-C8BF93B3DC7D}"/>
    <cellStyle name="Normal 3 7 33 4" xfId="29316" xr:uid="{AE134B8D-A56B-4B64-B5BE-32D45E960E1F}"/>
    <cellStyle name="Normal 3 7 33 5" xfId="29317" xr:uid="{EDBF25D9-D7DE-48EC-A9A3-E25A33502B85}"/>
    <cellStyle name="Normal 3 7 33 6" xfId="29318" xr:uid="{93F1C5C0-0C68-4D9D-B3F7-DD0D55F05C89}"/>
    <cellStyle name="Normal 3 7 33 6 2" xfId="29319" xr:uid="{FF2EBCAF-DA71-43AA-8384-15B2A10FD686}"/>
    <cellStyle name="Normal 3 7 33 7" xfId="29320" xr:uid="{288D83F6-CF08-41A0-8968-DF95BEFABB46}"/>
    <cellStyle name="Normal 3 7 33 8" xfId="29321" xr:uid="{FE2327DF-7E90-42E0-A094-1182360AFC94}"/>
    <cellStyle name="Normal 3 7 33 9" xfId="29322" xr:uid="{6E103125-435D-4BEF-B578-FAABD33DB46F}"/>
    <cellStyle name="Normal 3 7 34" xfId="29323" xr:uid="{0FC47CAA-8D0F-4BB3-BF1D-09103D20E618}"/>
    <cellStyle name="Normal 3 7 34 2" xfId="29324" xr:uid="{020B448A-8566-4891-A5C5-2EB71A7C0814}"/>
    <cellStyle name="Normal 3 7 34 3" xfId="29325" xr:uid="{25E3C45C-A08A-4B61-9175-09BA2787A683}"/>
    <cellStyle name="Normal 3 7 35" xfId="29326" xr:uid="{FF85B2F5-59EA-430B-B15B-93A9EB68D8C1}"/>
    <cellStyle name="Normal 3 7 35 2" xfId="29327" xr:uid="{08F4828B-EBC0-42BC-9F12-3C6AA94681AA}"/>
    <cellStyle name="Normal 3 7 35 3" xfId="29328" xr:uid="{241E67C9-772A-4F02-A70A-24E980791363}"/>
    <cellStyle name="Normal 3 7 36" xfId="29329" xr:uid="{C5504FB0-35E8-4FB2-86EB-31B4E4A3A199}"/>
    <cellStyle name="Normal 3 7 36 2" xfId="29330" xr:uid="{9F4F79E2-7C7C-4B7C-AFB9-37CB0B420044}"/>
    <cellStyle name="Normal 3 7 36 3" xfId="29331" xr:uid="{CA19E67A-B664-481F-9B4E-66B87B00B6E0}"/>
    <cellStyle name="Normal 3 7 37" xfId="29332" xr:uid="{0C7E681A-6D22-4BC8-AB90-AA0560D46205}"/>
    <cellStyle name="Normal 3 7 37 2" xfId="29333" xr:uid="{8920CE50-1C7B-4677-BE04-EDA2F7A92657}"/>
    <cellStyle name="Normal 3 7 37 3" xfId="29334" xr:uid="{3F1C6435-6E37-43D3-9F3C-801B4882CD43}"/>
    <cellStyle name="Normal 3 7 38" xfId="29335" xr:uid="{10121F29-9D96-403D-B8A6-1F367C9A2F7D}"/>
    <cellStyle name="Normal 3 7 38 2" xfId="29336" xr:uid="{FB0F3F03-B255-44A7-B74B-0F3D4F820015}"/>
    <cellStyle name="Normal 3 7 38 2 2" xfId="29337" xr:uid="{E0DF6BE5-F57B-48E2-A82C-9AF7587CBE4D}"/>
    <cellStyle name="Normal 3 7 38 2 2 2" xfId="29338" xr:uid="{72BF57E2-0471-4970-9D8F-85A2E9F8DC16}"/>
    <cellStyle name="Normal 3 7 38 2 3" xfId="29339" xr:uid="{A7E85CC3-0C5C-45AA-8537-982105B5E85C}"/>
    <cellStyle name="Normal 3 7 38 2 4" xfId="29340" xr:uid="{431420A3-7616-4169-AAAD-A9563395600E}"/>
    <cellStyle name="Normal 3 7 38 2 5" xfId="29341" xr:uid="{13F93CBD-E1DE-4568-8310-8A05ACBC8252}"/>
    <cellStyle name="Normal 3 7 38 3" xfId="29342" xr:uid="{6EF074B0-8461-4F1E-A2BA-9B4D940A0589}"/>
    <cellStyle name="Normal 3 7 38 3 2" xfId="29343" xr:uid="{BEED70D1-5F5B-4DA9-B4DC-FC588DEEC307}"/>
    <cellStyle name="Normal 3 7 38 4" xfId="29344" xr:uid="{28976027-4C61-4EEE-BD49-DC2D65FA019E}"/>
    <cellStyle name="Normal 3 7 38 5" xfId="29345" xr:uid="{F23E73C1-93A3-440A-BAC8-B3DAA77B5A29}"/>
    <cellStyle name="Normal 3 7 39" xfId="29346" xr:uid="{E62FF06A-8530-4BAE-9656-1436E2564BF2}"/>
    <cellStyle name="Normal 3 7 4" xfId="29347" xr:uid="{FD2BB135-86B3-4467-AD01-730D6EBD9563}"/>
    <cellStyle name="Normal 3 7 4 2" xfId="29348" xr:uid="{3870DFEB-50C4-4E37-AC66-67355FEB1B9E}"/>
    <cellStyle name="Normal 3 7 4 2 2" xfId="29349" xr:uid="{22EB460F-E678-41A7-A61F-AFF899144313}"/>
    <cellStyle name="Normal 3 7 4 2 3" xfId="29350" xr:uid="{E78BC346-FB08-47D6-8AAF-D4796DFD1C61}"/>
    <cellStyle name="Normal 3 7 4 3" xfId="29351" xr:uid="{D86DE46A-5454-4FDE-B571-9AE7154392B0}"/>
    <cellStyle name="Normal 3 7 4 3 2" xfId="29352" xr:uid="{6DE0516E-383A-44D4-9A96-FFF5281ABF2F}"/>
    <cellStyle name="Normal 3 7 4 3 3" xfId="29353" xr:uid="{D3BFE723-07F6-4EFF-BB3C-13358BC74E73}"/>
    <cellStyle name="Normal 3 7 4 4" xfId="29354" xr:uid="{33331B8A-2CEB-4E30-8996-4130D13964F2}"/>
    <cellStyle name="Normal 3 7 4 5" xfId="29355" xr:uid="{21BCE6D8-6B17-4793-A5A2-7C53BC7C6460}"/>
    <cellStyle name="Normal 3 7 40" xfId="29356" xr:uid="{7B7D15A5-D1E7-46A0-885C-FFF3AEE8606E}"/>
    <cellStyle name="Normal 3 7 41" xfId="29357" xr:uid="{9B004D5F-6389-42F6-8AB0-C7C72A7F8EDE}"/>
    <cellStyle name="Normal 3 7 42" xfId="29358" xr:uid="{5F6659F9-E50C-4FE0-AE88-F2F223840039}"/>
    <cellStyle name="Normal 3 7 43" xfId="29359" xr:uid="{8A015E8F-FABF-4606-8626-964022B8D975}"/>
    <cellStyle name="Normal 3 7 44" xfId="29360" xr:uid="{AB57EA23-55E1-47DD-AE29-FFBC3C8A5829}"/>
    <cellStyle name="Normal 3 7 45" xfId="29361" xr:uid="{A1CAF516-920D-423D-964D-32C19E0926A4}"/>
    <cellStyle name="Normal 3 7 46" xfId="29362" xr:uid="{B36BDBC4-A3A1-4495-A828-46D3817FAB07}"/>
    <cellStyle name="Normal 3 7 47" xfId="29363" xr:uid="{4986B7A0-72E9-4C03-8FC9-D8695923B820}"/>
    <cellStyle name="Normal 3 7 48" xfId="29364" xr:uid="{DEE8E44E-362A-4480-9725-98A5E7E9B1B9}"/>
    <cellStyle name="Normal 3 7 49" xfId="29365" xr:uid="{3830A9F6-15F5-424D-B6F3-9CAEDF2E62B6}"/>
    <cellStyle name="Normal 3 7 5" xfId="29366" xr:uid="{FC6F4168-F1DC-4E06-BE30-77B7E76BED9F}"/>
    <cellStyle name="Normal 3 7 5 2" xfId="29367" xr:uid="{1E2D5C79-9402-418C-B231-7BEE775EAC04}"/>
    <cellStyle name="Normal 3 7 5 2 2" xfId="29368" xr:uid="{D6A0188C-B1C7-41BF-8EAC-A595E0BF4389}"/>
    <cellStyle name="Normal 3 7 5 2 3" xfId="29369" xr:uid="{306E0C30-57EA-4D9B-8695-B0F0A826B98B}"/>
    <cellStyle name="Normal 3 7 5 3" xfId="29370" xr:uid="{2D67A55D-6FA9-4731-A777-E685300CB181}"/>
    <cellStyle name="Normal 3 7 5 3 2" xfId="29371" xr:uid="{B1DF9AD9-FF85-4C9B-8951-135FBAA027E4}"/>
    <cellStyle name="Normal 3 7 5 3 3" xfId="29372" xr:uid="{FC277B7A-762F-4412-8D3D-A22120769270}"/>
    <cellStyle name="Normal 3 7 5 4" xfId="29373" xr:uid="{BBE862E6-ADDD-4418-90C9-364A747401C2}"/>
    <cellStyle name="Normal 3 7 5 5" xfId="29374" xr:uid="{940FDBC9-80BB-4B05-A700-A780B33C9713}"/>
    <cellStyle name="Normal 3 7 50" xfId="29375" xr:uid="{C6CFF9A9-9B8B-4B3B-8915-BD85DA26E62F}"/>
    <cellStyle name="Normal 3 7 51" xfId="29376" xr:uid="{0919A53B-5D66-4BA5-921E-8FADAF13F3B1}"/>
    <cellStyle name="Normal 3 7 52" xfId="29377" xr:uid="{C0314225-275E-434D-B0C5-5635265A1D4C}"/>
    <cellStyle name="Normal 3 7 53" xfId="29378" xr:uid="{174C83DD-8A1C-4436-9EEE-4A263CF74B66}"/>
    <cellStyle name="Normal 3 7 54" xfId="29379" xr:uid="{DD11E952-B221-4FEE-9B17-5158F104818E}"/>
    <cellStyle name="Normal 3 7 55" xfId="29380" xr:uid="{899A5FF0-4C32-441F-88E5-2EFD7C0E7A7E}"/>
    <cellStyle name="Normal 3 7 56" xfId="29381" xr:uid="{22D90E3B-CA4B-49D0-AD7A-5CDF02240248}"/>
    <cellStyle name="Normal 3 7 57" xfId="29382" xr:uid="{834B0D9E-9603-4443-B0C3-A35FD5FD7DA2}"/>
    <cellStyle name="Normal 3 7 58" xfId="29383" xr:uid="{C6788C10-252E-481A-8049-029AC2AEBCF5}"/>
    <cellStyle name="Normal 3 7 59" xfId="29384" xr:uid="{92E01762-66C3-476E-99DC-0567DF198FF2}"/>
    <cellStyle name="Normal 3 7 6" xfId="29385" xr:uid="{04154C47-3345-4428-BCCB-E6C70B280068}"/>
    <cellStyle name="Normal 3 7 6 2" xfId="29386" xr:uid="{DD743DB3-F760-4E45-806A-1BD89FFEF16F}"/>
    <cellStyle name="Normal 3 7 6 2 2" xfId="29387" xr:uid="{A10FA681-97B8-4FA8-A8D6-0561A04C3FEE}"/>
    <cellStyle name="Normal 3 7 6 2 3" xfId="29388" xr:uid="{6833916D-C3D6-48BB-A738-16EDE8D17D25}"/>
    <cellStyle name="Normal 3 7 6 3" xfId="29389" xr:uid="{50CC2839-87C8-4939-B5A1-C49426330C75}"/>
    <cellStyle name="Normal 3 7 6 3 2" xfId="29390" xr:uid="{F6611DC4-0B12-4690-B59B-8D671B12551E}"/>
    <cellStyle name="Normal 3 7 6 3 3" xfId="29391" xr:uid="{53DDC0D1-DFF4-4468-98AC-90E8E7E5E7FB}"/>
    <cellStyle name="Normal 3 7 6 4" xfId="29392" xr:uid="{8D28E003-9A8F-4237-85BE-6A5B74320E52}"/>
    <cellStyle name="Normal 3 7 6 5" xfId="29393" xr:uid="{19A4999F-A901-4162-9C0D-72CA5E1353F6}"/>
    <cellStyle name="Normal 3 7 60" xfId="29394" xr:uid="{59A02190-8B6B-404D-86E9-38C2179E6FF8}"/>
    <cellStyle name="Normal 3 7 61" xfId="29395" xr:uid="{7D372522-F745-4E9F-9FD0-698A5CA5581E}"/>
    <cellStyle name="Normal 3 7 62" xfId="29396" xr:uid="{554B8F26-F195-4F8C-A9E4-93BC91786DF8}"/>
    <cellStyle name="Normal 3 7 63" xfId="29397" xr:uid="{61E9BBF7-2A25-4EF0-B7B5-01FA7C44A84F}"/>
    <cellStyle name="Normal 3 7 64" xfId="29398" xr:uid="{6697FAFA-2C22-44DF-B452-9C9FD2A5924C}"/>
    <cellStyle name="Normal 3 7 65" xfId="29399" xr:uid="{3FEC9879-8F39-4F53-98EF-17A2F9EBABA2}"/>
    <cellStyle name="Normal 3 7 66" xfId="29400" xr:uid="{29485224-4EE7-4535-BF56-1AFB5709335E}"/>
    <cellStyle name="Normal 3 7 67" xfId="29401" xr:uid="{1327BC3F-9544-4B3F-9AAB-37487A735FA1}"/>
    <cellStyle name="Normal 3 7 68" xfId="29402" xr:uid="{99066D4E-ECB8-4E79-8062-BC86B2C2CE4E}"/>
    <cellStyle name="Normal 3 7 69" xfId="29403" xr:uid="{0F80E4EE-6EED-466F-845C-58A4C2646E75}"/>
    <cellStyle name="Normal 3 7 7" xfId="29404" xr:uid="{A97FD37A-2EF6-44E5-9442-81E6BEBBAC3D}"/>
    <cellStyle name="Normal 3 7 7 2" xfId="29405" xr:uid="{44A9BA49-7AC6-42F5-92DC-BC852C6AE48A}"/>
    <cellStyle name="Normal 3 7 7 2 2" xfId="29406" xr:uid="{6D46CAB9-C8E9-489A-BFF6-5F364A343368}"/>
    <cellStyle name="Normal 3 7 7 2 3" xfId="29407" xr:uid="{AA367E33-1BA4-48EF-8B43-8152C9BC2612}"/>
    <cellStyle name="Normal 3 7 7 3" xfId="29408" xr:uid="{4FD8B880-97D4-423E-91A2-1CB3399E5074}"/>
    <cellStyle name="Normal 3 7 7 3 2" xfId="29409" xr:uid="{D5F53822-AAD9-48C8-B3A9-30A1B3549561}"/>
    <cellStyle name="Normal 3 7 7 3 3" xfId="29410" xr:uid="{072DD610-0033-4FA1-AE1E-B50D2FE6A781}"/>
    <cellStyle name="Normal 3 7 7 4" xfId="29411" xr:uid="{BFFBE822-C595-4702-925B-F6D12A2D1D0B}"/>
    <cellStyle name="Normal 3 7 7 5" xfId="29412" xr:uid="{D665BDDC-15AE-4270-BB65-337DE7C51EC3}"/>
    <cellStyle name="Normal 3 7 70" xfId="29413" xr:uid="{2667D8E3-B243-49DC-BA33-6363CE044189}"/>
    <cellStyle name="Normal 3 7 71" xfId="29414" xr:uid="{2A283D4C-1C6D-48CB-A724-2EE7E45CC025}"/>
    <cellStyle name="Normal 3 7 72" xfId="29415" xr:uid="{8C332F24-D5B7-4816-9867-4EEC2A9B0689}"/>
    <cellStyle name="Normal 3 7 73" xfId="29416" xr:uid="{58B9F39F-7AC7-463D-962A-07AC7D35B4F3}"/>
    <cellStyle name="Normal 3 7 74" xfId="29417" xr:uid="{0E7DA003-C7F2-4A8E-B252-2C0B305423A3}"/>
    <cellStyle name="Normal 3 7 75" xfId="29418" xr:uid="{5145A79D-DC67-47CE-B11D-C2E3B4E445DE}"/>
    <cellStyle name="Normal 3 7 76" xfId="29419" xr:uid="{C6EB3C51-24F9-46ED-ABF8-D75B96596F2D}"/>
    <cellStyle name="Normal 3 7 77" xfId="29420" xr:uid="{B8028FED-1FBC-47F7-B4D0-78F33B5E990A}"/>
    <cellStyle name="Normal 3 7 78" xfId="29421" xr:uid="{C2EF9DC3-4931-49AC-B618-C509F8D9BB12}"/>
    <cellStyle name="Normal 3 7 79" xfId="29422" xr:uid="{652B9E17-166B-448B-829A-FE9C5A82B1D8}"/>
    <cellStyle name="Normal 3 7 79 2" xfId="29423" xr:uid="{325D76A2-F208-4E2F-8986-6A7E64CF8C1E}"/>
    <cellStyle name="Normal 3 7 8" xfId="29424" xr:uid="{AA5DE0EA-1E6A-4F7B-B232-9C06B381D5FA}"/>
    <cellStyle name="Normal 3 7 8 2" xfId="29425" xr:uid="{D38E2458-1BE5-451C-A751-7DB43FDC7139}"/>
    <cellStyle name="Normal 3 7 8 2 2" xfId="29426" xr:uid="{0F46C6C8-8038-4D3C-BEAD-E1E8BC6A3A6F}"/>
    <cellStyle name="Normal 3 7 8 2 3" xfId="29427" xr:uid="{74025DA7-0FC2-4EDF-A155-7C70B2CE48BA}"/>
    <cellStyle name="Normal 3 7 8 3" xfId="29428" xr:uid="{C25DFAA5-AEF2-461E-AA63-668E196A9F23}"/>
    <cellStyle name="Normal 3 7 8 3 2" xfId="29429" xr:uid="{04469265-1A58-4041-9051-970ECA20AB14}"/>
    <cellStyle name="Normal 3 7 8 3 3" xfId="29430" xr:uid="{F1DC5873-D5E7-4DF6-BB9D-90F87863B5C9}"/>
    <cellStyle name="Normal 3 7 8 4" xfId="29431" xr:uid="{E923C9FF-9F5B-4F40-BD22-30576E7F23CB}"/>
    <cellStyle name="Normal 3 7 8 5" xfId="29432" xr:uid="{0D9EA51A-EF3C-4700-AB4F-E478F97BD033}"/>
    <cellStyle name="Normal 3 7 80" xfId="29433" xr:uid="{EA74C4E1-8920-4771-8E94-799070A6DC7E}"/>
    <cellStyle name="Normal 3 7 81" xfId="29434" xr:uid="{7FCA8FB2-29F2-42FE-B1A9-150BE36A1124}"/>
    <cellStyle name="Normal 3 7 82" xfId="29435" xr:uid="{FABBAD3F-2B02-49F6-965E-DBC8BD337D56}"/>
    <cellStyle name="Normal 3 7 9" xfId="29436" xr:uid="{A51628CE-967D-42FD-867E-F8065F757204}"/>
    <cellStyle name="Normal 3 7 9 2" xfId="29437" xr:uid="{6D06686D-92F1-411F-98BC-8A6155988891}"/>
    <cellStyle name="Normal 3 7 9 2 2" xfId="29438" xr:uid="{A7665359-6227-493F-B960-CFBD550C3FAA}"/>
    <cellStyle name="Normal 3 7 9 2 3" xfId="29439" xr:uid="{1EAF27CE-F62A-48AB-8476-DAA833C60D99}"/>
    <cellStyle name="Normal 3 7 9 3" xfId="29440" xr:uid="{353C332C-EE7B-40B3-A0BC-597081B5C8AA}"/>
    <cellStyle name="Normal 3 7 9 3 2" xfId="29441" xr:uid="{60106926-A263-4C61-A79B-EE8F64A6B13C}"/>
    <cellStyle name="Normal 3 7 9 3 3" xfId="29442" xr:uid="{69E32EEF-B9C8-4E1A-9A7C-9A08A04FCB50}"/>
    <cellStyle name="Normal 3 7 9 4" xfId="29443" xr:uid="{A6C9EDAF-7621-4B31-A0C5-30F7A7D70D58}"/>
    <cellStyle name="Normal 3 7 9 5" xfId="29444" xr:uid="{E7E232D0-720E-4124-938A-843BD33D1A20}"/>
    <cellStyle name="Normal 3 70" xfId="29445" xr:uid="{5634586E-6EB6-4EC4-8207-3179FCEEB1D3}"/>
    <cellStyle name="Normal 3 70 2" xfId="29446" xr:uid="{26B8486D-FCFE-4DA6-98B5-06218403EF1A}"/>
    <cellStyle name="Normal 3 70 2 2" xfId="29447" xr:uid="{CDB384D4-1A54-4986-9707-B8A378F93D49}"/>
    <cellStyle name="Normal 3 70 2 3" xfId="29448" xr:uid="{C8A555FB-42B2-4C67-9F68-46E1FBEDBC4E}"/>
    <cellStyle name="Normal 3 70 3" xfId="29449" xr:uid="{D85C5734-F3FA-4776-BC9B-991831D8F2DB}"/>
    <cellStyle name="Normal 3 70 3 2" xfId="29450" xr:uid="{CEF3D571-36F7-47D6-8C14-3B69151BAC82}"/>
    <cellStyle name="Normal 3 70 3 3" xfId="29451" xr:uid="{5EC5F6FF-7E0C-482E-8873-817425692FFA}"/>
    <cellStyle name="Normal 3 70 4" xfId="29452" xr:uid="{4CAD2B82-F171-4C25-A761-3293688351B6}"/>
    <cellStyle name="Normal 3 70 5" xfId="29453" xr:uid="{6973F115-0539-4906-A8A7-10F70EECF225}"/>
    <cellStyle name="Normal 3 71" xfId="29454" xr:uid="{EC276E4B-7C00-4DFF-BA0A-6035CDB598B3}"/>
    <cellStyle name="Normal 3 71 2" xfId="29455" xr:uid="{6E446D5E-1AC8-492A-9901-A1762C5B3ACB}"/>
    <cellStyle name="Normal 3 71 2 2" xfId="29456" xr:uid="{030ACFB1-CAFD-4AB3-9603-05F232206683}"/>
    <cellStyle name="Normal 3 71 2 3" xfId="29457" xr:uid="{3BDA68BE-38A6-415F-A729-AC2D18D999A5}"/>
    <cellStyle name="Normal 3 71 3" xfId="29458" xr:uid="{ED1CF0B4-783A-43F5-AF48-C6035E062BC2}"/>
    <cellStyle name="Normal 3 71 3 2" xfId="29459" xr:uid="{38B1D467-C26F-42F5-BD3C-313D2708C76A}"/>
    <cellStyle name="Normal 3 71 3 3" xfId="29460" xr:uid="{ED4758C9-BF2A-47A6-996C-AD23BEF4F37F}"/>
    <cellStyle name="Normal 3 71 4" xfId="29461" xr:uid="{4E821ABF-FEF4-4A9A-A25E-CC45B89525F3}"/>
    <cellStyle name="Normal 3 71 5" xfId="29462" xr:uid="{F5AF6E71-AE6A-4064-B928-C3FBFC9A19F8}"/>
    <cellStyle name="Normal 3 72" xfId="29463" xr:uid="{EA9C2B3F-BB93-41FF-9D2B-E41A824693D6}"/>
    <cellStyle name="Normal 3 72 2" xfId="29464" xr:uid="{C685C43F-E946-4632-B8C3-690988145F3E}"/>
    <cellStyle name="Normal 3 72 2 2" xfId="29465" xr:uid="{904E7182-A3F6-42CF-84AC-2E3583FAC360}"/>
    <cellStyle name="Normal 3 72 2 3" xfId="29466" xr:uid="{BC6E8A93-7926-4C31-B6E0-6F6599A3540A}"/>
    <cellStyle name="Normal 3 72 3" xfId="29467" xr:uid="{B0B7ECD7-AA19-40DB-B175-C2AD5842A96E}"/>
    <cellStyle name="Normal 3 72 3 2" xfId="29468" xr:uid="{E1F1C7D4-3C23-4A9C-9DAC-6D9B09B37F93}"/>
    <cellStyle name="Normal 3 72 3 3" xfId="29469" xr:uid="{A66949C2-203F-45B6-B838-784631F55EC7}"/>
    <cellStyle name="Normal 3 72 4" xfId="29470" xr:uid="{479D3A58-5885-4874-BABA-EDB8BFA00B70}"/>
    <cellStyle name="Normal 3 72 5" xfId="29471" xr:uid="{EF36A203-343F-437C-B580-192B975A76B9}"/>
    <cellStyle name="Normal 3 73" xfId="29472" xr:uid="{FC426536-0AC4-43BD-B312-C3EC6140486F}"/>
    <cellStyle name="Normal 3 73 2" xfId="29473" xr:uid="{5D195872-40DF-4524-BA5B-F429F410FE6D}"/>
    <cellStyle name="Normal 3 73 2 2" xfId="29474" xr:uid="{21C59AD8-6510-4A32-8E65-1B1CECFAD520}"/>
    <cellStyle name="Normal 3 73 2 3" xfId="29475" xr:uid="{302A88C5-0E9E-4321-B2DA-6E6952A958E9}"/>
    <cellStyle name="Normal 3 73 3" xfId="29476" xr:uid="{7496AD0D-7B63-47F3-9B76-7C3853283A75}"/>
    <cellStyle name="Normal 3 73 3 2" xfId="29477" xr:uid="{2213C2D7-6198-442F-8E81-1B4EA7EBD262}"/>
    <cellStyle name="Normal 3 73 3 3" xfId="29478" xr:uid="{FD537D5B-D1FF-4787-94B9-767B4377616E}"/>
    <cellStyle name="Normal 3 73 4" xfId="29479" xr:uid="{FE750135-24F1-4F51-A095-F440CCD83B45}"/>
    <cellStyle name="Normal 3 73 5" xfId="29480" xr:uid="{48E33808-6A78-4870-92E5-852382ECB4AA}"/>
    <cellStyle name="Normal 3 74" xfId="29481" xr:uid="{42EDA725-1AFE-4B33-ACE2-98C72BB41CA4}"/>
    <cellStyle name="Normal 3 74 2" xfId="29482" xr:uid="{ECA9215D-B9BF-4749-88A1-E84FD9933867}"/>
    <cellStyle name="Normal 3 74 2 2" xfId="29483" xr:uid="{51B36004-3442-49B6-A4F8-5D5FC94D5FE6}"/>
    <cellStyle name="Normal 3 74 2 3" xfId="29484" xr:uid="{3C5FB6B0-2D0D-4EF9-A523-9FB9D832978C}"/>
    <cellStyle name="Normal 3 74 3" xfId="29485" xr:uid="{8CFDFC85-A025-4531-947B-7087AA51D8E1}"/>
    <cellStyle name="Normal 3 74 3 2" xfId="29486" xr:uid="{301220F8-DBC3-475F-8C6B-414219BF2E15}"/>
    <cellStyle name="Normal 3 74 3 3" xfId="29487" xr:uid="{009DB188-50A9-4E04-8BCA-FBA395AAC978}"/>
    <cellStyle name="Normal 3 74 4" xfId="29488" xr:uid="{8BFF3C9B-522C-4130-B577-2D27FE60D791}"/>
    <cellStyle name="Normal 3 74 5" xfId="29489" xr:uid="{DE255157-1F60-48F7-B0FE-CEB4DAB53C10}"/>
    <cellStyle name="Normal 3 75" xfId="29490" xr:uid="{F8DFEAB7-487E-427A-8AA6-95C89A451DEC}"/>
    <cellStyle name="Normal 3 75 2" xfId="29491" xr:uid="{E9FB4D13-7D54-4299-82E7-B1D9A699FEEA}"/>
    <cellStyle name="Normal 3 75 2 2" xfId="29492" xr:uid="{D3CA70C9-B875-4A49-864B-D8689411EB31}"/>
    <cellStyle name="Normal 3 75 2 3" xfId="29493" xr:uid="{5F469F0B-D1A8-4818-BE97-51656FAD65AE}"/>
    <cellStyle name="Normal 3 75 3" xfId="29494" xr:uid="{98641708-C9A1-4BA7-AB50-672A1F34AE57}"/>
    <cellStyle name="Normal 3 75 3 2" xfId="29495" xr:uid="{CB0CAC64-E86A-4CDF-B0A9-12F8D30433DB}"/>
    <cellStyle name="Normal 3 75 3 3" xfId="29496" xr:uid="{A0323D57-E8C1-40D4-A366-E0E3FC887D3D}"/>
    <cellStyle name="Normal 3 75 4" xfId="29497" xr:uid="{01D62340-9B4F-4F92-BA1C-BDF28000C948}"/>
    <cellStyle name="Normal 3 75 5" xfId="29498" xr:uid="{625B0DD5-625F-41B0-9DC1-D77AD445020D}"/>
    <cellStyle name="Normal 3 76" xfId="29499" xr:uid="{67671019-D720-4F56-A2BF-32ED3D09E2FB}"/>
    <cellStyle name="Normal 3 76 2" xfId="29500" xr:uid="{8B825942-E1FF-4EA9-84AE-59F9AE340C7E}"/>
    <cellStyle name="Normal 3 76 2 2" xfId="29501" xr:uid="{EB27CA24-357B-47E0-9545-5216D48CA36A}"/>
    <cellStyle name="Normal 3 76 2 3" xfId="29502" xr:uid="{E416954F-8A66-4BFC-A10E-889ACE0D79DE}"/>
    <cellStyle name="Normal 3 76 3" xfId="29503" xr:uid="{0D5B7CA4-FF28-4FAC-A190-B330C3FBDD4F}"/>
    <cellStyle name="Normal 3 76 3 2" xfId="29504" xr:uid="{611CF5B6-A212-4EB7-AE51-04C6232AA487}"/>
    <cellStyle name="Normal 3 76 3 3" xfId="29505" xr:uid="{1F571506-D803-411A-B871-DC5CD960D135}"/>
    <cellStyle name="Normal 3 76 4" xfId="29506" xr:uid="{29AD5B31-4DCA-48E3-806A-1C5562CE2691}"/>
    <cellStyle name="Normal 3 76 5" xfId="29507" xr:uid="{EB5E1363-2D5A-46F4-A905-F2F3F4790AFB}"/>
    <cellStyle name="Normal 3 77" xfId="29508" xr:uid="{35249FBA-F971-4AA5-AEDD-DB36DC093F48}"/>
    <cellStyle name="Normal 3 77 2" xfId="29509" xr:uid="{83075BE1-C62D-4756-8892-448FC3AB89CA}"/>
    <cellStyle name="Normal 3 77 2 2" xfId="29510" xr:uid="{F6365D5E-5999-47F8-AE9F-84A69EB4DE42}"/>
    <cellStyle name="Normal 3 77 2 3" xfId="29511" xr:uid="{8B93A6CC-4F38-47B5-82D0-89CE8855FFBF}"/>
    <cellStyle name="Normal 3 77 3" xfId="29512" xr:uid="{C3BB5512-516B-4CFE-8049-37CE6C900D85}"/>
    <cellStyle name="Normal 3 77 3 2" xfId="29513" xr:uid="{F2DB43E6-175E-4482-A9E5-776018A2AF0C}"/>
    <cellStyle name="Normal 3 77 3 3" xfId="29514" xr:uid="{D1135E44-D26B-4AE8-999F-2B1F4B35634B}"/>
    <cellStyle name="Normal 3 77 4" xfId="29515" xr:uid="{2790DCE7-9E1E-4378-896B-9F7CB0807625}"/>
    <cellStyle name="Normal 3 77 5" xfId="29516" xr:uid="{B57E2ED9-5BF8-4727-A845-63E80E4F519C}"/>
    <cellStyle name="Normal 3 78" xfId="29517" xr:uid="{02609CF1-8B58-4C3C-A86B-C7DBD8839732}"/>
    <cellStyle name="Normal 3 78 2" xfId="29518" xr:uid="{64CC0520-D134-45B9-8C2C-07885D614752}"/>
    <cellStyle name="Normal 3 78 2 2" xfId="29519" xr:uid="{B9D57952-61DB-4C7B-A70B-68A9036DD25D}"/>
    <cellStyle name="Normal 3 78 2 3" xfId="29520" xr:uid="{61EAADDA-636B-4D6F-8A22-A10951C9BF31}"/>
    <cellStyle name="Normal 3 78 3" xfId="29521" xr:uid="{15A90B0C-864C-449B-8278-C458D57929A7}"/>
    <cellStyle name="Normal 3 78 3 2" xfId="29522" xr:uid="{9C248050-EA33-429D-B0F5-7452397395F3}"/>
    <cellStyle name="Normal 3 78 3 3" xfId="29523" xr:uid="{F2EBA838-C636-4A6E-97D8-72684CC842DF}"/>
    <cellStyle name="Normal 3 78 4" xfId="29524" xr:uid="{BF1629C7-1461-4A0F-9B28-3510A0A788D0}"/>
    <cellStyle name="Normal 3 78 5" xfId="29525" xr:uid="{626D6972-3493-4C35-87A4-1F80D42D08B2}"/>
    <cellStyle name="Normal 3 79" xfId="29526" xr:uid="{F930FB95-5CFD-4028-8815-6458E70D23AB}"/>
    <cellStyle name="Normal 3 79 2" xfId="29527" xr:uid="{62D92BB9-26B3-41CB-9CFF-C5A230495D55}"/>
    <cellStyle name="Normal 3 79 2 2" xfId="29528" xr:uid="{EF0A95DE-42A8-4EB1-8ECD-253D30AD92A8}"/>
    <cellStyle name="Normal 3 79 2 3" xfId="29529" xr:uid="{A8EEE1C7-1DDB-480D-8B59-5C353B7CC460}"/>
    <cellStyle name="Normal 3 79 3" xfId="29530" xr:uid="{A087B196-72AF-4990-81D6-D7C2DFE373B8}"/>
    <cellStyle name="Normal 3 79 3 2" xfId="29531" xr:uid="{422CB89D-BE0C-48EA-8828-9AD1EEB4C9F4}"/>
    <cellStyle name="Normal 3 79 3 3" xfId="29532" xr:uid="{8FA62B22-D4FB-4F57-840E-40012F44B6B0}"/>
    <cellStyle name="Normal 3 79 4" xfId="29533" xr:uid="{5421E97D-76FA-4020-AC63-369D7AC7A564}"/>
    <cellStyle name="Normal 3 79 5" xfId="29534" xr:uid="{3E69E05E-0F85-40FA-8A39-C510816EA6FB}"/>
    <cellStyle name="Normal 3 8" xfId="29535" xr:uid="{BEC1624F-48E6-4DAA-B6C2-907F5EA3F6E8}"/>
    <cellStyle name="Normal 3 8 10" xfId="29536" xr:uid="{6F4792C6-3CE7-44DB-89CC-BF2EB3AA4EBA}"/>
    <cellStyle name="Normal 3 8 10 2" xfId="29537" xr:uid="{A791CA3E-8411-4ED4-A6CE-87EE225963A1}"/>
    <cellStyle name="Normal 3 8 10 2 2" xfId="29538" xr:uid="{5786C7B4-F3F4-4554-BE26-40A6A1C4B5A7}"/>
    <cellStyle name="Normal 3 8 10 2 3" xfId="29539" xr:uid="{6E259154-6451-426B-8C4E-6D8AFB2E5AD9}"/>
    <cellStyle name="Normal 3 8 10 3" xfId="29540" xr:uid="{0348D2B7-A9BC-420A-92D5-23D487F293CB}"/>
    <cellStyle name="Normal 3 8 10 3 2" xfId="29541" xr:uid="{6674154F-4E8C-4243-957A-58A550016136}"/>
    <cellStyle name="Normal 3 8 10 3 3" xfId="29542" xr:uid="{43F2FCD9-F09C-4978-906B-DB305C33C486}"/>
    <cellStyle name="Normal 3 8 10 4" xfId="29543" xr:uid="{A7A4EA41-82C9-43AA-8060-9DDE805E5ED6}"/>
    <cellStyle name="Normal 3 8 10 5" xfId="29544" xr:uid="{84773B08-4AAF-428C-B681-478F6009BB52}"/>
    <cellStyle name="Normal 3 8 11" xfId="29545" xr:uid="{08F25F15-7314-4BD6-9E96-B6CF615DAF71}"/>
    <cellStyle name="Normal 3 8 11 2" xfId="29546" xr:uid="{4AFED70C-4347-4EA4-A47C-9AD5628D42D6}"/>
    <cellStyle name="Normal 3 8 11 2 2" xfId="29547" xr:uid="{1BAE04DE-BC6F-42D4-8E7E-001A209728AB}"/>
    <cellStyle name="Normal 3 8 11 2 3" xfId="29548" xr:uid="{E4E1B9DD-8F02-4AAB-AD64-E6377CC83D06}"/>
    <cellStyle name="Normal 3 8 11 3" xfId="29549" xr:uid="{26ED1875-E8A3-42DD-BA10-3C4B439224AE}"/>
    <cellStyle name="Normal 3 8 11 3 2" xfId="29550" xr:uid="{31AA87F8-1D8D-4E1C-8372-4A493AABC202}"/>
    <cellStyle name="Normal 3 8 11 3 3" xfId="29551" xr:uid="{6D6410DB-BE37-4A34-B713-B8194EF3B314}"/>
    <cellStyle name="Normal 3 8 11 4" xfId="29552" xr:uid="{202245C2-D716-48CC-A78E-024F241EABFF}"/>
    <cellStyle name="Normal 3 8 11 5" xfId="29553" xr:uid="{E0FFDA4B-53C2-4314-B12B-F0138AA516FB}"/>
    <cellStyle name="Normal 3 8 12" xfId="29554" xr:uid="{F0249938-91AE-4B9E-BE4C-F9E54B6942AC}"/>
    <cellStyle name="Normal 3 8 12 2" xfId="29555" xr:uid="{4664DB4F-544D-44CA-B9EB-BF70E13076F0}"/>
    <cellStyle name="Normal 3 8 12 2 2" xfId="29556" xr:uid="{31EE58CD-76CD-4790-A533-16AB4B18F6C4}"/>
    <cellStyle name="Normal 3 8 12 2 3" xfId="29557" xr:uid="{EC8B096B-2246-4CDE-BCFE-9DAD42C1C795}"/>
    <cellStyle name="Normal 3 8 12 3" xfId="29558" xr:uid="{09A9EEF5-8F1B-4011-823F-46C9BD013DC3}"/>
    <cellStyle name="Normal 3 8 12 3 2" xfId="29559" xr:uid="{F0FB700E-ABAF-4DC5-A33B-2721F1224917}"/>
    <cellStyle name="Normal 3 8 12 3 3" xfId="29560" xr:uid="{DFA50C5C-BA6D-4366-A01F-015C174D105C}"/>
    <cellStyle name="Normal 3 8 12 4" xfId="29561" xr:uid="{FB0BECEB-D481-43CC-B609-05C3B379FBF0}"/>
    <cellStyle name="Normal 3 8 12 5" xfId="29562" xr:uid="{BEA00ED6-07DF-4153-8C98-BE463AA635BF}"/>
    <cellStyle name="Normal 3 8 13" xfId="29563" xr:uid="{4DEE59D5-ED51-4DD4-B06F-9A1B4CED5D9C}"/>
    <cellStyle name="Normal 3 8 13 2" xfId="29564" xr:uid="{075F5581-9D8D-4048-9897-B528204A839C}"/>
    <cellStyle name="Normal 3 8 13 2 2" xfId="29565" xr:uid="{5AA9C50B-F6AA-4B4C-8235-33C9DBF14830}"/>
    <cellStyle name="Normal 3 8 13 2 3" xfId="29566" xr:uid="{968FFA48-54CE-4933-8127-EB10959D6681}"/>
    <cellStyle name="Normal 3 8 13 3" xfId="29567" xr:uid="{C5773DF4-2D68-4724-8156-CF3B7CC27C6F}"/>
    <cellStyle name="Normal 3 8 13 3 2" xfId="29568" xr:uid="{E4146755-2020-47D5-B20C-3D2261D3FFD7}"/>
    <cellStyle name="Normal 3 8 13 3 3" xfId="29569" xr:uid="{AC8E9692-E945-4870-9BAF-38B117CC7B1C}"/>
    <cellStyle name="Normal 3 8 13 4" xfId="29570" xr:uid="{8EC93AFB-58D1-4939-B70E-F15DC4E9D296}"/>
    <cellStyle name="Normal 3 8 13 5" xfId="29571" xr:uid="{B9444000-54FA-4EDF-BEC9-E182CEA96196}"/>
    <cellStyle name="Normal 3 8 14" xfId="29572" xr:uid="{A4F28754-2815-4A99-B9CB-A4A7806A5B1D}"/>
    <cellStyle name="Normal 3 8 14 2" xfId="29573" xr:uid="{B0601050-8FD2-4ED9-9288-2FB020C05C48}"/>
    <cellStyle name="Normal 3 8 14 2 2" xfId="29574" xr:uid="{970EE7F9-1A61-46D2-924D-5B8CD1D02DEA}"/>
    <cellStyle name="Normal 3 8 14 2 3" xfId="29575" xr:uid="{9A785745-5741-4942-B589-F8B4BF4B25E4}"/>
    <cellStyle name="Normal 3 8 14 3" xfId="29576" xr:uid="{0B7BAF5F-443D-44DD-B998-98BEC43FB420}"/>
    <cellStyle name="Normal 3 8 14 3 2" xfId="29577" xr:uid="{7341E465-3513-4154-BAF1-E6ACB22EC9E4}"/>
    <cellStyle name="Normal 3 8 14 3 3" xfId="29578" xr:uid="{637FAF1E-931A-4C04-9F0B-5B015AE07019}"/>
    <cellStyle name="Normal 3 8 14 4" xfId="29579" xr:uid="{784FE482-230E-4800-8CAE-43E8E52360C6}"/>
    <cellStyle name="Normal 3 8 14 5" xfId="29580" xr:uid="{90356EEF-C59B-4861-ACA5-767DCD4F7155}"/>
    <cellStyle name="Normal 3 8 15" xfId="29581" xr:uid="{6F2BE3B9-ED58-4C52-938D-214D00C99ED2}"/>
    <cellStyle name="Normal 3 8 15 2" xfId="29582" xr:uid="{047FB00A-42B8-4205-82BD-4355C52E3C41}"/>
    <cellStyle name="Normal 3 8 15 2 2" xfId="29583" xr:uid="{7FBD2F71-0C88-436A-8F01-53C1B7660ECB}"/>
    <cellStyle name="Normal 3 8 15 2 3" xfId="29584" xr:uid="{482E397D-9329-419F-9570-ECFBFFCE4FCF}"/>
    <cellStyle name="Normal 3 8 15 3" xfId="29585" xr:uid="{3B79E9E1-79B9-48EA-8EC5-32C92F202446}"/>
    <cellStyle name="Normal 3 8 15 3 2" xfId="29586" xr:uid="{845FDEB0-A672-4CE3-86C0-37AFB9A082DF}"/>
    <cellStyle name="Normal 3 8 15 3 3" xfId="29587" xr:uid="{04EFB147-FE50-4E4D-BC0F-411DB3E4ACB0}"/>
    <cellStyle name="Normal 3 8 15 4" xfId="29588" xr:uid="{B137E1AC-D3A5-40FB-97D8-1FF6EE6FFEA5}"/>
    <cellStyle name="Normal 3 8 15 5" xfId="29589" xr:uid="{F9931FA4-124E-4CF2-8813-CF9D98006500}"/>
    <cellStyle name="Normal 3 8 16" xfId="29590" xr:uid="{D1D379B8-EEC8-4E6B-8247-4A1ABF599C60}"/>
    <cellStyle name="Normal 3 8 16 2" xfId="29591" xr:uid="{23FBCE4B-321A-415C-A443-C65367549695}"/>
    <cellStyle name="Normal 3 8 16 2 2" xfId="29592" xr:uid="{FD0F7571-17BC-4272-9C38-AA4737D26E2C}"/>
    <cellStyle name="Normal 3 8 16 2 3" xfId="29593" xr:uid="{A8E36B0A-0631-4E5C-A323-90777989FA43}"/>
    <cellStyle name="Normal 3 8 16 3" xfId="29594" xr:uid="{12AAB6A3-6093-464E-B44A-F7B7E258E508}"/>
    <cellStyle name="Normal 3 8 16 3 2" xfId="29595" xr:uid="{4C22CC25-97E7-43FC-8C32-AAD5773605E7}"/>
    <cellStyle name="Normal 3 8 16 3 3" xfId="29596" xr:uid="{85B90A9A-5892-4614-89D8-7A9FD6F2E595}"/>
    <cellStyle name="Normal 3 8 16 4" xfId="29597" xr:uid="{2E40C73A-1F4B-418C-9CF1-B2DF803C0D75}"/>
    <cellStyle name="Normal 3 8 16 5" xfId="29598" xr:uid="{51EE1A5B-F1BD-40F9-8C94-6C0208D3C00A}"/>
    <cellStyle name="Normal 3 8 17" xfId="29599" xr:uid="{A1DA17F8-1405-4F29-97F3-AF0DBC78C55B}"/>
    <cellStyle name="Normal 3 8 17 2" xfId="29600" xr:uid="{8709560D-1C1C-4E83-9C85-0DBDF6DB2B8F}"/>
    <cellStyle name="Normal 3 8 17 2 2" xfId="29601" xr:uid="{7CCF9032-6F44-4BDF-A40F-0AB77AD51CBD}"/>
    <cellStyle name="Normal 3 8 17 2 3" xfId="29602" xr:uid="{CC58A148-7C50-41B3-9F3B-BDE2A9B27EE3}"/>
    <cellStyle name="Normal 3 8 17 3" xfId="29603" xr:uid="{963ECA9B-8A2D-4133-97FC-5D7E63F22BEF}"/>
    <cellStyle name="Normal 3 8 17 3 2" xfId="29604" xr:uid="{1D0940C3-9BE3-465E-8B81-845DFE0FEC85}"/>
    <cellStyle name="Normal 3 8 17 3 3" xfId="29605" xr:uid="{AE82417E-1779-42AB-950C-9EA90D595071}"/>
    <cellStyle name="Normal 3 8 17 4" xfId="29606" xr:uid="{CE48B6D4-1F1D-47FD-BABC-D886754D7922}"/>
    <cellStyle name="Normal 3 8 17 5" xfId="29607" xr:uid="{26603A02-B7FA-4B45-A594-4064D6BD5679}"/>
    <cellStyle name="Normal 3 8 18" xfId="29608" xr:uid="{81AC1539-47D0-4B6C-A6AD-E55F0FB4D2C2}"/>
    <cellStyle name="Normal 3 8 18 2" xfId="29609" xr:uid="{8AE4E3B6-C57F-4595-8429-AEE66297AEE6}"/>
    <cellStyle name="Normal 3 8 18 2 2" xfId="29610" xr:uid="{E991467B-0E49-420D-B45B-A2FDBA67EC7A}"/>
    <cellStyle name="Normal 3 8 18 2 3" xfId="29611" xr:uid="{00832EBF-ED88-4AC0-A02F-CC92A9FE56CF}"/>
    <cellStyle name="Normal 3 8 18 3" xfId="29612" xr:uid="{6E5F77A2-72DF-458D-80E9-24D618FB8D90}"/>
    <cellStyle name="Normal 3 8 18 3 2" xfId="29613" xr:uid="{06725185-5FED-401B-8E81-FCAD30E4A2C7}"/>
    <cellStyle name="Normal 3 8 18 3 3" xfId="29614" xr:uid="{94F87128-C99E-4206-8475-AA577CB43329}"/>
    <cellStyle name="Normal 3 8 18 4" xfId="29615" xr:uid="{0CF3ED9C-3D22-4B25-AC1E-42C25D834516}"/>
    <cellStyle name="Normal 3 8 18 5" xfId="29616" xr:uid="{2290B0D4-1163-4741-B832-BF2E6CA72A3D}"/>
    <cellStyle name="Normal 3 8 19" xfId="29617" xr:uid="{8E3505A0-3298-42B3-968A-04D3F380482E}"/>
    <cellStyle name="Normal 3 8 19 2" xfId="29618" xr:uid="{38FC089E-3071-4903-AF62-B345E52EB4D9}"/>
    <cellStyle name="Normal 3 8 19 2 2" xfId="29619" xr:uid="{B81CD5A8-8700-4294-9D0A-8A1DCE5EB53D}"/>
    <cellStyle name="Normal 3 8 19 2 3" xfId="29620" xr:uid="{6390A107-A71C-4254-9C08-B6DC559B07B8}"/>
    <cellStyle name="Normal 3 8 19 3" xfId="29621" xr:uid="{8D284E97-ED84-4974-B31D-CCE00A3DF7EE}"/>
    <cellStyle name="Normal 3 8 19 3 2" xfId="29622" xr:uid="{F1DF118E-9806-4A29-8159-76A9FAF30542}"/>
    <cellStyle name="Normal 3 8 19 3 3" xfId="29623" xr:uid="{95AD64A6-814C-44D6-AC7A-68EB81342D2E}"/>
    <cellStyle name="Normal 3 8 19 4" xfId="29624" xr:uid="{48FFFAD3-3BFE-435E-9B81-84D52054EE5A}"/>
    <cellStyle name="Normal 3 8 19 5" xfId="29625" xr:uid="{9B239838-74DF-46A5-B50A-E97CB90711FB}"/>
    <cellStyle name="Normal 3 8 2" xfId="29626" xr:uid="{D72A18DA-FB40-4552-BAB5-90D3E6529A75}"/>
    <cellStyle name="Normal 3 8 2 2" xfId="29627" xr:uid="{77B98A77-8322-47E0-A8BD-536AAA8D0BD9}"/>
    <cellStyle name="Normal 3 8 2 2 2" xfId="29628" xr:uid="{FC0108BD-A721-4D6C-B621-4B9554825C74}"/>
    <cellStyle name="Normal 3 8 2 2 3" xfId="29629" xr:uid="{5455154F-504F-4D85-89A2-FE23B9CD45A2}"/>
    <cellStyle name="Normal 3 8 2 3" xfId="29630" xr:uid="{3A8AA626-ABCB-46E1-9E14-0D5F41D0D133}"/>
    <cellStyle name="Normal 3 8 2 3 2" xfId="29631" xr:uid="{A2FA2F81-FF3A-40CD-98B0-DCC428F04A0B}"/>
    <cellStyle name="Normal 3 8 2 3 3" xfId="29632" xr:uid="{CBAC244E-C141-42A9-B14B-0BAFF5E4D213}"/>
    <cellStyle name="Normal 3 8 2 4" xfId="29633" xr:uid="{99913BA3-5457-492F-B8E0-38025E6A057B}"/>
    <cellStyle name="Normal 3 8 2 5" xfId="29634" xr:uid="{58685E5F-90AE-4773-9E0A-68FA8CF161EF}"/>
    <cellStyle name="Normal 3 8 20" xfId="29635" xr:uid="{E958FA21-0110-4CED-8F15-655776D99AD6}"/>
    <cellStyle name="Normal 3 8 20 2" xfId="29636" xr:uid="{3DB0CA92-FFCB-4CC7-AC07-E0523B158B0A}"/>
    <cellStyle name="Normal 3 8 20 2 2" xfId="29637" xr:uid="{0D285AA8-7D7C-4AC7-BF59-6FBD8DFD1C40}"/>
    <cellStyle name="Normal 3 8 20 2 3" xfId="29638" xr:uid="{BBC9ACF9-139C-4FC3-AEF9-5EC1C9CF054B}"/>
    <cellStyle name="Normal 3 8 20 3" xfId="29639" xr:uid="{E535015B-B6AB-4A1D-84E8-4F965523FBE5}"/>
    <cellStyle name="Normal 3 8 20 3 2" xfId="29640" xr:uid="{385674C4-ED0A-4D74-8DA1-ACCAC2355E09}"/>
    <cellStyle name="Normal 3 8 20 3 3" xfId="29641" xr:uid="{899373A6-C50C-4C4B-BC54-D925FD292CCE}"/>
    <cellStyle name="Normal 3 8 20 4" xfId="29642" xr:uid="{F1292CB4-F5DB-4546-A329-5E0A8EC575D2}"/>
    <cellStyle name="Normal 3 8 20 5" xfId="29643" xr:uid="{57905972-AC21-4A80-BD19-509DB8267E70}"/>
    <cellStyle name="Normal 3 8 21" xfId="29644" xr:uid="{1CCC874F-8BC4-477D-9384-8EA71015D4BD}"/>
    <cellStyle name="Normal 3 8 21 2" xfId="29645" xr:uid="{5BD8113D-0D49-45F6-B805-6E551DE42BF5}"/>
    <cellStyle name="Normal 3 8 21 2 2" xfId="29646" xr:uid="{07C70651-4845-48D1-B8D6-58686EDCFB81}"/>
    <cellStyle name="Normal 3 8 21 2 3" xfId="29647" xr:uid="{D7310D10-CA36-4BAC-AAF1-FDB9FFCA58B5}"/>
    <cellStyle name="Normal 3 8 21 3" xfId="29648" xr:uid="{A8BE4377-950C-4032-978C-41D73B9D0F00}"/>
    <cellStyle name="Normal 3 8 21 3 2" xfId="29649" xr:uid="{3690E1D0-B05D-4DE8-AEAB-A32DBA6DB3E1}"/>
    <cellStyle name="Normal 3 8 21 3 3" xfId="29650" xr:uid="{D55737DB-ABA6-4AE5-9AD5-284371A69799}"/>
    <cellStyle name="Normal 3 8 21 4" xfId="29651" xr:uid="{59D00FFA-F5F9-40E3-B1EB-D42F3C2EAF87}"/>
    <cellStyle name="Normal 3 8 21 5" xfId="29652" xr:uid="{47301D9C-CD8D-4D80-B623-D78897506026}"/>
    <cellStyle name="Normal 3 8 22" xfId="29653" xr:uid="{75C03375-0589-436A-B2B5-4F6FA9885166}"/>
    <cellStyle name="Normal 3 8 22 2" xfId="29654" xr:uid="{ECFFF956-C87C-4547-AACE-DEF96D67D860}"/>
    <cellStyle name="Normal 3 8 22 2 2" xfId="29655" xr:uid="{42000BA5-4C6D-44F8-A63C-099D046EED0B}"/>
    <cellStyle name="Normal 3 8 22 2 3" xfId="29656" xr:uid="{22B30325-C0C6-4B82-8795-D5D525EA5504}"/>
    <cellStyle name="Normal 3 8 22 3" xfId="29657" xr:uid="{45506238-C6A3-41F9-A38F-C4E47CFC6D3E}"/>
    <cellStyle name="Normal 3 8 22 3 2" xfId="29658" xr:uid="{5AEEA8B1-2F6D-40EA-9CEC-E70DEF30194C}"/>
    <cellStyle name="Normal 3 8 22 3 3" xfId="29659" xr:uid="{8CAA5FA4-165A-4312-8205-72806AFDBE63}"/>
    <cellStyle name="Normal 3 8 22 4" xfId="29660" xr:uid="{2B797CB7-15F7-4198-A315-13D9FB12F5D7}"/>
    <cellStyle name="Normal 3 8 22 5" xfId="29661" xr:uid="{057E6A0C-AA3F-4AA6-8D1A-AC653D304194}"/>
    <cellStyle name="Normal 3 8 23" xfId="29662" xr:uid="{F13D6E26-3F32-4E3D-A9A5-6E0142AE8B38}"/>
    <cellStyle name="Normal 3 8 23 2" xfId="29663" xr:uid="{76289A7C-4D39-4FE9-9E52-7E95D0D7D212}"/>
    <cellStyle name="Normal 3 8 23 2 2" xfId="29664" xr:uid="{B7471370-D040-461A-B005-B38B2CF6ED75}"/>
    <cellStyle name="Normal 3 8 23 2 3" xfId="29665" xr:uid="{D513840B-1A6B-48BE-AECB-8E3B263E1433}"/>
    <cellStyle name="Normal 3 8 23 3" xfId="29666" xr:uid="{1F342391-46D9-491F-810B-41FB4FA15B80}"/>
    <cellStyle name="Normal 3 8 23 3 2" xfId="29667" xr:uid="{2CE6A0F5-2C73-47DD-9638-0A741EFF1671}"/>
    <cellStyle name="Normal 3 8 23 3 3" xfId="29668" xr:uid="{8C05BCFC-9F0C-4008-813F-58B80449ED0A}"/>
    <cellStyle name="Normal 3 8 23 4" xfId="29669" xr:uid="{55552C5E-C5D5-481F-9846-32FB3BD86C6C}"/>
    <cellStyle name="Normal 3 8 23 5" xfId="29670" xr:uid="{2D37C055-5BA8-49EE-9684-5F28C3FF13A4}"/>
    <cellStyle name="Normal 3 8 24" xfId="29671" xr:uid="{B2E52A31-6F99-46A3-94A9-732478E949AF}"/>
    <cellStyle name="Normal 3 8 24 10" xfId="29672" xr:uid="{B40F2694-41CA-487D-9CF4-59C4FCE2E99A}"/>
    <cellStyle name="Normal 3 8 24 11" xfId="29673" xr:uid="{52E5C221-7DD2-4491-9230-2CAAC63F1D1D}"/>
    <cellStyle name="Normal 3 8 24 11 2" xfId="29674" xr:uid="{922C2A77-F628-4C23-BA76-79E73374FBE3}"/>
    <cellStyle name="Normal 3 8 24 11 2 2" xfId="29675" xr:uid="{C3FB9623-5ECC-44B6-A5D7-35EBEDBA6B57}"/>
    <cellStyle name="Normal 3 8 24 11 2 2 2" xfId="29676" xr:uid="{D32F9CAD-0EED-47FA-A8AE-4FDFE9C17D97}"/>
    <cellStyle name="Normal 3 8 24 11 2 3" xfId="29677" xr:uid="{2B35EB10-11BB-4DB8-AFBF-41D9077BFC95}"/>
    <cellStyle name="Normal 3 8 24 11 2 4" xfId="29678" xr:uid="{15E05913-7DCE-4966-AFA0-F5ABBFC7A414}"/>
    <cellStyle name="Normal 3 8 24 11 2 5" xfId="29679" xr:uid="{94B50BA4-4E3C-442D-93B9-892AA66E37A0}"/>
    <cellStyle name="Normal 3 8 24 11 3" xfId="29680" xr:uid="{32B5055F-CB48-4DA5-961B-FD5D251BDBEB}"/>
    <cellStyle name="Normal 3 8 24 11 3 2" xfId="29681" xr:uid="{0120EBC5-1D7D-4D14-B099-1BD521A8FAC2}"/>
    <cellStyle name="Normal 3 8 24 11 4" xfId="29682" xr:uid="{B3E695BB-311F-42CB-A0DF-A35232ED56C1}"/>
    <cellStyle name="Normal 3 8 24 11 5" xfId="29683" xr:uid="{1089AD19-637B-41E4-B4B2-5C26EB74648E}"/>
    <cellStyle name="Normal 3 8 24 12" xfId="29684" xr:uid="{864E9C33-6E08-4AD5-9855-E412D38849EC}"/>
    <cellStyle name="Normal 3 8 24 13" xfId="29685" xr:uid="{BB73742E-B507-4CF9-96CD-BF3106160052}"/>
    <cellStyle name="Normal 3 8 24 14" xfId="29686" xr:uid="{A9169F98-D4AB-4284-B56C-F8B8384147F0}"/>
    <cellStyle name="Normal 3 8 24 15" xfId="29687" xr:uid="{C68013F6-98CB-4BCE-B6DA-29AB1138860A}"/>
    <cellStyle name="Normal 3 8 24 15 2" xfId="29688" xr:uid="{C618A2BD-8627-4B07-BEE9-3EB7F613BE18}"/>
    <cellStyle name="Normal 3 8 24 16" xfId="29689" xr:uid="{9E1D60F6-7177-4BCE-82AA-01A5A6272F31}"/>
    <cellStyle name="Normal 3 8 24 17" xfId="29690" xr:uid="{89A5CD91-E68F-48C3-A24E-9332C715DBDC}"/>
    <cellStyle name="Normal 3 8 24 18" xfId="29691" xr:uid="{2F9F3C94-A875-44F9-925C-37F4BA1923FD}"/>
    <cellStyle name="Normal 3 8 24 2" xfId="29692" xr:uid="{18AC9AB5-F36F-4F11-864F-154CBE95A160}"/>
    <cellStyle name="Normal 3 8 24 2 10" xfId="29693" xr:uid="{D31F27E9-B473-4F23-977C-0A8DCBCEB65C}"/>
    <cellStyle name="Normal 3 8 24 2 11" xfId="29694" xr:uid="{E0E98DE9-61BB-4849-98C7-D62C40ED7B30}"/>
    <cellStyle name="Normal 3 8 24 2 12" xfId="29695" xr:uid="{E9F7A06D-8F4D-415D-85F6-D5F3F1D82D5A}"/>
    <cellStyle name="Normal 3 8 24 2 13" xfId="29696" xr:uid="{D7B1801F-2534-4713-A1BA-1DBB9451F97A}"/>
    <cellStyle name="Normal 3 8 24 2 13 2" xfId="29697" xr:uid="{9FE44039-8196-42B8-9489-6E34D0422037}"/>
    <cellStyle name="Normal 3 8 24 2 14" xfId="29698" xr:uid="{68F0EC0C-A218-4E1C-B83F-7BC3C4DEE973}"/>
    <cellStyle name="Normal 3 8 24 2 15" xfId="29699" xr:uid="{58CEF1D9-C516-43DE-BB5F-2E828C1C453D}"/>
    <cellStyle name="Normal 3 8 24 2 16" xfId="29700" xr:uid="{A61AFE24-4754-4FEA-9494-5D4F7C1B1427}"/>
    <cellStyle name="Normal 3 8 24 2 2" xfId="29701" xr:uid="{89D3D154-DF95-4969-BAB7-16BFFF4B94D1}"/>
    <cellStyle name="Normal 3 8 24 2 2 10" xfId="29702" xr:uid="{1039A9CF-8240-425F-A420-36DE31CF28E7}"/>
    <cellStyle name="Normal 3 8 24 2 2 11" xfId="29703" xr:uid="{879C2632-024C-4EA8-ACD8-8D2471E5759F}"/>
    <cellStyle name="Normal 3 8 24 2 2 12" xfId="29704" xr:uid="{17E57DA2-F90B-45ED-8A76-93CE5283525E}"/>
    <cellStyle name="Normal 3 8 24 2 2 13" xfId="29705" xr:uid="{03A9D91E-51BE-4FAF-8095-5BD3C0EA7039}"/>
    <cellStyle name="Normal 3 8 24 2 2 13 2" xfId="29706" xr:uid="{05F70B8D-ED72-443B-BD0F-D826139AD209}"/>
    <cellStyle name="Normal 3 8 24 2 2 14" xfId="29707" xr:uid="{C4D851D8-22E2-4D5A-BE92-1399CE864FAA}"/>
    <cellStyle name="Normal 3 8 24 2 2 15" xfId="29708" xr:uid="{80CDBDBB-E800-4BB4-906C-7931277FA622}"/>
    <cellStyle name="Normal 3 8 24 2 2 16" xfId="29709" xr:uid="{BDA5F0CA-0689-4269-AE8D-D91254D0CC7F}"/>
    <cellStyle name="Normal 3 8 24 2 2 2" xfId="29710" xr:uid="{88F643E1-455D-4020-A69A-9D776E4D28FB}"/>
    <cellStyle name="Normal 3 8 24 2 2 2 10" xfId="29711" xr:uid="{4D8AA322-A69E-4A6F-BAD9-F5ED1E465A98}"/>
    <cellStyle name="Normal 3 8 24 2 2 2 11" xfId="29712" xr:uid="{C2AB339E-D8AB-47EC-BE3A-DA9E74A5E638}"/>
    <cellStyle name="Normal 3 8 24 2 2 2 12" xfId="29713" xr:uid="{F1E85CE2-80A3-45C3-A073-1EB1CEB391D5}"/>
    <cellStyle name="Normal 3 8 24 2 2 2 12 2" xfId="29714" xr:uid="{650EB589-3AFD-4B4B-889B-496CF01B5971}"/>
    <cellStyle name="Normal 3 8 24 2 2 2 13" xfId="29715" xr:uid="{3EDADA6F-71DD-4A6F-A61F-8FF7548EB071}"/>
    <cellStyle name="Normal 3 8 24 2 2 2 14" xfId="29716" xr:uid="{F199AF33-129B-4078-A26B-4557217C0E77}"/>
    <cellStyle name="Normal 3 8 24 2 2 2 15" xfId="29717" xr:uid="{F19C3997-9773-4380-8CF5-434D3EF1A9F5}"/>
    <cellStyle name="Normal 3 8 24 2 2 2 2" xfId="29718" xr:uid="{16277B6A-FACD-4440-B274-63042A328C92}"/>
    <cellStyle name="Normal 3 8 24 2 2 2 2 2" xfId="29719" xr:uid="{F03BE1E4-C944-45CB-95FE-924BD04498AC}"/>
    <cellStyle name="Normal 3 8 24 2 2 2 2 2 2" xfId="29720" xr:uid="{1209C8E9-AD0F-45C7-9365-9F9AAD9D0B17}"/>
    <cellStyle name="Normal 3 8 24 2 2 2 2 2 2 2" xfId="29721" xr:uid="{907F9C18-664C-4462-B3FB-18C66F554369}"/>
    <cellStyle name="Normal 3 8 24 2 2 2 2 2 2 2 2" xfId="29722" xr:uid="{0B6D928D-A7AE-464B-89C8-BA5469F66D30}"/>
    <cellStyle name="Normal 3 8 24 2 2 2 2 2 2 2 2 2" xfId="29723" xr:uid="{4EC16229-F717-4A95-9215-83F9EE903C79}"/>
    <cellStyle name="Normal 3 8 24 2 2 2 2 2 2 2 3" xfId="29724" xr:uid="{6437D4B7-B2C3-41CF-AE70-79709EDE6CD5}"/>
    <cellStyle name="Normal 3 8 24 2 2 2 2 2 2 2 4" xfId="29725" xr:uid="{E404CD1C-9E6F-4D59-9720-6961F453C230}"/>
    <cellStyle name="Normal 3 8 24 2 2 2 2 2 2 2 5" xfId="29726" xr:uid="{72363A12-B8A0-4E98-A03E-52D738A949A1}"/>
    <cellStyle name="Normal 3 8 24 2 2 2 2 2 2 3" xfId="29727" xr:uid="{F0CDA98C-C247-488D-AAF1-84BCBC8A9ED9}"/>
    <cellStyle name="Normal 3 8 24 2 2 2 2 2 2 3 2" xfId="29728" xr:uid="{2BA1C19F-86BB-4269-A45F-3C01305A21ED}"/>
    <cellStyle name="Normal 3 8 24 2 2 2 2 2 2 4" xfId="29729" xr:uid="{1BAB78EF-F09F-45BE-A8A7-EF586B9827D6}"/>
    <cellStyle name="Normal 3 8 24 2 2 2 2 2 2 5" xfId="29730" xr:uid="{F06D414F-1133-4FEF-9C66-5F86F4F1765B}"/>
    <cellStyle name="Normal 3 8 24 2 2 2 2 2 3" xfId="29731" xr:uid="{EA3E5084-082F-424D-BF39-99E7BD50B72C}"/>
    <cellStyle name="Normal 3 8 24 2 2 2 2 2 4" xfId="29732" xr:uid="{933BF7E5-E5E4-43C9-9748-9E009A1C448A}"/>
    <cellStyle name="Normal 3 8 24 2 2 2 2 2 5" xfId="29733" xr:uid="{96BBAAF7-5ACF-4753-A6B4-FA41E59B7E16}"/>
    <cellStyle name="Normal 3 8 24 2 2 2 2 2 6" xfId="29734" xr:uid="{EAD55B21-0B0D-4BAC-BCF5-DFC6BBB13637}"/>
    <cellStyle name="Normal 3 8 24 2 2 2 2 2 6 2" xfId="29735" xr:uid="{1BFBC90B-69D3-485E-BF18-3F8C330D51D0}"/>
    <cellStyle name="Normal 3 8 24 2 2 2 2 2 7" xfId="29736" xr:uid="{87652091-1943-49A1-A622-7F69E4635080}"/>
    <cellStyle name="Normal 3 8 24 2 2 2 2 2 8" xfId="29737" xr:uid="{D643CD06-4178-44FF-998E-295B258E966D}"/>
    <cellStyle name="Normal 3 8 24 2 2 2 2 2 9" xfId="29738" xr:uid="{70B82DD2-31F0-4ECA-B704-85909FEAE957}"/>
    <cellStyle name="Normal 3 8 24 2 2 2 2 3" xfId="29739" xr:uid="{E6E32F41-823A-4EAD-9332-495C7CB7B77E}"/>
    <cellStyle name="Normal 3 8 24 2 2 2 2 3 2" xfId="29740" xr:uid="{E1A417CE-A702-4832-A0CB-45907089D557}"/>
    <cellStyle name="Normal 3 8 24 2 2 2 2 3 2 2" xfId="29741" xr:uid="{C383CE54-F07F-4522-8832-2A46B370C725}"/>
    <cellStyle name="Normal 3 8 24 2 2 2 2 3 2 2 2" xfId="29742" xr:uid="{7BE80A46-4857-4562-A294-4405A211791A}"/>
    <cellStyle name="Normal 3 8 24 2 2 2 2 3 2 3" xfId="29743" xr:uid="{DB4523F0-38EE-4475-A70A-B8D70DDD1CCE}"/>
    <cellStyle name="Normal 3 8 24 2 2 2 2 3 2 4" xfId="29744" xr:uid="{7E72E1DB-C64B-4E15-B8E2-8EF4ECBE0345}"/>
    <cellStyle name="Normal 3 8 24 2 2 2 2 3 2 5" xfId="29745" xr:uid="{311C1E82-33F4-4BF0-8A0C-FC0FC88BCE9B}"/>
    <cellStyle name="Normal 3 8 24 2 2 2 2 3 3" xfId="29746" xr:uid="{166F4C77-F00F-4B7E-A0C5-21AFDC664FA0}"/>
    <cellStyle name="Normal 3 8 24 2 2 2 2 3 3 2" xfId="29747" xr:uid="{F442E54E-F69C-4196-873F-02E677F90EFE}"/>
    <cellStyle name="Normal 3 8 24 2 2 2 2 3 4" xfId="29748" xr:uid="{6697775F-D8CF-493D-BD05-81D8BB05E4F8}"/>
    <cellStyle name="Normal 3 8 24 2 2 2 2 3 5" xfId="29749" xr:uid="{A3A89000-E54B-494D-94E5-E505945A6647}"/>
    <cellStyle name="Normal 3 8 24 2 2 2 2 4" xfId="29750" xr:uid="{6023ED9C-639B-4570-BDF2-B5686F854765}"/>
    <cellStyle name="Normal 3 8 24 2 2 2 2 5" xfId="29751" xr:uid="{FF005226-799A-4E6B-BE7A-6E1BFA8C66DA}"/>
    <cellStyle name="Normal 3 8 24 2 2 2 2 6" xfId="29752" xr:uid="{1069264E-B39A-40B1-A55F-CCEBF1591CA4}"/>
    <cellStyle name="Normal 3 8 24 2 2 2 2 6 2" xfId="29753" xr:uid="{374D8F30-0505-4B35-94C0-8C543D568AA8}"/>
    <cellStyle name="Normal 3 8 24 2 2 2 2 7" xfId="29754" xr:uid="{FBA3B373-6400-462C-A207-E2D9D8C9B577}"/>
    <cellStyle name="Normal 3 8 24 2 2 2 2 8" xfId="29755" xr:uid="{55B4BA2F-D438-4503-AE52-203A0BF6CF25}"/>
    <cellStyle name="Normal 3 8 24 2 2 2 2 9" xfId="29756" xr:uid="{13B8314A-CD8F-4A33-A6D4-B02E5A2C5506}"/>
    <cellStyle name="Normal 3 8 24 2 2 2 3" xfId="29757" xr:uid="{3C72C92B-D899-426C-A2B8-674E0EEA94A6}"/>
    <cellStyle name="Normal 3 8 24 2 2 2 3 2" xfId="29758" xr:uid="{6704C3FC-335F-46E3-9438-EC068FC6E2C8}"/>
    <cellStyle name="Normal 3 8 24 2 2 2 3 3" xfId="29759" xr:uid="{8ADB04E1-546C-4E32-9487-889A38659105}"/>
    <cellStyle name="Normal 3 8 24 2 2 2 4" xfId="29760" xr:uid="{F8F7E75B-B6DD-4A60-94D5-B375C3D779AA}"/>
    <cellStyle name="Normal 3 8 24 2 2 2 4 2" xfId="29761" xr:uid="{7EF670AE-A087-4A24-ACC1-7880273A8781}"/>
    <cellStyle name="Normal 3 8 24 2 2 2 4 3" xfId="29762" xr:uid="{C2FA1AAA-8EAD-4BB6-A491-CFA14A903377}"/>
    <cellStyle name="Normal 3 8 24 2 2 2 5" xfId="29763" xr:uid="{A91902A4-FF8A-41C5-97C3-624C5762CF8E}"/>
    <cellStyle name="Normal 3 8 24 2 2 2 5 2" xfId="29764" xr:uid="{607D6B44-8F2C-4ADC-8F15-B4AEE4ADB857}"/>
    <cellStyle name="Normal 3 8 24 2 2 2 5 3" xfId="29765" xr:uid="{D2882CEB-4129-4CED-BB3A-2E13D132B3D1}"/>
    <cellStyle name="Normal 3 8 24 2 2 2 6" xfId="29766" xr:uid="{E096E355-F554-4F6A-98D5-C42C38FF8D1F}"/>
    <cellStyle name="Normal 3 8 24 2 2 2 6 2" xfId="29767" xr:uid="{2FE762DC-7235-49D3-A733-602F915CE8D2}"/>
    <cellStyle name="Normal 3 8 24 2 2 2 6 3" xfId="29768" xr:uid="{6F89CDEE-288C-4F6B-8EC5-3F7E6CCB7A18}"/>
    <cellStyle name="Normal 3 8 24 2 2 2 7" xfId="29769" xr:uid="{26B8B327-2A2C-4DC8-8FF7-55416271D8C7}"/>
    <cellStyle name="Normal 3 8 24 2 2 2 7 2" xfId="29770" xr:uid="{13F0C38B-376F-4FC5-B15B-AB4E09D6BE9E}"/>
    <cellStyle name="Normal 3 8 24 2 2 2 7 3" xfId="29771" xr:uid="{7870F568-4782-4032-A131-12497108047B}"/>
    <cellStyle name="Normal 3 8 24 2 2 2 8" xfId="29772" xr:uid="{9AE24AF1-77F9-4FEB-A22F-4866816A1CDC}"/>
    <cellStyle name="Normal 3 8 24 2 2 2 8 2" xfId="29773" xr:uid="{EDF48099-4344-408D-90B8-89BEC690DF75}"/>
    <cellStyle name="Normal 3 8 24 2 2 2 8 2 2" xfId="29774" xr:uid="{A464F2A7-14E4-4BB9-BB1A-2435C4CCBCCF}"/>
    <cellStyle name="Normal 3 8 24 2 2 2 8 2 2 2" xfId="29775" xr:uid="{F2A08789-653C-4BB7-B07D-B0209BB3D4F9}"/>
    <cellStyle name="Normal 3 8 24 2 2 2 8 2 3" xfId="29776" xr:uid="{F4B229B9-F554-4235-ACCD-1B7B10A8ABA5}"/>
    <cellStyle name="Normal 3 8 24 2 2 2 8 2 4" xfId="29777" xr:uid="{83A050A7-3A5D-4A52-92B0-A1AE2FBB8AB6}"/>
    <cellStyle name="Normal 3 8 24 2 2 2 8 2 5" xfId="29778" xr:uid="{17C242F1-5DDD-4A41-ADC6-F38063950D98}"/>
    <cellStyle name="Normal 3 8 24 2 2 2 8 3" xfId="29779" xr:uid="{777AC7AD-557E-4244-BBD2-C68DCFD9043D}"/>
    <cellStyle name="Normal 3 8 24 2 2 2 8 3 2" xfId="29780" xr:uid="{1F933059-2D4B-4C83-84D7-F23251527137}"/>
    <cellStyle name="Normal 3 8 24 2 2 2 8 4" xfId="29781" xr:uid="{751F06F5-0F43-4EF9-AEEF-8971D8BD3DF9}"/>
    <cellStyle name="Normal 3 8 24 2 2 2 8 5" xfId="29782" xr:uid="{32BECF48-0E16-4A04-B8F6-5B5D93F70495}"/>
    <cellStyle name="Normal 3 8 24 2 2 2 9" xfId="29783" xr:uid="{5D890B20-8D44-466B-A3A6-2C7D458FBA52}"/>
    <cellStyle name="Normal 3 8 24 2 2 3" xfId="29784" xr:uid="{AEEAFC44-1ADA-4D47-BFCD-AB2B0A560F5E}"/>
    <cellStyle name="Normal 3 8 24 2 2 3 2" xfId="29785" xr:uid="{DF762A38-95C2-452E-BA0D-B8B218EC7066}"/>
    <cellStyle name="Normal 3 8 24 2 2 3 3" xfId="29786" xr:uid="{3F0A5530-91E9-4513-A753-B31BAB3F65C5}"/>
    <cellStyle name="Normal 3 8 24 2 2 4" xfId="29787" xr:uid="{1412812B-3E76-4DE4-85EA-83EF69A21E99}"/>
    <cellStyle name="Normal 3 8 24 2 2 4 2" xfId="29788" xr:uid="{FC3F3C08-C1B4-4EA7-BC6B-B8C995EF44B8}"/>
    <cellStyle name="Normal 3 8 24 2 2 4 2 2" xfId="29789" xr:uid="{FB8B3B90-F9E3-406C-9270-CE8DF250A570}"/>
    <cellStyle name="Normal 3 8 24 2 2 4 2 2 2" xfId="29790" xr:uid="{36B8E4A9-0667-4BFE-A69E-774D458F012A}"/>
    <cellStyle name="Normal 3 8 24 2 2 4 2 2 2 2" xfId="29791" xr:uid="{1A7DEDE5-0304-477A-BE8E-A62CFEB32F26}"/>
    <cellStyle name="Normal 3 8 24 2 2 4 2 2 2 2 2" xfId="29792" xr:uid="{77F850C6-9C8D-4C76-B200-FDE6B18198B1}"/>
    <cellStyle name="Normal 3 8 24 2 2 4 2 2 2 3" xfId="29793" xr:uid="{EA41757B-FFB4-445D-804D-F71E0D9DBE4C}"/>
    <cellStyle name="Normal 3 8 24 2 2 4 2 2 2 4" xfId="29794" xr:uid="{390F14E9-9CC3-4BA7-8E47-3A6220ED89A7}"/>
    <cellStyle name="Normal 3 8 24 2 2 4 2 2 2 5" xfId="29795" xr:uid="{39B9CE13-A743-4F72-A22B-AFD6D3AD2D1E}"/>
    <cellStyle name="Normal 3 8 24 2 2 4 2 2 3" xfId="29796" xr:uid="{3829AFF1-F1D1-4839-A258-FB2BAC576D9A}"/>
    <cellStyle name="Normal 3 8 24 2 2 4 2 2 3 2" xfId="29797" xr:uid="{10CA0205-A2B6-431F-A303-9A599545A480}"/>
    <cellStyle name="Normal 3 8 24 2 2 4 2 2 4" xfId="29798" xr:uid="{A7EB8AE3-9AC2-4E8F-A84B-70D32AB32A50}"/>
    <cellStyle name="Normal 3 8 24 2 2 4 2 2 5" xfId="29799" xr:uid="{99D6A25C-9254-4006-9E55-7E9DDFF22855}"/>
    <cellStyle name="Normal 3 8 24 2 2 4 2 3" xfId="29800" xr:uid="{3AAEBDCF-5EA8-42A1-AAB1-68C3AD41FF3A}"/>
    <cellStyle name="Normal 3 8 24 2 2 4 2 4" xfId="29801" xr:uid="{A0405312-F91F-4BF6-A858-B8D871A069B8}"/>
    <cellStyle name="Normal 3 8 24 2 2 4 2 5" xfId="29802" xr:uid="{FA0E4A50-18D3-47BD-910B-F79CA7ED0B36}"/>
    <cellStyle name="Normal 3 8 24 2 2 4 2 6" xfId="29803" xr:uid="{28038220-8207-4591-ABF2-1BC5473F2A64}"/>
    <cellStyle name="Normal 3 8 24 2 2 4 2 6 2" xfId="29804" xr:uid="{4297DD3D-2901-4806-950E-E7B171A83C28}"/>
    <cellStyle name="Normal 3 8 24 2 2 4 2 7" xfId="29805" xr:uid="{0DBDB86D-64F0-41D8-9042-7A03ED93DA99}"/>
    <cellStyle name="Normal 3 8 24 2 2 4 2 8" xfId="29806" xr:uid="{D220A04C-0757-46F7-94E8-1CFD48A45C9E}"/>
    <cellStyle name="Normal 3 8 24 2 2 4 2 9" xfId="29807" xr:uid="{19D8BDBE-72B6-42C1-86BF-D41BF13D9101}"/>
    <cellStyle name="Normal 3 8 24 2 2 4 3" xfId="29808" xr:uid="{45E86ECE-F98B-4492-957A-1C0F9F740676}"/>
    <cellStyle name="Normal 3 8 24 2 2 4 3 2" xfId="29809" xr:uid="{4BBCA8A9-B5BE-4411-8F11-741C45D9E415}"/>
    <cellStyle name="Normal 3 8 24 2 2 4 3 2 2" xfId="29810" xr:uid="{D94F7DB3-4128-4371-A06B-6ED20D442E8D}"/>
    <cellStyle name="Normal 3 8 24 2 2 4 3 2 2 2" xfId="29811" xr:uid="{49A597CF-0A00-482F-A322-13DAF416FAED}"/>
    <cellStyle name="Normal 3 8 24 2 2 4 3 2 3" xfId="29812" xr:uid="{350A5873-650D-47CE-A062-F42BF08A392E}"/>
    <cellStyle name="Normal 3 8 24 2 2 4 3 2 4" xfId="29813" xr:uid="{D84F542D-1050-47EA-A63B-FB14256676DC}"/>
    <cellStyle name="Normal 3 8 24 2 2 4 3 2 5" xfId="29814" xr:uid="{8A232FEB-D3C2-4FDA-93CF-113532B3E5CA}"/>
    <cellStyle name="Normal 3 8 24 2 2 4 3 3" xfId="29815" xr:uid="{D00F815B-5BBD-414A-B339-C52FEA8EBD24}"/>
    <cellStyle name="Normal 3 8 24 2 2 4 3 3 2" xfId="29816" xr:uid="{A0E74D75-2FDE-4F0A-AE70-9D43064602B2}"/>
    <cellStyle name="Normal 3 8 24 2 2 4 3 4" xfId="29817" xr:uid="{E5D8F3B3-DD24-4119-B48D-9F48E03FA695}"/>
    <cellStyle name="Normal 3 8 24 2 2 4 3 5" xfId="29818" xr:uid="{179913B1-0EC0-4DBA-8FD4-BBD1DC67BF4C}"/>
    <cellStyle name="Normal 3 8 24 2 2 4 4" xfId="29819" xr:uid="{6743D4A9-F4D9-4AE5-9C50-6718908AFBA5}"/>
    <cellStyle name="Normal 3 8 24 2 2 4 5" xfId="29820" xr:uid="{8B7A75AD-12A7-4473-9AA4-03C7C80DD061}"/>
    <cellStyle name="Normal 3 8 24 2 2 4 6" xfId="29821" xr:uid="{D22BB2E3-B7CB-48A3-9C2D-A72E24766EDE}"/>
    <cellStyle name="Normal 3 8 24 2 2 4 6 2" xfId="29822" xr:uid="{8653C149-B7FB-4341-A49D-E18B92C889D9}"/>
    <cellStyle name="Normal 3 8 24 2 2 4 7" xfId="29823" xr:uid="{58BA6ED3-8829-4E22-8161-E6A3E1258AA3}"/>
    <cellStyle name="Normal 3 8 24 2 2 4 8" xfId="29824" xr:uid="{B3765F5A-E2B5-4DA1-85C4-338028DBAA91}"/>
    <cellStyle name="Normal 3 8 24 2 2 4 9" xfId="29825" xr:uid="{B432CC01-FFE8-488C-BB1F-DA9919169579}"/>
    <cellStyle name="Normal 3 8 24 2 2 5" xfId="29826" xr:uid="{8F0F80F6-BBEE-405B-8DB0-FF4DAF2F11E5}"/>
    <cellStyle name="Normal 3 8 24 2 2 6" xfId="29827" xr:uid="{82AE0C63-3AAB-4B78-9BE8-108924C2C083}"/>
    <cellStyle name="Normal 3 8 24 2 2 7" xfId="29828" xr:uid="{5763758E-E8C0-490B-BF27-7AE97A854E42}"/>
    <cellStyle name="Normal 3 8 24 2 2 8" xfId="29829" xr:uid="{EC797A79-8323-4FA0-B8EF-BF21B8442C1F}"/>
    <cellStyle name="Normal 3 8 24 2 2 9" xfId="29830" xr:uid="{D65B4957-6BCB-46D2-BB35-F8C4F23813B7}"/>
    <cellStyle name="Normal 3 8 24 2 2 9 2" xfId="29831" xr:uid="{A6AE0D8F-0873-49C3-B5BD-A8896A7B321C}"/>
    <cellStyle name="Normal 3 8 24 2 2 9 2 2" xfId="29832" xr:uid="{4AF0529A-DA6A-46C4-A86D-DACC63C6BEFF}"/>
    <cellStyle name="Normal 3 8 24 2 2 9 2 2 2" xfId="29833" xr:uid="{25A2CC91-F681-49EA-A69A-54D1F697091F}"/>
    <cellStyle name="Normal 3 8 24 2 2 9 2 3" xfId="29834" xr:uid="{ACE03322-AA95-4B09-B818-8C5B0D453334}"/>
    <cellStyle name="Normal 3 8 24 2 2 9 2 4" xfId="29835" xr:uid="{DD26BACC-C0AE-42D8-AF96-03472F2B9055}"/>
    <cellStyle name="Normal 3 8 24 2 2 9 2 5" xfId="29836" xr:uid="{2097DD16-AA71-4418-8578-42A619104D35}"/>
    <cellStyle name="Normal 3 8 24 2 2 9 3" xfId="29837" xr:uid="{B45F5156-5512-4D59-AC55-8B0D5228E617}"/>
    <cellStyle name="Normal 3 8 24 2 2 9 3 2" xfId="29838" xr:uid="{CE632B2B-2158-49FB-9010-306235C55420}"/>
    <cellStyle name="Normal 3 8 24 2 2 9 4" xfId="29839" xr:uid="{3CA9B166-8BFE-40BF-A7EF-24D0E16BA2C6}"/>
    <cellStyle name="Normal 3 8 24 2 2 9 5" xfId="29840" xr:uid="{9DAE1C01-7D9F-4BEB-94F7-B8FB0A1C6470}"/>
    <cellStyle name="Normal 3 8 24 2 3" xfId="29841" xr:uid="{C4090459-9382-48C1-AE1D-FCB2045B04B9}"/>
    <cellStyle name="Normal 3 8 24 2 3 10" xfId="29842" xr:uid="{55A26B9F-B1F4-4221-9C6B-A44A79393FE1}"/>
    <cellStyle name="Normal 3 8 24 2 3 11" xfId="29843" xr:uid="{A4B92CE5-A07E-48D7-A2A3-82E299F306EE}"/>
    <cellStyle name="Normal 3 8 24 2 3 12" xfId="29844" xr:uid="{0807B9DF-BFD1-4140-AC8E-46B34BB4B285}"/>
    <cellStyle name="Normal 3 8 24 2 3 12 2" xfId="29845" xr:uid="{BC62B2C4-C12F-4F25-B4AF-A9B55B6BDF5A}"/>
    <cellStyle name="Normal 3 8 24 2 3 13" xfId="29846" xr:uid="{DE01E7AD-E5AF-4AEB-8E65-2A47DA01F5A1}"/>
    <cellStyle name="Normal 3 8 24 2 3 14" xfId="29847" xr:uid="{C4B5D3D4-5944-413E-BE08-E5E124A0FCA7}"/>
    <cellStyle name="Normal 3 8 24 2 3 15" xfId="29848" xr:uid="{42983225-48AD-4ACD-A115-D9F704A861EE}"/>
    <cellStyle name="Normal 3 8 24 2 3 2" xfId="29849" xr:uid="{EA51DE6F-1A5B-4AA5-B190-8428CC4B24AF}"/>
    <cellStyle name="Normal 3 8 24 2 3 2 2" xfId="29850" xr:uid="{60D07347-DD34-4E48-8B2B-A9C0F747AC9D}"/>
    <cellStyle name="Normal 3 8 24 2 3 2 2 2" xfId="29851" xr:uid="{A76D0593-5285-4133-B502-8E2B360DE760}"/>
    <cellStyle name="Normal 3 8 24 2 3 2 2 2 2" xfId="29852" xr:uid="{0270E8DC-4980-44EE-909E-922F753F2B7E}"/>
    <cellStyle name="Normal 3 8 24 2 3 2 2 2 2 2" xfId="29853" xr:uid="{CC120D18-1D0A-483D-A74A-65D420FB72DF}"/>
    <cellStyle name="Normal 3 8 24 2 3 2 2 2 2 2 2" xfId="29854" xr:uid="{C5223552-9643-45FB-801B-A3A9CE06D71D}"/>
    <cellStyle name="Normal 3 8 24 2 3 2 2 2 2 3" xfId="29855" xr:uid="{38C76BD6-61D8-4691-89AF-1D6C78261E82}"/>
    <cellStyle name="Normal 3 8 24 2 3 2 2 2 2 4" xfId="29856" xr:uid="{4C031215-A272-4A77-AFAF-572FDB892709}"/>
    <cellStyle name="Normal 3 8 24 2 3 2 2 2 2 5" xfId="29857" xr:uid="{870A17CA-D4B6-45F7-879F-B4FA30E85916}"/>
    <cellStyle name="Normal 3 8 24 2 3 2 2 2 3" xfId="29858" xr:uid="{24A2E33B-1206-499F-B137-8FD580359E66}"/>
    <cellStyle name="Normal 3 8 24 2 3 2 2 2 3 2" xfId="29859" xr:uid="{2CC31AAA-09ED-45BD-A525-D0BD21BCADF4}"/>
    <cellStyle name="Normal 3 8 24 2 3 2 2 2 4" xfId="29860" xr:uid="{5E582E07-A7B3-4F20-A8A3-3FE486A748DB}"/>
    <cellStyle name="Normal 3 8 24 2 3 2 2 2 5" xfId="29861" xr:uid="{CF24D40A-3328-4259-BC30-31E81E62E20A}"/>
    <cellStyle name="Normal 3 8 24 2 3 2 2 3" xfId="29862" xr:uid="{8D83B437-BB54-44B8-96CB-EC336D48C41D}"/>
    <cellStyle name="Normal 3 8 24 2 3 2 2 4" xfId="29863" xr:uid="{925E7EDE-76FA-4194-B903-E658825595CE}"/>
    <cellStyle name="Normal 3 8 24 2 3 2 2 5" xfId="29864" xr:uid="{46554470-6D56-4B7E-B27D-43AD78006690}"/>
    <cellStyle name="Normal 3 8 24 2 3 2 2 6" xfId="29865" xr:uid="{4383F249-20E7-4B78-B571-9276031E6BF1}"/>
    <cellStyle name="Normal 3 8 24 2 3 2 2 6 2" xfId="29866" xr:uid="{0DC9928C-A690-4636-A111-1A72F3BA59B3}"/>
    <cellStyle name="Normal 3 8 24 2 3 2 2 7" xfId="29867" xr:uid="{D4127E29-3B60-45E9-AD0D-207D08D1D36A}"/>
    <cellStyle name="Normal 3 8 24 2 3 2 2 8" xfId="29868" xr:uid="{7DB5B57D-33F3-4166-AAF8-E48D30655675}"/>
    <cellStyle name="Normal 3 8 24 2 3 2 2 9" xfId="29869" xr:uid="{C18AD42E-6291-42A7-A931-B34671E99E54}"/>
    <cellStyle name="Normal 3 8 24 2 3 2 3" xfId="29870" xr:uid="{6139FF36-21D2-45D0-8646-FF31F025EB6E}"/>
    <cellStyle name="Normal 3 8 24 2 3 2 3 2" xfId="29871" xr:uid="{A5A4C16F-B9CE-44B8-91B6-E8B2CD9DFCB5}"/>
    <cellStyle name="Normal 3 8 24 2 3 2 3 2 2" xfId="29872" xr:uid="{14FCD606-CC5F-4573-9FE8-35B91FDC8E0B}"/>
    <cellStyle name="Normal 3 8 24 2 3 2 3 2 2 2" xfId="29873" xr:uid="{578A7C37-4AE4-4911-A7D5-2FCAF7E1C1C0}"/>
    <cellStyle name="Normal 3 8 24 2 3 2 3 2 3" xfId="29874" xr:uid="{6FDDB244-9B00-4ACD-8D11-015E78716158}"/>
    <cellStyle name="Normal 3 8 24 2 3 2 3 2 4" xfId="29875" xr:uid="{E89AD439-9733-4EA5-8EDC-B9E01359D006}"/>
    <cellStyle name="Normal 3 8 24 2 3 2 3 2 5" xfId="29876" xr:uid="{1DE03C08-2762-44A6-82A1-A41C6C39FBD5}"/>
    <cellStyle name="Normal 3 8 24 2 3 2 3 3" xfId="29877" xr:uid="{A0072723-BE04-4533-8D3E-E988428B30A6}"/>
    <cellStyle name="Normal 3 8 24 2 3 2 3 3 2" xfId="29878" xr:uid="{8A9C0781-6B98-4474-B379-8486BD98DB63}"/>
    <cellStyle name="Normal 3 8 24 2 3 2 3 4" xfId="29879" xr:uid="{625D6E1E-357C-4CAC-B276-A793D70B66EA}"/>
    <cellStyle name="Normal 3 8 24 2 3 2 3 5" xfId="29880" xr:uid="{07C312F4-C51B-46DD-BBB1-FD9B2C32D4F1}"/>
    <cellStyle name="Normal 3 8 24 2 3 2 4" xfId="29881" xr:uid="{9A515581-95E6-4E68-A5B0-1146D3C9DFE0}"/>
    <cellStyle name="Normal 3 8 24 2 3 2 5" xfId="29882" xr:uid="{797E95C7-70A8-4FBC-BB0F-5AA1C99CC16F}"/>
    <cellStyle name="Normal 3 8 24 2 3 2 6" xfId="29883" xr:uid="{4BA7C39D-C8C8-481D-97B2-779E3B29F4F5}"/>
    <cellStyle name="Normal 3 8 24 2 3 2 6 2" xfId="29884" xr:uid="{2C3AFF69-5D08-480E-BBCC-360901FA917A}"/>
    <cellStyle name="Normal 3 8 24 2 3 2 7" xfId="29885" xr:uid="{BC392760-3746-4743-8021-4D1012DB3358}"/>
    <cellStyle name="Normal 3 8 24 2 3 2 8" xfId="29886" xr:uid="{9C312BCB-BC37-44F8-9B6A-7CD04268424B}"/>
    <cellStyle name="Normal 3 8 24 2 3 2 9" xfId="29887" xr:uid="{EE06F4AE-6A4E-4E74-8D62-18DDF3ACD75C}"/>
    <cellStyle name="Normal 3 8 24 2 3 3" xfId="29888" xr:uid="{D72B79FB-4B53-4C25-BB0E-5B32B95AC30C}"/>
    <cellStyle name="Normal 3 8 24 2 3 4" xfId="29889" xr:uid="{B55CB4E7-E37A-40E8-B871-80EF05C00F61}"/>
    <cellStyle name="Normal 3 8 24 2 3 5" xfId="29890" xr:uid="{2CF8325C-F6DF-4655-8378-58B4CBE3CE22}"/>
    <cellStyle name="Normal 3 8 24 2 3 6" xfId="29891" xr:uid="{D67EA086-95FC-4D20-AA9A-7224598F3A69}"/>
    <cellStyle name="Normal 3 8 24 2 3 7" xfId="29892" xr:uid="{8155703D-19D0-480B-8B0A-061035165A26}"/>
    <cellStyle name="Normal 3 8 24 2 3 8" xfId="29893" xr:uid="{BFF92ADD-040F-4E97-9766-EF2C6FB46954}"/>
    <cellStyle name="Normal 3 8 24 2 3 8 2" xfId="29894" xr:uid="{F1C3E454-1E32-44C7-9399-6E5E66A900FD}"/>
    <cellStyle name="Normal 3 8 24 2 3 8 2 2" xfId="29895" xr:uid="{7683529F-25C5-4100-8447-0552091977FC}"/>
    <cellStyle name="Normal 3 8 24 2 3 8 2 2 2" xfId="29896" xr:uid="{7BACDB6C-087A-4AAF-8FBA-D91856045304}"/>
    <cellStyle name="Normal 3 8 24 2 3 8 2 3" xfId="29897" xr:uid="{2C143CF3-08FF-400F-A645-7FD27844B066}"/>
    <cellStyle name="Normal 3 8 24 2 3 8 2 4" xfId="29898" xr:uid="{54E5609F-06AA-4A9F-9A6A-C844C978BEE2}"/>
    <cellStyle name="Normal 3 8 24 2 3 8 2 5" xfId="29899" xr:uid="{95EDB850-F4A7-4773-8DDD-58C1881DF228}"/>
    <cellStyle name="Normal 3 8 24 2 3 8 3" xfId="29900" xr:uid="{0E185340-D167-4E0C-8C4D-07CA6ED89749}"/>
    <cellStyle name="Normal 3 8 24 2 3 8 3 2" xfId="29901" xr:uid="{EB8ABA38-94C7-493F-AD96-5852B38AF14D}"/>
    <cellStyle name="Normal 3 8 24 2 3 8 4" xfId="29902" xr:uid="{A4DD598D-5639-4088-A03C-C41A069ED797}"/>
    <cellStyle name="Normal 3 8 24 2 3 8 5" xfId="29903" xr:uid="{F3BF3418-D7DD-4A4F-AED0-73531A137E62}"/>
    <cellStyle name="Normal 3 8 24 2 3 9" xfId="29904" xr:uid="{81A8BCFF-BC11-4832-8E4F-C1AAE6367951}"/>
    <cellStyle name="Normal 3 8 24 2 4" xfId="29905" xr:uid="{920D6C6C-CB35-499A-8E51-5FAD9FB18C57}"/>
    <cellStyle name="Normal 3 8 24 2 4 2" xfId="29906" xr:uid="{78BF4451-4E8B-41F9-9E3F-F0A5F6F5DEEF}"/>
    <cellStyle name="Normal 3 8 24 2 4 2 2" xfId="29907" xr:uid="{A17719BA-7068-4A09-B34A-47455FB80C24}"/>
    <cellStyle name="Normal 3 8 24 2 4 2 2 2" xfId="29908" xr:uid="{98C415A3-4002-4B39-938D-44ACDEB8AE2E}"/>
    <cellStyle name="Normal 3 8 24 2 4 2 2 2 2" xfId="29909" xr:uid="{584FA9EB-16DB-4567-AA21-D6FDF179313B}"/>
    <cellStyle name="Normal 3 8 24 2 4 2 2 2 2 2" xfId="29910" xr:uid="{863B0B0B-70E3-4D3C-8764-350AC54E21F9}"/>
    <cellStyle name="Normal 3 8 24 2 4 2 2 2 3" xfId="29911" xr:uid="{ABDCDC59-13B0-49F0-8E73-166885C17262}"/>
    <cellStyle name="Normal 3 8 24 2 4 2 2 2 4" xfId="29912" xr:uid="{9DAD8D4E-FFAE-4783-B7B3-BF1D5CA7D1CF}"/>
    <cellStyle name="Normal 3 8 24 2 4 2 2 2 5" xfId="29913" xr:uid="{77B9F1AE-ABAA-44FA-958F-A61C2524475F}"/>
    <cellStyle name="Normal 3 8 24 2 4 2 2 3" xfId="29914" xr:uid="{6389FAB9-8E6C-41AA-9861-828B0C78B6B7}"/>
    <cellStyle name="Normal 3 8 24 2 4 2 2 3 2" xfId="29915" xr:uid="{4FD00537-E256-4087-BCC1-4CED407242F3}"/>
    <cellStyle name="Normal 3 8 24 2 4 2 2 4" xfId="29916" xr:uid="{D2BE72D5-0EF7-4F76-A459-5E68ACD485F9}"/>
    <cellStyle name="Normal 3 8 24 2 4 2 2 5" xfId="29917" xr:uid="{FE3079C6-D3FA-45D0-B389-22081A1D67C8}"/>
    <cellStyle name="Normal 3 8 24 2 4 2 3" xfId="29918" xr:uid="{CD4EFD76-1BAB-4183-8ACE-A372D5122768}"/>
    <cellStyle name="Normal 3 8 24 2 4 2 4" xfId="29919" xr:uid="{5EB5C284-1982-4A9A-BCF6-D766CD8551C8}"/>
    <cellStyle name="Normal 3 8 24 2 4 2 5" xfId="29920" xr:uid="{2F0B3F36-BE91-45E6-835B-B6E90FD81C23}"/>
    <cellStyle name="Normal 3 8 24 2 4 2 6" xfId="29921" xr:uid="{204953D3-5D74-4481-9CDF-6CEA2D5B2663}"/>
    <cellStyle name="Normal 3 8 24 2 4 2 6 2" xfId="29922" xr:uid="{7819D7BA-6BAA-4575-AE98-6E1DEEDB012D}"/>
    <cellStyle name="Normal 3 8 24 2 4 2 7" xfId="29923" xr:uid="{F7E31C77-B0B6-4BC2-BAC0-F40C87790C97}"/>
    <cellStyle name="Normal 3 8 24 2 4 2 8" xfId="29924" xr:uid="{E58FE338-B051-4C6F-8542-0703C1710024}"/>
    <cellStyle name="Normal 3 8 24 2 4 2 9" xfId="29925" xr:uid="{75D57349-B175-4DC6-9724-24DC2A6C7530}"/>
    <cellStyle name="Normal 3 8 24 2 4 3" xfId="29926" xr:uid="{157FE416-C004-4CCE-836E-D3684ED2BDE6}"/>
    <cellStyle name="Normal 3 8 24 2 4 3 2" xfId="29927" xr:uid="{6A50C327-ADBF-4062-A51B-FD5C3C45EF57}"/>
    <cellStyle name="Normal 3 8 24 2 4 3 2 2" xfId="29928" xr:uid="{4C180E29-8C1D-40FF-943B-27E45F92112D}"/>
    <cellStyle name="Normal 3 8 24 2 4 3 2 2 2" xfId="29929" xr:uid="{10D0E355-CD86-41FB-9CB0-E6D90FF33682}"/>
    <cellStyle name="Normal 3 8 24 2 4 3 2 3" xfId="29930" xr:uid="{55E62177-F4AA-4796-8F2F-8B77EAAAB054}"/>
    <cellStyle name="Normal 3 8 24 2 4 3 2 4" xfId="29931" xr:uid="{8ED5E28D-4F47-40BA-A1D2-4FA496382752}"/>
    <cellStyle name="Normal 3 8 24 2 4 3 2 5" xfId="29932" xr:uid="{A8CAB401-129E-4887-BACB-3F3DCBCD1958}"/>
    <cellStyle name="Normal 3 8 24 2 4 3 3" xfId="29933" xr:uid="{DB350D00-CDB2-432B-A7FF-85D796115E80}"/>
    <cellStyle name="Normal 3 8 24 2 4 3 3 2" xfId="29934" xr:uid="{9E07377E-9958-491F-A1AB-71A61C4A2CC4}"/>
    <cellStyle name="Normal 3 8 24 2 4 3 4" xfId="29935" xr:uid="{D83ED62C-84E9-4078-B964-7B4E5F9BD7C5}"/>
    <cellStyle name="Normal 3 8 24 2 4 3 5" xfId="29936" xr:uid="{3D3E715D-91E5-48E8-B408-6EE3F70B1BF8}"/>
    <cellStyle name="Normal 3 8 24 2 4 4" xfId="29937" xr:uid="{CC80D04C-DB27-449A-879B-A7DC261C39D7}"/>
    <cellStyle name="Normal 3 8 24 2 4 5" xfId="29938" xr:uid="{42517022-DE44-46EF-8872-124794AC62AB}"/>
    <cellStyle name="Normal 3 8 24 2 4 6" xfId="29939" xr:uid="{BDC8CDBF-38F3-45C6-AD3B-A1D2D07B2E1F}"/>
    <cellStyle name="Normal 3 8 24 2 4 6 2" xfId="29940" xr:uid="{B0CD2F60-0125-4F56-926F-64A4EA049CF8}"/>
    <cellStyle name="Normal 3 8 24 2 4 7" xfId="29941" xr:uid="{4FEEFA3C-9671-4852-9BD5-BEA177A96B50}"/>
    <cellStyle name="Normal 3 8 24 2 4 8" xfId="29942" xr:uid="{D61ABBA1-6D6A-4368-92C1-46E3B11054EF}"/>
    <cellStyle name="Normal 3 8 24 2 4 9" xfId="29943" xr:uid="{993C42AD-76E1-40D4-9D7C-F388A628E462}"/>
    <cellStyle name="Normal 3 8 24 2 5" xfId="29944" xr:uid="{1D5123D6-01BB-4AFB-899A-7356A52D42AC}"/>
    <cellStyle name="Normal 3 8 24 2 5 2" xfId="29945" xr:uid="{EB1F2343-2DA7-4B67-8D42-C7C0DA191B83}"/>
    <cellStyle name="Normal 3 8 24 2 5 3" xfId="29946" xr:uid="{D12A49DD-DA61-4DEE-A943-79D80E7CFB34}"/>
    <cellStyle name="Normal 3 8 24 2 6" xfId="29947" xr:uid="{4AE99EFB-DB7E-476C-B8D2-731627A6D567}"/>
    <cellStyle name="Normal 3 8 24 2 6 2" xfId="29948" xr:uid="{194D1A45-8BBB-4636-8095-30D224490B22}"/>
    <cellStyle name="Normal 3 8 24 2 6 3" xfId="29949" xr:uid="{529DC9FD-35A7-455F-9311-2AE9318F3A06}"/>
    <cellStyle name="Normal 3 8 24 2 7" xfId="29950" xr:uid="{DCF91DFD-9CD3-40CF-B48B-7E0470B5BAA3}"/>
    <cellStyle name="Normal 3 8 24 2 7 2" xfId="29951" xr:uid="{33FD2754-3117-4CEE-9B43-13CAD7CA2A85}"/>
    <cellStyle name="Normal 3 8 24 2 7 3" xfId="29952" xr:uid="{6E5E5A13-929F-4A5E-864D-949B3326B9FF}"/>
    <cellStyle name="Normal 3 8 24 2 8" xfId="29953" xr:uid="{5134C113-BFB4-491F-8FC1-1AC9C404A05E}"/>
    <cellStyle name="Normal 3 8 24 2 8 2" xfId="29954" xr:uid="{D2500D6D-49A2-456B-9856-2450308A05B7}"/>
    <cellStyle name="Normal 3 8 24 2 8 3" xfId="29955" xr:uid="{00DB5959-C764-4956-8E1A-F110E9D2391B}"/>
    <cellStyle name="Normal 3 8 24 2 9" xfId="29956" xr:uid="{3E4E2788-DE4A-4DC6-AEEA-8C4F31909419}"/>
    <cellStyle name="Normal 3 8 24 2 9 2" xfId="29957" xr:uid="{F6DEC8B6-C41B-44FE-81BB-8A762633BD90}"/>
    <cellStyle name="Normal 3 8 24 2 9 2 2" xfId="29958" xr:uid="{A0B5D28B-60CF-414E-A3A3-F08C4611E150}"/>
    <cellStyle name="Normal 3 8 24 2 9 2 2 2" xfId="29959" xr:uid="{1B2DE76F-45EB-405F-B5EC-E39DBCF51B01}"/>
    <cellStyle name="Normal 3 8 24 2 9 2 3" xfId="29960" xr:uid="{8A72B1B4-9106-48D1-BB4A-891830D3FC12}"/>
    <cellStyle name="Normal 3 8 24 2 9 2 4" xfId="29961" xr:uid="{FCD3EF0F-82E6-4420-830B-DD80D758F66D}"/>
    <cellStyle name="Normal 3 8 24 2 9 2 5" xfId="29962" xr:uid="{4BC44163-08D6-4BED-A13C-A684BBB04E53}"/>
    <cellStyle name="Normal 3 8 24 2 9 3" xfId="29963" xr:uid="{91324764-C930-461E-93B0-74D3998D5ED6}"/>
    <cellStyle name="Normal 3 8 24 2 9 3 2" xfId="29964" xr:uid="{71D48B37-C3BC-4E56-99D4-EC40A1326BCA}"/>
    <cellStyle name="Normal 3 8 24 2 9 4" xfId="29965" xr:uid="{F0BFA78C-6440-4FED-A7F6-1EF4EF857CFF}"/>
    <cellStyle name="Normal 3 8 24 2 9 5" xfId="29966" xr:uid="{3BEC3F67-1AA2-47F6-8EA6-C9D1D3BAFD29}"/>
    <cellStyle name="Normal 3 8 24 3" xfId="29967" xr:uid="{658A3DB0-FC62-4A87-8B47-67392362A60F}"/>
    <cellStyle name="Normal 3 8 24 3 2" xfId="29968" xr:uid="{1470B0BB-CFF1-4607-AC47-5D3A7DF1CEC1}"/>
    <cellStyle name="Normal 3 8 24 3 3" xfId="29969" xr:uid="{6DE92AF5-80BB-486E-BD5A-D9455AAC8346}"/>
    <cellStyle name="Normal 3 8 24 4" xfId="29970" xr:uid="{2AF627D9-56DA-48A8-B9DD-D86714C8BBC6}"/>
    <cellStyle name="Normal 3 8 24 4 10" xfId="29971" xr:uid="{40A93BD9-CC2E-426C-824B-13D344EAA4A1}"/>
    <cellStyle name="Normal 3 8 24 4 11" xfId="29972" xr:uid="{6735B327-CED4-47BA-9B38-5FB0B9334D56}"/>
    <cellStyle name="Normal 3 8 24 4 12" xfId="29973" xr:uid="{24664C74-E7E8-424C-B5B5-5C3892CD4C9B}"/>
    <cellStyle name="Normal 3 8 24 4 12 2" xfId="29974" xr:uid="{E49D3AA1-D858-45C1-9B38-DFCBCEE0F6EB}"/>
    <cellStyle name="Normal 3 8 24 4 13" xfId="29975" xr:uid="{E1A276BD-E4B0-463A-843D-A98103BAEB3B}"/>
    <cellStyle name="Normal 3 8 24 4 14" xfId="29976" xr:uid="{CE5F14CC-7BCA-4BBA-BDC0-9F4655A04C73}"/>
    <cellStyle name="Normal 3 8 24 4 15" xfId="29977" xr:uid="{55C44FDA-4864-4E66-A440-41687A6FB2B6}"/>
    <cellStyle name="Normal 3 8 24 4 2" xfId="29978" xr:uid="{D5F563F0-3733-42B7-A556-0460C388CF0F}"/>
    <cellStyle name="Normal 3 8 24 4 2 2" xfId="29979" xr:uid="{041189AD-1F60-4322-8F08-D99189FBC990}"/>
    <cellStyle name="Normal 3 8 24 4 2 2 2" xfId="29980" xr:uid="{2D130961-4AD3-4B43-A56F-0BB4EF79ED5B}"/>
    <cellStyle name="Normal 3 8 24 4 2 2 2 2" xfId="29981" xr:uid="{655C55AD-51D3-4BDC-8AC6-8D5F41C3F3A3}"/>
    <cellStyle name="Normal 3 8 24 4 2 2 2 2 2" xfId="29982" xr:uid="{676B0C3D-48B0-4D2C-A60C-B8B396FC3B15}"/>
    <cellStyle name="Normal 3 8 24 4 2 2 2 2 2 2" xfId="29983" xr:uid="{35AAC96D-F68B-45CD-B18F-FCE508162214}"/>
    <cellStyle name="Normal 3 8 24 4 2 2 2 2 3" xfId="29984" xr:uid="{C9C52D7E-DBB6-470E-A095-CE77ECD01F43}"/>
    <cellStyle name="Normal 3 8 24 4 2 2 2 2 4" xfId="29985" xr:uid="{22EBD79C-0168-4800-AEE2-50CA5E6AC6D2}"/>
    <cellStyle name="Normal 3 8 24 4 2 2 2 2 5" xfId="29986" xr:uid="{72F41E39-9373-40A4-BA3C-D809E379F820}"/>
    <cellStyle name="Normal 3 8 24 4 2 2 2 3" xfId="29987" xr:uid="{D5F1DB38-3DF3-4532-8908-321BD7DB5D55}"/>
    <cellStyle name="Normal 3 8 24 4 2 2 2 3 2" xfId="29988" xr:uid="{6661D9E0-4344-45E9-99EE-D58C74DA2DB4}"/>
    <cellStyle name="Normal 3 8 24 4 2 2 2 4" xfId="29989" xr:uid="{FC7BC3C9-8A41-49B8-8B9C-8EFA6E3962D8}"/>
    <cellStyle name="Normal 3 8 24 4 2 2 2 5" xfId="29990" xr:uid="{3232F660-A1F1-4250-AA38-F587C41FD2D5}"/>
    <cellStyle name="Normal 3 8 24 4 2 2 3" xfId="29991" xr:uid="{0111F556-0FC3-48C8-AD70-EC92BA590A24}"/>
    <cellStyle name="Normal 3 8 24 4 2 2 4" xfId="29992" xr:uid="{77B84645-98BE-4944-8BBA-67D6E030ABC2}"/>
    <cellStyle name="Normal 3 8 24 4 2 2 5" xfId="29993" xr:uid="{B47B043C-07FE-4029-913B-FAE8534592F8}"/>
    <cellStyle name="Normal 3 8 24 4 2 2 6" xfId="29994" xr:uid="{5D23D81F-79DA-4716-A3F7-CF9F9E948322}"/>
    <cellStyle name="Normal 3 8 24 4 2 2 6 2" xfId="29995" xr:uid="{E561BA3B-E441-4515-97CA-D99FC5B4943C}"/>
    <cellStyle name="Normal 3 8 24 4 2 2 7" xfId="29996" xr:uid="{CEAB3D9E-E515-411A-BCAB-0D11FC7FD8B8}"/>
    <cellStyle name="Normal 3 8 24 4 2 2 8" xfId="29997" xr:uid="{D3642CB1-F40B-4F81-8356-C3927A5E5F5C}"/>
    <cellStyle name="Normal 3 8 24 4 2 2 9" xfId="29998" xr:uid="{CAC42749-2392-4393-9A0F-E8A79A6999DB}"/>
    <cellStyle name="Normal 3 8 24 4 2 3" xfId="29999" xr:uid="{996C9A6D-87F4-468A-9842-93E6ADFAEFF4}"/>
    <cellStyle name="Normal 3 8 24 4 2 3 2" xfId="30000" xr:uid="{1604CBC5-BBC6-46C9-AB88-85E5150F1FF5}"/>
    <cellStyle name="Normal 3 8 24 4 2 3 2 2" xfId="30001" xr:uid="{E7FC7F5F-0A24-43A7-A11C-02EAB99C16DC}"/>
    <cellStyle name="Normal 3 8 24 4 2 3 2 2 2" xfId="30002" xr:uid="{8D4C2625-5AC0-425D-B58C-5FA4B456AB23}"/>
    <cellStyle name="Normal 3 8 24 4 2 3 2 3" xfId="30003" xr:uid="{1A17A2CD-24FF-4485-875E-C49F12626B9D}"/>
    <cellStyle name="Normal 3 8 24 4 2 3 2 4" xfId="30004" xr:uid="{75F0C77F-DA83-4C39-B409-33A51E484E27}"/>
    <cellStyle name="Normal 3 8 24 4 2 3 2 5" xfId="30005" xr:uid="{B5A903CD-6FAA-438A-9FB3-E3DE06844D7A}"/>
    <cellStyle name="Normal 3 8 24 4 2 3 3" xfId="30006" xr:uid="{586274CF-9DE5-456C-B85D-96FDA54A9161}"/>
    <cellStyle name="Normal 3 8 24 4 2 3 3 2" xfId="30007" xr:uid="{940DF145-D997-461D-A71A-A68FB146B970}"/>
    <cellStyle name="Normal 3 8 24 4 2 3 4" xfId="30008" xr:uid="{E63FE500-9A70-4697-B076-572115CA2F28}"/>
    <cellStyle name="Normal 3 8 24 4 2 3 5" xfId="30009" xr:uid="{A8C7D54E-36B8-43B4-BA3A-C9A4731BF1AC}"/>
    <cellStyle name="Normal 3 8 24 4 2 4" xfId="30010" xr:uid="{06076167-C1E5-428F-B107-0BAD00204925}"/>
    <cellStyle name="Normal 3 8 24 4 2 5" xfId="30011" xr:uid="{80F0FF82-75BF-405E-A29E-9173FE9F447A}"/>
    <cellStyle name="Normal 3 8 24 4 2 6" xfId="30012" xr:uid="{F7B133E7-70A3-4218-BF94-553098F9C351}"/>
    <cellStyle name="Normal 3 8 24 4 2 6 2" xfId="30013" xr:uid="{74179DE1-F40A-4DD5-BD79-F53F5A9C4F4A}"/>
    <cellStyle name="Normal 3 8 24 4 2 7" xfId="30014" xr:uid="{18D2045A-136C-42EE-AF80-9BC795988585}"/>
    <cellStyle name="Normal 3 8 24 4 2 8" xfId="30015" xr:uid="{8342AF6C-CD52-4EB1-BDEB-9A1458324709}"/>
    <cellStyle name="Normal 3 8 24 4 2 9" xfId="30016" xr:uid="{AB0DA166-814D-4E47-80AA-C258E43BDDB3}"/>
    <cellStyle name="Normal 3 8 24 4 3" xfId="30017" xr:uid="{B8EF9F4D-D177-4857-97BF-B126BF2F21D8}"/>
    <cellStyle name="Normal 3 8 24 4 3 2" xfId="30018" xr:uid="{282B3892-BA80-431D-90A5-2BC42B6F184F}"/>
    <cellStyle name="Normal 3 8 24 4 3 3" xfId="30019" xr:uid="{4C86DA0E-ED4E-48A0-B76C-A1C74E958F1D}"/>
    <cellStyle name="Normal 3 8 24 4 4" xfId="30020" xr:uid="{36E618F7-A419-4B1D-9C7D-AC9F06B318C5}"/>
    <cellStyle name="Normal 3 8 24 4 4 2" xfId="30021" xr:uid="{A3B8E6CE-2426-467A-95DA-FA24690CA0C3}"/>
    <cellStyle name="Normal 3 8 24 4 4 3" xfId="30022" xr:uid="{5B6E39BF-AD8E-431B-B05C-418FD6D326B5}"/>
    <cellStyle name="Normal 3 8 24 4 5" xfId="30023" xr:uid="{ED63AF32-2D7D-4DC5-A16B-8113D571F784}"/>
    <cellStyle name="Normal 3 8 24 4 5 2" xfId="30024" xr:uid="{38AF527D-EA22-4BB6-A018-6CB8AB4BB16E}"/>
    <cellStyle name="Normal 3 8 24 4 5 3" xfId="30025" xr:uid="{FBA5D65B-FE12-4A1B-BA3C-88201372C80D}"/>
    <cellStyle name="Normal 3 8 24 4 6" xfId="30026" xr:uid="{DC9C1FDE-9B96-4A98-9C67-0F3FDAD0C0F4}"/>
    <cellStyle name="Normal 3 8 24 4 6 2" xfId="30027" xr:uid="{26CFB853-7C7C-47E8-931B-8C7EAF24C938}"/>
    <cellStyle name="Normal 3 8 24 4 6 3" xfId="30028" xr:uid="{A6F57720-E1DB-4AF6-9CBA-C5206CEEF250}"/>
    <cellStyle name="Normal 3 8 24 4 7" xfId="30029" xr:uid="{4C4DF3DD-EF55-4127-A58A-6C210EBCA295}"/>
    <cellStyle name="Normal 3 8 24 4 7 2" xfId="30030" xr:uid="{FF2402AA-DF5E-4479-A42C-34B15F5B460B}"/>
    <cellStyle name="Normal 3 8 24 4 7 3" xfId="30031" xr:uid="{F7B39F4C-C912-43CD-977A-0A6A8549B03B}"/>
    <cellStyle name="Normal 3 8 24 4 8" xfId="30032" xr:uid="{EA2BF935-3792-4A03-94EC-0DD554E6C360}"/>
    <cellStyle name="Normal 3 8 24 4 8 2" xfId="30033" xr:uid="{D69466E7-8CB8-420C-A349-08A359A26169}"/>
    <cellStyle name="Normal 3 8 24 4 8 2 2" xfId="30034" xr:uid="{79AE028F-5969-4165-92E6-D8C2D8B06CDD}"/>
    <cellStyle name="Normal 3 8 24 4 8 2 2 2" xfId="30035" xr:uid="{1127839B-FDDE-4857-A87E-FB7F6C0B26FA}"/>
    <cellStyle name="Normal 3 8 24 4 8 2 3" xfId="30036" xr:uid="{10215ABB-834B-4FD7-9ACB-C27179E473AE}"/>
    <cellStyle name="Normal 3 8 24 4 8 2 4" xfId="30037" xr:uid="{7DDBE2C2-46C7-4914-8D6A-0DB7D7499BDB}"/>
    <cellStyle name="Normal 3 8 24 4 8 2 5" xfId="30038" xr:uid="{963CA9A0-8F69-44A0-B475-45FB26AB2321}"/>
    <cellStyle name="Normal 3 8 24 4 8 3" xfId="30039" xr:uid="{3F7B219E-F21E-4EEB-98E3-259F7D7895A1}"/>
    <cellStyle name="Normal 3 8 24 4 8 3 2" xfId="30040" xr:uid="{ED2EAF16-35BC-4538-9AEA-2B8A5F9AABAA}"/>
    <cellStyle name="Normal 3 8 24 4 8 4" xfId="30041" xr:uid="{4C183D68-5C93-40BF-8AFF-73EE2DBFAB1E}"/>
    <cellStyle name="Normal 3 8 24 4 8 5" xfId="30042" xr:uid="{1E2B751E-5F40-48C9-91C8-0A89D48B3E7E}"/>
    <cellStyle name="Normal 3 8 24 4 9" xfId="30043" xr:uid="{2ECB3085-9D47-4876-8A16-1AEEA88232C6}"/>
    <cellStyle name="Normal 3 8 24 5" xfId="30044" xr:uid="{7C28946D-F926-4BDF-9EF0-8EFE2F2335A5}"/>
    <cellStyle name="Normal 3 8 24 5 2" xfId="30045" xr:uid="{E7AC888B-DE57-4001-B60E-CDDC14CC29F1}"/>
    <cellStyle name="Normal 3 8 24 5 3" xfId="30046" xr:uid="{D203EEA1-D794-485F-B888-E81ABCFBEB7E}"/>
    <cellStyle name="Normal 3 8 24 6" xfId="30047" xr:uid="{7609F195-445D-4699-99D1-2EEE83F4FA97}"/>
    <cellStyle name="Normal 3 8 24 6 2" xfId="30048" xr:uid="{ACF67465-96FD-49F4-9C1A-F2EC5BB33E6B}"/>
    <cellStyle name="Normal 3 8 24 6 2 2" xfId="30049" xr:uid="{C95C90BB-74A2-47E3-9E07-F96CC55A8986}"/>
    <cellStyle name="Normal 3 8 24 6 2 2 2" xfId="30050" xr:uid="{46DFA5D0-A2A7-45C9-8474-04C663829157}"/>
    <cellStyle name="Normal 3 8 24 6 2 2 2 2" xfId="30051" xr:uid="{440C07ED-8AB0-4342-B8BA-4033670F19AD}"/>
    <cellStyle name="Normal 3 8 24 6 2 2 2 2 2" xfId="30052" xr:uid="{AC3AEC10-DF48-4478-83A3-E1296CA48FA7}"/>
    <cellStyle name="Normal 3 8 24 6 2 2 2 3" xfId="30053" xr:uid="{11561C0A-7885-4577-8716-45955CE305D6}"/>
    <cellStyle name="Normal 3 8 24 6 2 2 2 4" xfId="30054" xr:uid="{822F50BC-623B-4197-B9BE-2A5BB5B209C1}"/>
    <cellStyle name="Normal 3 8 24 6 2 2 2 5" xfId="30055" xr:uid="{F39D0076-0DCE-459E-91D4-668B5A54491A}"/>
    <cellStyle name="Normal 3 8 24 6 2 2 3" xfId="30056" xr:uid="{B5BFFB09-F43B-4DDF-8B9D-13C81F317261}"/>
    <cellStyle name="Normal 3 8 24 6 2 2 3 2" xfId="30057" xr:uid="{32BF54BD-001F-47CD-9BF5-1EE7CA42B832}"/>
    <cellStyle name="Normal 3 8 24 6 2 2 4" xfId="30058" xr:uid="{4418CB36-E577-4E8F-8ADD-641297030B02}"/>
    <cellStyle name="Normal 3 8 24 6 2 2 5" xfId="30059" xr:uid="{C26570A4-8D15-4B5A-9C3C-55BB8819193C}"/>
    <cellStyle name="Normal 3 8 24 6 2 3" xfId="30060" xr:uid="{A60FEDEB-C65C-4587-A5F7-F6B764492A13}"/>
    <cellStyle name="Normal 3 8 24 6 2 4" xfId="30061" xr:uid="{3F715F39-7BF3-499F-933D-CF1F0FF6302C}"/>
    <cellStyle name="Normal 3 8 24 6 2 5" xfId="30062" xr:uid="{57935E24-35B7-4E8A-8059-7B939FC7B352}"/>
    <cellStyle name="Normal 3 8 24 6 2 6" xfId="30063" xr:uid="{EA9C7692-CC36-4062-824E-1AB03C2D79BF}"/>
    <cellStyle name="Normal 3 8 24 6 2 6 2" xfId="30064" xr:uid="{9FDB39FE-6E26-48A4-BC68-D28E489D1C38}"/>
    <cellStyle name="Normal 3 8 24 6 2 7" xfId="30065" xr:uid="{553C0E9E-E9CF-4D70-881C-8A70EAE31D13}"/>
    <cellStyle name="Normal 3 8 24 6 2 8" xfId="30066" xr:uid="{A45F4386-C8B2-4D4F-B1DF-036BA34B6A18}"/>
    <cellStyle name="Normal 3 8 24 6 2 9" xfId="30067" xr:uid="{9F2FB4ED-49B4-4145-917B-CF8A2F868B2B}"/>
    <cellStyle name="Normal 3 8 24 6 3" xfId="30068" xr:uid="{852FD257-5088-450A-AAF9-9A7C95B13B18}"/>
    <cellStyle name="Normal 3 8 24 6 3 2" xfId="30069" xr:uid="{A0DECDF7-7BE3-41BE-A332-4749598EFFB3}"/>
    <cellStyle name="Normal 3 8 24 6 3 2 2" xfId="30070" xr:uid="{B0D02850-BD1F-412D-BDBD-614A07FEC1AA}"/>
    <cellStyle name="Normal 3 8 24 6 3 2 2 2" xfId="30071" xr:uid="{5CA4E38F-0E77-469B-AB1E-76B0FF8C1EA2}"/>
    <cellStyle name="Normal 3 8 24 6 3 2 3" xfId="30072" xr:uid="{AD3A14DA-6767-498F-A61B-71461D705CDD}"/>
    <cellStyle name="Normal 3 8 24 6 3 2 4" xfId="30073" xr:uid="{00EC1E6E-857A-42AB-ADB9-51516B1062B8}"/>
    <cellStyle name="Normal 3 8 24 6 3 2 5" xfId="30074" xr:uid="{8FD60C8A-946A-4F64-8B94-3F4EA54629C7}"/>
    <cellStyle name="Normal 3 8 24 6 3 3" xfId="30075" xr:uid="{C69451E8-4A35-4EB7-875D-D940695C2732}"/>
    <cellStyle name="Normal 3 8 24 6 3 3 2" xfId="30076" xr:uid="{053C5449-C412-42AE-92C6-7138538B717C}"/>
    <cellStyle name="Normal 3 8 24 6 3 4" xfId="30077" xr:uid="{EDC3AF1A-D193-4367-BDE1-193BF911A135}"/>
    <cellStyle name="Normal 3 8 24 6 3 5" xfId="30078" xr:uid="{6A7BB4FE-E75C-4BE5-9FEE-1B71F82C545F}"/>
    <cellStyle name="Normal 3 8 24 6 4" xfId="30079" xr:uid="{EA90DA0E-5F14-45EB-84C8-95B19F5EC233}"/>
    <cellStyle name="Normal 3 8 24 6 5" xfId="30080" xr:uid="{AD57281C-E4DB-429A-9749-82F784D696F6}"/>
    <cellStyle name="Normal 3 8 24 6 6" xfId="30081" xr:uid="{1465277A-17AC-40C6-A61D-93F413F62EFC}"/>
    <cellStyle name="Normal 3 8 24 6 6 2" xfId="30082" xr:uid="{46189A06-B5F7-4245-A2A6-B0C7269EB6C3}"/>
    <cellStyle name="Normal 3 8 24 6 7" xfId="30083" xr:uid="{EA547046-E761-432C-B7EE-45B79C568FA2}"/>
    <cellStyle name="Normal 3 8 24 6 8" xfId="30084" xr:uid="{B2B795B1-A902-4180-B42E-2C0F158F0300}"/>
    <cellStyle name="Normal 3 8 24 6 9" xfId="30085" xr:uid="{3F11C59F-A584-4416-8A07-1DED628513F2}"/>
    <cellStyle name="Normal 3 8 24 7" xfId="30086" xr:uid="{2C0E9519-A2FA-46BE-93C2-9138EB1DE974}"/>
    <cellStyle name="Normal 3 8 24 8" xfId="30087" xr:uid="{41FC1697-EB83-4850-B9AC-84C03FF4E9E1}"/>
    <cellStyle name="Normal 3 8 24 9" xfId="30088" xr:uid="{371A04E3-CDBD-4E0B-A7A6-A59B8D411F23}"/>
    <cellStyle name="Normal 3 8 25" xfId="30089" xr:uid="{23FFBF36-A174-4045-B4D9-DEB36EB66794}"/>
    <cellStyle name="Normal 3 8 25 2" xfId="30090" xr:uid="{DBCB11C7-1C73-4B58-924C-7984E9D2AE02}"/>
    <cellStyle name="Normal 3 8 25 3" xfId="30091" xr:uid="{8706AF69-151F-4185-BE72-EA00AB24254B}"/>
    <cellStyle name="Normal 3 8 26" xfId="30092" xr:uid="{CC247B85-026F-4183-B3BE-75E2C69B6C27}"/>
    <cellStyle name="Normal 3 8 26 2" xfId="30093" xr:uid="{CD513C27-FB07-411B-9993-931EFA98703D}"/>
    <cellStyle name="Normal 3 8 26 3" xfId="30094" xr:uid="{92E2FD0D-0C4D-4E78-B0F4-FED6DD15531D}"/>
    <cellStyle name="Normal 3 8 27" xfId="30095" xr:uid="{C8219C4F-44DD-43A4-82FB-D68BF12C241C}"/>
    <cellStyle name="Normal 3 8 27 2" xfId="30096" xr:uid="{7FF7ADBC-9181-42D9-8D74-9A80464C6AF0}"/>
    <cellStyle name="Normal 3 8 27 3" xfId="30097" xr:uid="{FECB0923-0C1A-4E68-9D79-2FDA38A28A9E}"/>
    <cellStyle name="Normal 3 8 28" xfId="30098" xr:uid="{48221891-B7BC-41C4-A414-9226388FE0D7}"/>
    <cellStyle name="Normal 3 8 28 2" xfId="30099" xr:uid="{B09CC87E-6CCB-4604-A8B3-A08F0D006786}"/>
    <cellStyle name="Normal 3 8 28 3" xfId="30100" xr:uid="{4B8F48CA-0DC9-4912-9C28-856F7B968FF5}"/>
    <cellStyle name="Normal 3 8 29" xfId="30101" xr:uid="{C5E32D0A-816D-4C7A-BA5D-EAC8D4F1D731}"/>
    <cellStyle name="Normal 3 8 29 2" xfId="30102" xr:uid="{81B0E4A8-DB78-462B-8DA1-3BC35CD0C0F5}"/>
    <cellStyle name="Normal 3 8 29 3" xfId="30103" xr:uid="{13ED8D4B-3B9C-4EED-ABFE-100A4C94DF7A}"/>
    <cellStyle name="Normal 3 8 3" xfId="30104" xr:uid="{F89A36FC-C9CF-43E0-9A75-D3B0460B8CB4}"/>
    <cellStyle name="Normal 3 8 3 2" xfId="30105" xr:uid="{CA93420D-C845-4CF6-A451-1550819FE9F2}"/>
    <cellStyle name="Normal 3 8 3 2 2" xfId="30106" xr:uid="{90EE07D3-3EC9-4D6B-98CB-EA6D56EC93C9}"/>
    <cellStyle name="Normal 3 8 3 2 3" xfId="30107" xr:uid="{83A16C14-09A7-46A5-9913-7C7A27046249}"/>
    <cellStyle name="Normal 3 8 3 3" xfId="30108" xr:uid="{83B39532-9878-4A05-BCE2-DBB6BC6E3AB4}"/>
    <cellStyle name="Normal 3 8 3 3 2" xfId="30109" xr:uid="{43B17A1E-6FEC-4AA7-9521-878FA1DE80E6}"/>
    <cellStyle name="Normal 3 8 3 3 3" xfId="30110" xr:uid="{7C80650A-A788-4D9A-BF10-F7FEEBFFAD43}"/>
    <cellStyle name="Normal 3 8 3 4" xfId="30111" xr:uid="{D43CABB0-9198-4D5F-8BFF-618331F65425}"/>
    <cellStyle name="Normal 3 8 3 5" xfId="30112" xr:uid="{58C8104F-D53E-404B-B694-F75ED9E75D41}"/>
    <cellStyle name="Normal 3 8 30" xfId="30113" xr:uid="{DE8A29E0-D906-4871-8940-95EA13329703}"/>
    <cellStyle name="Normal 3 8 30 10" xfId="30114" xr:uid="{CB3DFF98-200B-4415-930D-928D0F08A37F}"/>
    <cellStyle name="Normal 3 8 30 11" xfId="30115" xr:uid="{DD9A9801-F78B-428C-82F9-43B75CA78E77}"/>
    <cellStyle name="Normal 3 8 30 12" xfId="30116" xr:uid="{DD194197-3B7D-41E6-80EE-DD7E26997F20}"/>
    <cellStyle name="Normal 3 8 30 13" xfId="30117" xr:uid="{D44E8144-38C2-40E9-A726-67BA6DA4FCF4}"/>
    <cellStyle name="Normal 3 8 30 13 2" xfId="30118" xr:uid="{D332BA29-461C-443E-8E72-7124B142FEBC}"/>
    <cellStyle name="Normal 3 8 30 14" xfId="30119" xr:uid="{DDBAA324-D444-4BF6-9F42-ADE6EE8A40F3}"/>
    <cellStyle name="Normal 3 8 30 15" xfId="30120" xr:uid="{D699FD62-F69D-4C75-BE29-2E98BCD5F1C8}"/>
    <cellStyle name="Normal 3 8 30 16" xfId="30121" xr:uid="{577239FB-1C62-463F-BFBB-D7FA0C48C003}"/>
    <cellStyle name="Normal 3 8 30 2" xfId="30122" xr:uid="{8E002A2A-8BA6-426E-B7C5-19C38C68FFB6}"/>
    <cellStyle name="Normal 3 8 30 2 10" xfId="30123" xr:uid="{25E49B64-A19A-40E3-89EE-C39D3067C60B}"/>
    <cellStyle name="Normal 3 8 30 2 11" xfId="30124" xr:uid="{E386F421-90D9-4292-9699-D88888DA5AC2}"/>
    <cellStyle name="Normal 3 8 30 2 12" xfId="30125" xr:uid="{3DF82F1E-2804-4C8D-BB70-8C6E0B3CE1D4}"/>
    <cellStyle name="Normal 3 8 30 2 13" xfId="30126" xr:uid="{4034CB9A-7096-4634-B55A-9DCABBD2DDF7}"/>
    <cellStyle name="Normal 3 8 30 2 13 2" xfId="30127" xr:uid="{84FC968C-91B3-40A3-A051-44E4770A710A}"/>
    <cellStyle name="Normal 3 8 30 2 14" xfId="30128" xr:uid="{E255FAF7-A5B2-4F25-9CFB-37DEFE899863}"/>
    <cellStyle name="Normal 3 8 30 2 15" xfId="30129" xr:uid="{59CF903E-8564-437F-8D38-B365EE515451}"/>
    <cellStyle name="Normal 3 8 30 2 16" xfId="30130" xr:uid="{9ED29001-4535-4C31-8B9A-92CB5E4260DF}"/>
    <cellStyle name="Normal 3 8 30 2 2" xfId="30131" xr:uid="{C1616348-49C6-43D3-8D5E-9541143ABD74}"/>
    <cellStyle name="Normal 3 8 30 2 2 10" xfId="30132" xr:uid="{FCF8C49D-9DD7-4D82-BBC4-AD208FD045B6}"/>
    <cellStyle name="Normal 3 8 30 2 2 11" xfId="30133" xr:uid="{DFA98CA7-F9A1-43CC-B39C-465B6E9EEC03}"/>
    <cellStyle name="Normal 3 8 30 2 2 12" xfId="30134" xr:uid="{8383D3A4-8D1B-4307-BCBB-09727C19730A}"/>
    <cellStyle name="Normal 3 8 30 2 2 12 2" xfId="30135" xr:uid="{D3F7BE7A-9099-4D40-A1E7-0DFE67FADDC2}"/>
    <cellStyle name="Normal 3 8 30 2 2 13" xfId="30136" xr:uid="{B9080A01-E7F6-4F21-AC46-25ADA4014162}"/>
    <cellStyle name="Normal 3 8 30 2 2 14" xfId="30137" xr:uid="{4BF8C578-9EA2-44A2-A970-751263C49DD8}"/>
    <cellStyle name="Normal 3 8 30 2 2 15" xfId="30138" xr:uid="{54301A38-59CF-4BA6-9D49-9144C1AFF172}"/>
    <cellStyle name="Normal 3 8 30 2 2 2" xfId="30139" xr:uid="{87EF57BA-D8DC-4A86-BC8F-9CE4F85E2D98}"/>
    <cellStyle name="Normal 3 8 30 2 2 2 2" xfId="30140" xr:uid="{F5E99B6A-805F-4B2E-9A54-A3D068E8632A}"/>
    <cellStyle name="Normal 3 8 30 2 2 2 2 2" xfId="30141" xr:uid="{AB01E3A7-38AA-49A5-8CF8-D904C2F9F861}"/>
    <cellStyle name="Normal 3 8 30 2 2 2 2 2 2" xfId="30142" xr:uid="{967E0CBE-53C9-48CF-B4EE-624D59880138}"/>
    <cellStyle name="Normal 3 8 30 2 2 2 2 2 2 2" xfId="30143" xr:uid="{43C07FDB-967D-4682-8209-0A9DDA36A659}"/>
    <cellStyle name="Normal 3 8 30 2 2 2 2 2 2 2 2" xfId="30144" xr:uid="{C1ECBD71-C842-400D-9106-A71EA0ED0A86}"/>
    <cellStyle name="Normal 3 8 30 2 2 2 2 2 2 3" xfId="30145" xr:uid="{20739C49-F72D-49A6-9B0A-A8A6116999F9}"/>
    <cellStyle name="Normal 3 8 30 2 2 2 2 2 2 4" xfId="30146" xr:uid="{B63860AD-4507-4E20-9F61-BDA2668195E5}"/>
    <cellStyle name="Normal 3 8 30 2 2 2 2 2 2 5" xfId="30147" xr:uid="{B7F25938-6E47-446D-9BD7-2CF278BD42DE}"/>
    <cellStyle name="Normal 3 8 30 2 2 2 2 2 3" xfId="30148" xr:uid="{2AEE9DB1-1089-4F7A-9D3B-54EC15167D91}"/>
    <cellStyle name="Normal 3 8 30 2 2 2 2 2 3 2" xfId="30149" xr:uid="{E5E9EBE4-D205-4D51-BC8D-842DDFAC1DED}"/>
    <cellStyle name="Normal 3 8 30 2 2 2 2 2 4" xfId="30150" xr:uid="{DC833E1A-C93D-4F08-AFF0-1C91B306C267}"/>
    <cellStyle name="Normal 3 8 30 2 2 2 2 2 5" xfId="30151" xr:uid="{AEA03926-445A-4124-A00A-741B983ABD9D}"/>
    <cellStyle name="Normal 3 8 30 2 2 2 2 3" xfId="30152" xr:uid="{09C58E2F-40FC-4008-AA59-04175CC30CC9}"/>
    <cellStyle name="Normal 3 8 30 2 2 2 2 4" xfId="30153" xr:uid="{B8731DD3-72B3-43A9-8AD8-1B4B8D833799}"/>
    <cellStyle name="Normal 3 8 30 2 2 2 2 5" xfId="30154" xr:uid="{6263608E-5BEA-42A2-A888-35751BEC07C5}"/>
    <cellStyle name="Normal 3 8 30 2 2 2 2 6" xfId="30155" xr:uid="{3EA261BC-E109-4F6D-9ADB-B05864E3459F}"/>
    <cellStyle name="Normal 3 8 30 2 2 2 2 6 2" xfId="30156" xr:uid="{B1CC3DD4-BED6-434F-8575-A6D44FC64F98}"/>
    <cellStyle name="Normal 3 8 30 2 2 2 2 7" xfId="30157" xr:uid="{5C165036-D710-4D37-9352-237C9743591C}"/>
    <cellStyle name="Normal 3 8 30 2 2 2 2 8" xfId="30158" xr:uid="{1F09C066-3871-4FA6-813B-0AF472151941}"/>
    <cellStyle name="Normal 3 8 30 2 2 2 2 9" xfId="30159" xr:uid="{7EE1349C-51E0-42DD-A575-268F4C0F35BA}"/>
    <cellStyle name="Normal 3 8 30 2 2 2 3" xfId="30160" xr:uid="{22D82034-ECE8-44F1-AD6C-D8CD6335B647}"/>
    <cellStyle name="Normal 3 8 30 2 2 2 3 2" xfId="30161" xr:uid="{DF6A3C39-F941-4BC5-AE98-A4288EED2953}"/>
    <cellStyle name="Normal 3 8 30 2 2 2 3 2 2" xfId="30162" xr:uid="{1A59DDB6-FA64-48E3-9953-99393B96AE1A}"/>
    <cellStyle name="Normal 3 8 30 2 2 2 3 2 2 2" xfId="30163" xr:uid="{CBC19FD5-D737-4D23-BF10-27AF893F850C}"/>
    <cellStyle name="Normal 3 8 30 2 2 2 3 2 3" xfId="30164" xr:uid="{E3C30151-546C-482C-A51C-73D13B903652}"/>
    <cellStyle name="Normal 3 8 30 2 2 2 3 2 4" xfId="30165" xr:uid="{1647EB24-5E09-44FF-8923-EAFC09A5D65F}"/>
    <cellStyle name="Normal 3 8 30 2 2 2 3 2 5" xfId="30166" xr:uid="{4065D303-F74A-45B3-AF96-12A5F03CCFD3}"/>
    <cellStyle name="Normal 3 8 30 2 2 2 3 3" xfId="30167" xr:uid="{36D7547F-B7F0-48A8-BACF-F80BE4D3A081}"/>
    <cellStyle name="Normal 3 8 30 2 2 2 3 3 2" xfId="30168" xr:uid="{D87C8526-9F0E-4CD0-ACBE-5AF1537F9058}"/>
    <cellStyle name="Normal 3 8 30 2 2 2 3 4" xfId="30169" xr:uid="{93CAB6A2-C4F1-4833-8E96-C6894621B4A8}"/>
    <cellStyle name="Normal 3 8 30 2 2 2 3 5" xfId="30170" xr:uid="{B9F7482E-AE5A-4F74-B393-2084758DEBCD}"/>
    <cellStyle name="Normal 3 8 30 2 2 2 4" xfId="30171" xr:uid="{C0E62BB0-A179-4B61-9273-08D427BCB96E}"/>
    <cellStyle name="Normal 3 8 30 2 2 2 5" xfId="30172" xr:uid="{60DDEE30-3BCA-4D7F-8161-27AF040526F2}"/>
    <cellStyle name="Normal 3 8 30 2 2 2 6" xfId="30173" xr:uid="{FCFE39C1-85E9-418B-AAB6-14B88E366209}"/>
    <cellStyle name="Normal 3 8 30 2 2 2 6 2" xfId="30174" xr:uid="{2E65D953-93DE-4D58-9F19-FEFC31F1A753}"/>
    <cellStyle name="Normal 3 8 30 2 2 2 7" xfId="30175" xr:uid="{73FAFD1E-EDAD-4A1C-B5E2-9E1F992F9096}"/>
    <cellStyle name="Normal 3 8 30 2 2 2 8" xfId="30176" xr:uid="{B9D6170D-A8F8-4911-981D-089058531383}"/>
    <cellStyle name="Normal 3 8 30 2 2 2 9" xfId="30177" xr:uid="{5CFC88D1-E81A-4259-9067-0135087F9A16}"/>
    <cellStyle name="Normal 3 8 30 2 2 3" xfId="30178" xr:uid="{2F28C89A-8E1C-42B7-8048-06E24AC2E762}"/>
    <cellStyle name="Normal 3 8 30 2 2 4" xfId="30179" xr:uid="{0BC88043-C638-427C-9DBB-41EDF7A1BEDA}"/>
    <cellStyle name="Normal 3 8 30 2 2 5" xfId="30180" xr:uid="{A8AAA59B-D327-4676-8266-AFB788602F6C}"/>
    <cellStyle name="Normal 3 8 30 2 2 6" xfId="30181" xr:uid="{F8FBA690-378A-43DC-B41F-0114002FC0B5}"/>
    <cellStyle name="Normal 3 8 30 2 2 7" xfId="30182" xr:uid="{5D3DFC3A-043F-455D-8750-D9D8405970FB}"/>
    <cellStyle name="Normal 3 8 30 2 2 8" xfId="30183" xr:uid="{CE1CC4A9-AFD9-45C5-99B4-A11800FE88BC}"/>
    <cellStyle name="Normal 3 8 30 2 2 8 2" xfId="30184" xr:uid="{0F06E62B-2B21-40FA-AAAE-56E29A4797D5}"/>
    <cellStyle name="Normal 3 8 30 2 2 8 2 2" xfId="30185" xr:uid="{5BA8C174-A046-4A3F-92C4-D5EE2EF46C92}"/>
    <cellStyle name="Normal 3 8 30 2 2 8 2 2 2" xfId="30186" xr:uid="{38AA830A-C5D5-4AEC-92D8-39CFB44BF91B}"/>
    <cellStyle name="Normal 3 8 30 2 2 8 2 3" xfId="30187" xr:uid="{20FDCC51-55EA-4441-BDEE-F2CBB0119A29}"/>
    <cellStyle name="Normal 3 8 30 2 2 8 2 4" xfId="30188" xr:uid="{C09A701B-82E9-4331-AED9-48A987E249EB}"/>
    <cellStyle name="Normal 3 8 30 2 2 8 2 5" xfId="30189" xr:uid="{F3CDDEAA-BB03-4F08-ABD2-88B4BAF8A1BA}"/>
    <cellStyle name="Normal 3 8 30 2 2 8 3" xfId="30190" xr:uid="{A465EE89-20FE-467D-B2F9-8A1088CF4E33}"/>
    <cellStyle name="Normal 3 8 30 2 2 8 3 2" xfId="30191" xr:uid="{0513FA37-5AF0-4801-AFBB-6B334B224522}"/>
    <cellStyle name="Normal 3 8 30 2 2 8 4" xfId="30192" xr:uid="{745805BB-62DC-436E-97F1-0326A130F80B}"/>
    <cellStyle name="Normal 3 8 30 2 2 8 5" xfId="30193" xr:uid="{388DC90E-B787-4B01-85AF-27572C6730FA}"/>
    <cellStyle name="Normal 3 8 30 2 2 9" xfId="30194" xr:uid="{736F3364-4590-4D01-BBCE-C41322648DFC}"/>
    <cellStyle name="Normal 3 8 30 2 3" xfId="30195" xr:uid="{D0E501E8-6858-4101-B5B9-CD55C14AE6B6}"/>
    <cellStyle name="Normal 3 8 30 2 4" xfId="30196" xr:uid="{E231C21A-D4F9-4D4B-954A-A5D5AD252328}"/>
    <cellStyle name="Normal 3 8 30 2 4 2" xfId="30197" xr:uid="{C1506E47-ACF5-4A8D-9C60-C03697FC2024}"/>
    <cellStyle name="Normal 3 8 30 2 4 2 2" xfId="30198" xr:uid="{B70BF322-4647-4121-B86E-9D8E94F4D0E4}"/>
    <cellStyle name="Normal 3 8 30 2 4 2 2 2" xfId="30199" xr:uid="{AFC64A51-BE34-452A-AC03-17E91E4B135A}"/>
    <cellStyle name="Normal 3 8 30 2 4 2 2 2 2" xfId="30200" xr:uid="{6FA75AFE-FBCB-43B9-A0EA-1F49C81C5B00}"/>
    <cellStyle name="Normal 3 8 30 2 4 2 2 2 2 2" xfId="30201" xr:uid="{C2AD1077-770E-48DC-8998-B706A4B89E58}"/>
    <cellStyle name="Normal 3 8 30 2 4 2 2 2 3" xfId="30202" xr:uid="{40C31237-21B0-48B1-8269-8272040EE096}"/>
    <cellStyle name="Normal 3 8 30 2 4 2 2 2 4" xfId="30203" xr:uid="{D0512E70-83AC-4A4F-B85F-66E30F16A1AD}"/>
    <cellStyle name="Normal 3 8 30 2 4 2 2 2 5" xfId="30204" xr:uid="{DF06D52B-4A4E-406A-9885-5DFD9EEFFEFC}"/>
    <cellStyle name="Normal 3 8 30 2 4 2 2 3" xfId="30205" xr:uid="{2AFDBCD8-0EF4-4940-802A-5C1D56E441C9}"/>
    <cellStyle name="Normal 3 8 30 2 4 2 2 3 2" xfId="30206" xr:uid="{1EA73CC3-D571-4D1D-B2C5-0CAFB8EDF778}"/>
    <cellStyle name="Normal 3 8 30 2 4 2 2 4" xfId="30207" xr:uid="{09090765-1201-46B2-ACAF-14048AE8D1AA}"/>
    <cellStyle name="Normal 3 8 30 2 4 2 2 5" xfId="30208" xr:uid="{F0C1AB06-D7F3-43DD-B63A-C508C1D742DC}"/>
    <cellStyle name="Normal 3 8 30 2 4 2 3" xfId="30209" xr:uid="{281668A4-AC1D-4661-AB39-96300A684CCA}"/>
    <cellStyle name="Normal 3 8 30 2 4 2 4" xfId="30210" xr:uid="{74D669BC-3066-497E-BD72-CDF8E10DC1D6}"/>
    <cellStyle name="Normal 3 8 30 2 4 2 5" xfId="30211" xr:uid="{49B9752F-979C-4B47-8EE9-621032F5BA80}"/>
    <cellStyle name="Normal 3 8 30 2 4 2 6" xfId="30212" xr:uid="{D4161881-9C02-45F1-84FF-8A131E89C69C}"/>
    <cellStyle name="Normal 3 8 30 2 4 2 6 2" xfId="30213" xr:uid="{F74ECFF7-FE5C-458F-8D25-1CE0850EDFF7}"/>
    <cellStyle name="Normal 3 8 30 2 4 2 7" xfId="30214" xr:uid="{8B37EB5D-7E8D-455A-A457-ADC123B0E5EF}"/>
    <cellStyle name="Normal 3 8 30 2 4 2 8" xfId="30215" xr:uid="{459F04DE-F2FD-4F30-A74B-1BA8CA65A6BB}"/>
    <cellStyle name="Normal 3 8 30 2 4 2 9" xfId="30216" xr:uid="{B93DF15E-7EAC-453A-A3AF-DEEBD6844B56}"/>
    <cellStyle name="Normal 3 8 30 2 4 3" xfId="30217" xr:uid="{C119EC04-C243-473D-BF01-CEB4A0EEB6A2}"/>
    <cellStyle name="Normal 3 8 30 2 4 3 2" xfId="30218" xr:uid="{B08AB159-0A55-4FD8-8F46-A81B328D4B29}"/>
    <cellStyle name="Normal 3 8 30 2 4 3 2 2" xfId="30219" xr:uid="{ED384624-3795-432C-A3DA-4FEF03D9D457}"/>
    <cellStyle name="Normal 3 8 30 2 4 3 2 2 2" xfId="30220" xr:uid="{44642A00-9E3F-4940-A830-778AD9EC18EA}"/>
    <cellStyle name="Normal 3 8 30 2 4 3 2 3" xfId="30221" xr:uid="{70C90EEC-A772-4EA7-BA87-1A8444490219}"/>
    <cellStyle name="Normal 3 8 30 2 4 3 2 4" xfId="30222" xr:uid="{6BF31D40-55CF-4706-953E-2AE5B18C7AAA}"/>
    <cellStyle name="Normal 3 8 30 2 4 3 2 5" xfId="30223" xr:uid="{34A45D93-DD44-46AA-9AD1-C96FF1674C50}"/>
    <cellStyle name="Normal 3 8 30 2 4 3 3" xfId="30224" xr:uid="{FCC69137-10E6-4E96-9602-376646B03B71}"/>
    <cellStyle name="Normal 3 8 30 2 4 3 3 2" xfId="30225" xr:uid="{F5E41E50-55CA-4EF4-B6D6-C1234AB56FF9}"/>
    <cellStyle name="Normal 3 8 30 2 4 3 4" xfId="30226" xr:uid="{202576AA-47AC-4F1C-8022-34041F7C1B0F}"/>
    <cellStyle name="Normal 3 8 30 2 4 3 5" xfId="30227" xr:uid="{7CE09DA9-610F-47ED-8F05-6F4AA78D8268}"/>
    <cellStyle name="Normal 3 8 30 2 4 4" xfId="30228" xr:uid="{8FA0C108-1AFF-4BB8-864F-A3E3A78DDDB1}"/>
    <cellStyle name="Normal 3 8 30 2 4 5" xfId="30229" xr:uid="{BD11BA6C-63B9-4C1E-B8F0-9AAE676678A9}"/>
    <cellStyle name="Normal 3 8 30 2 4 6" xfId="30230" xr:uid="{39A97763-79C8-402C-AF34-494823941F65}"/>
    <cellStyle name="Normal 3 8 30 2 4 6 2" xfId="30231" xr:uid="{661679BF-3E72-48EF-A024-3105FA94924F}"/>
    <cellStyle name="Normal 3 8 30 2 4 7" xfId="30232" xr:uid="{90F60AAD-3538-48F5-844C-6F7CCBB97F9C}"/>
    <cellStyle name="Normal 3 8 30 2 4 8" xfId="30233" xr:uid="{361D7EF1-16FA-4567-AEDB-8093FFEC93D2}"/>
    <cellStyle name="Normal 3 8 30 2 4 9" xfId="30234" xr:uid="{4EED1624-49F5-419D-AB27-73A4659DF7BC}"/>
    <cellStyle name="Normal 3 8 30 2 5" xfId="30235" xr:uid="{7774ED49-5E0E-48D9-9FF6-13D9B5C6E775}"/>
    <cellStyle name="Normal 3 8 30 2 5 2" xfId="30236" xr:uid="{375FF2E0-F353-4A9B-82CF-1FEE11E13120}"/>
    <cellStyle name="Normal 3 8 30 2 5 3" xfId="30237" xr:uid="{45703BD4-2507-483B-9E61-BEE398382F17}"/>
    <cellStyle name="Normal 3 8 30 2 6" xfId="30238" xr:uid="{9E8EE5DD-2708-4E06-A5BF-CD1051187749}"/>
    <cellStyle name="Normal 3 8 30 2 6 2" xfId="30239" xr:uid="{A00D67E7-FCF3-4072-A4BA-B6F7A559BF37}"/>
    <cellStyle name="Normal 3 8 30 2 6 3" xfId="30240" xr:uid="{3F9CAFDC-D6F0-4AA7-A1E3-143E0D0B58A0}"/>
    <cellStyle name="Normal 3 8 30 2 7" xfId="30241" xr:uid="{C87424CA-6D66-4357-A4A2-28B0E5900D3C}"/>
    <cellStyle name="Normal 3 8 30 2 7 2" xfId="30242" xr:uid="{0420AF0B-48FA-4B26-9DCC-B49D941C37E9}"/>
    <cellStyle name="Normal 3 8 30 2 7 3" xfId="30243" xr:uid="{85AAF2E2-1C3E-4458-B29B-86360D068040}"/>
    <cellStyle name="Normal 3 8 30 2 8" xfId="30244" xr:uid="{B7E1A21D-AD52-4320-A1D8-B2CF3BFA8168}"/>
    <cellStyle name="Normal 3 8 30 2 8 2" xfId="30245" xr:uid="{DBA7E72A-D339-43FF-8706-23F88DA2DC2E}"/>
    <cellStyle name="Normal 3 8 30 2 8 3" xfId="30246" xr:uid="{4B051535-35F5-4A08-AE0A-64873ED86A86}"/>
    <cellStyle name="Normal 3 8 30 2 9" xfId="30247" xr:uid="{6692A3B0-11B1-4EC4-A7B2-C23B54477CB6}"/>
    <cellStyle name="Normal 3 8 30 2 9 2" xfId="30248" xr:uid="{01C7466F-5BC7-4EED-95C0-716FE1532DBE}"/>
    <cellStyle name="Normal 3 8 30 2 9 2 2" xfId="30249" xr:uid="{87C93E30-8BB7-45E4-B332-BEECB94CBBC5}"/>
    <cellStyle name="Normal 3 8 30 2 9 2 2 2" xfId="30250" xr:uid="{A4304149-3154-4B90-B239-205D4934A455}"/>
    <cellStyle name="Normal 3 8 30 2 9 2 3" xfId="30251" xr:uid="{3563DBB2-2ADD-47F2-B4CB-F5881AACE395}"/>
    <cellStyle name="Normal 3 8 30 2 9 2 4" xfId="30252" xr:uid="{646CD564-523F-4255-B6FC-B7D4985CABE7}"/>
    <cellStyle name="Normal 3 8 30 2 9 2 5" xfId="30253" xr:uid="{5620BE45-B110-48E0-8704-F763F383529A}"/>
    <cellStyle name="Normal 3 8 30 2 9 3" xfId="30254" xr:uid="{1579F37B-CA8A-40DD-8E9F-7E7A87D90627}"/>
    <cellStyle name="Normal 3 8 30 2 9 3 2" xfId="30255" xr:uid="{FD3BEC48-B26A-4743-B59B-70C8C4213B2F}"/>
    <cellStyle name="Normal 3 8 30 2 9 4" xfId="30256" xr:uid="{F6429EED-C95C-4A45-9298-8E774C43949E}"/>
    <cellStyle name="Normal 3 8 30 2 9 5" xfId="30257" xr:uid="{8EEDFD88-4FA9-4A9A-8AF0-D9C48A0D53CE}"/>
    <cellStyle name="Normal 3 8 30 3" xfId="30258" xr:uid="{43076206-9A95-4A75-85A5-890329BA3914}"/>
    <cellStyle name="Normal 3 8 30 3 10" xfId="30259" xr:uid="{C5E79333-B783-41DC-A475-5BEC27D761D1}"/>
    <cellStyle name="Normal 3 8 30 3 11" xfId="30260" xr:uid="{DC1ABBFC-027E-4662-96C3-AC8F08C2A3D1}"/>
    <cellStyle name="Normal 3 8 30 3 12" xfId="30261" xr:uid="{D114F765-FEA6-4756-B8DE-8CCE385EE475}"/>
    <cellStyle name="Normal 3 8 30 3 12 2" xfId="30262" xr:uid="{36D8B522-AA06-4775-AC43-58F2CD00524D}"/>
    <cellStyle name="Normal 3 8 30 3 13" xfId="30263" xr:uid="{2B169F99-30E7-4A70-83F8-472A1E61992C}"/>
    <cellStyle name="Normal 3 8 30 3 14" xfId="30264" xr:uid="{39A6E186-24E3-42A7-9203-1B9D090319EA}"/>
    <cellStyle name="Normal 3 8 30 3 15" xfId="30265" xr:uid="{164680A2-BC0A-42E9-939B-2825BA5D4D21}"/>
    <cellStyle name="Normal 3 8 30 3 2" xfId="30266" xr:uid="{10645A38-4932-4AEE-B979-BA1FA8EB5EBD}"/>
    <cellStyle name="Normal 3 8 30 3 2 2" xfId="30267" xr:uid="{36490022-DB38-454F-941F-DE0964A16F1F}"/>
    <cellStyle name="Normal 3 8 30 3 2 2 2" xfId="30268" xr:uid="{565FD681-2B77-48EB-BD9C-7E66D285AD5A}"/>
    <cellStyle name="Normal 3 8 30 3 2 2 2 2" xfId="30269" xr:uid="{12F084B0-4976-44A6-A9D3-D568D1DAA9B7}"/>
    <cellStyle name="Normal 3 8 30 3 2 2 2 2 2" xfId="30270" xr:uid="{A6B4DBF9-736B-4DDC-B7E4-6B0A40747162}"/>
    <cellStyle name="Normal 3 8 30 3 2 2 2 2 2 2" xfId="30271" xr:uid="{5E0FAB02-78B3-4177-BF36-B1F0E1EF5D71}"/>
    <cellStyle name="Normal 3 8 30 3 2 2 2 2 3" xfId="30272" xr:uid="{C4CA23F5-A9E4-42F6-A443-5B819A9EBA68}"/>
    <cellStyle name="Normal 3 8 30 3 2 2 2 2 4" xfId="30273" xr:uid="{C07434BC-0841-47A5-87BA-C72378E64D07}"/>
    <cellStyle name="Normal 3 8 30 3 2 2 2 2 5" xfId="30274" xr:uid="{575B6DFF-C388-470D-A529-10F00EC3B3AC}"/>
    <cellStyle name="Normal 3 8 30 3 2 2 2 3" xfId="30275" xr:uid="{6F162DF7-7E0E-42A3-B15F-4AC867F45D77}"/>
    <cellStyle name="Normal 3 8 30 3 2 2 2 3 2" xfId="30276" xr:uid="{CA7FAE70-DA00-470A-9708-FC413E93EC88}"/>
    <cellStyle name="Normal 3 8 30 3 2 2 2 4" xfId="30277" xr:uid="{5E2B110F-9EFD-4C7D-BB13-A39A6F1C514D}"/>
    <cellStyle name="Normal 3 8 30 3 2 2 2 5" xfId="30278" xr:uid="{1387B035-61D2-40ED-8BC0-626E0D05C017}"/>
    <cellStyle name="Normal 3 8 30 3 2 2 3" xfId="30279" xr:uid="{F63516CB-88EB-4A91-92DB-A2ECA367FBDC}"/>
    <cellStyle name="Normal 3 8 30 3 2 2 4" xfId="30280" xr:uid="{9A59E87D-8232-45F5-AB90-451EA1C60CE1}"/>
    <cellStyle name="Normal 3 8 30 3 2 2 5" xfId="30281" xr:uid="{B31C4760-DE87-4C5E-BA9F-1C30F51DE457}"/>
    <cellStyle name="Normal 3 8 30 3 2 2 6" xfId="30282" xr:uid="{426F0FC7-C2D6-4B44-93A5-896B1B9E854F}"/>
    <cellStyle name="Normal 3 8 30 3 2 2 6 2" xfId="30283" xr:uid="{A41A600A-FD88-4F19-8188-DF7110B6A89E}"/>
    <cellStyle name="Normal 3 8 30 3 2 2 7" xfId="30284" xr:uid="{9E65DEEE-4926-4627-9289-E579B48D0118}"/>
    <cellStyle name="Normal 3 8 30 3 2 2 8" xfId="30285" xr:uid="{1DAB7F7C-133D-49E8-B668-71A902F80CFD}"/>
    <cellStyle name="Normal 3 8 30 3 2 2 9" xfId="30286" xr:uid="{BFC11AFD-BE4C-4E0A-ACB7-35CCF403C3AE}"/>
    <cellStyle name="Normal 3 8 30 3 2 3" xfId="30287" xr:uid="{9187BEBF-8738-45C6-9A1E-97B9D5282CDE}"/>
    <cellStyle name="Normal 3 8 30 3 2 3 2" xfId="30288" xr:uid="{67FFE934-34EC-45AD-9F53-C5F67D55F7E7}"/>
    <cellStyle name="Normal 3 8 30 3 2 3 2 2" xfId="30289" xr:uid="{D823B25F-C647-4D65-862E-5ACCBCF975CE}"/>
    <cellStyle name="Normal 3 8 30 3 2 3 2 2 2" xfId="30290" xr:uid="{A77DD389-CF16-430C-A146-7B002AC19633}"/>
    <cellStyle name="Normal 3 8 30 3 2 3 2 3" xfId="30291" xr:uid="{493724CC-D160-445F-BD8F-5126624B502F}"/>
    <cellStyle name="Normal 3 8 30 3 2 3 2 4" xfId="30292" xr:uid="{955C8495-1D98-4507-BD69-63634C46EF84}"/>
    <cellStyle name="Normal 3 8 30 3 2 3 2 5" xfId="30293" xr:uid="{26EC0829-F985-4E7E-8246-40E3668EE1E6}"/>
    <cellStyle name="Normal 3 8 30 3 2 3 3" xfId="30294" xr:uid="{4BF21884-6708-405D-82E4-3BED063CD776}"/>
    <cellStyle name="Normal 3 8 30 3 2 3 3 2" xfId="30295" xr:uid="{AC542FC3-2AAF-40DB-9B9C-33F2FB5C65A5}"/>
    <cellStyle name="Normal 3 8 30 3 2 3 4" xfId="30296" xr:uid="{F8ED51E8-A6C9-4AF8-8EB7-84280150EFC4}"/>
    <cellStyle name="Normal 3 8 30 3 2 3 5" xfId="30297" xr:uid="{B9A19501-9FCF-4FED-831F-AC0EC864BA65}"/>
    <cellStyle name="Normal 3 8 30 3 2 4" xfId="30298" xr:uid="{BD47D670-6539-4CF7-8BD8-6C954C500192}"/>
    <cellStyle name="Normal 3 8 30 3 2 5" xfId="30299" xr:uid="{E490CCE5-FE9A-49AD-92B4-A0FE663E704C}"/>
    <cellStyle name="Normal 3 8 30 3 2 6" xfId="30300" xr:uid="{C28455EC-2197-4C0B-8F06-D6EBD31356CE}"/>
    <cellStyle name="Normal 3 8 30 3 2 6 2" xfId="30301" xr:uid="{1BD55E0B-2E57-49D0-A145-41422AB9057A}"/>
    <cellStyle name="Normal 3 8 30 3 2 7" xfId="30302" xr:uid="{6E7D2221-80CA-46A1-AEC7-2CB1F05AB2BA}"/>
    <cellStyle name="Normal 3 8 30 3 2 8" xfId="30303" xr:uid="{F96D7042-D3E8-4421-A347-F350731691A2}"/>
    <cellStyle name="Normal 3 8 30 3 2 9" xfId="30304" xr:uid="{5681EF1D-720C-4E5F-929B-954D383E615A}"/>
    <cellStyle name="Normal 3 8 30 3 3" xfId="30305" xr:uid="{ABFFA75C-8B1E-43E6-BFB1-5CEC64F6E847}"/>
    <cellStyle name="Normal 3 8 30 3 3 2" xfId="30306" xr:uid="{CDDCC736-EE4D-475A-923C-38341327315F}"/>
    <cellStyle name="Normal 3 8 30 3 3 3" xfId="30307" xr:uid="{3F1F891F-33BC-40A6-9FC1-C4221E739D7C}"/>
    <cellStyle name="Normal 3 8 30 3 4" xfId="30308" xr:uid="{5D87611A-B158-43E1-A866-517427F9C119}"/>
    <cellStyle name="Normal 3 8 30 3 4 2" xfId="30309" xr:uid="{99812645-E128-4523-8166-92FFA83DC8AB}"/>
    <cellStyle name="Normal 3 8 30 3 4 3" xfId="30310" xr:uid="{6B6A9C2A-6D3F-4852-9C08-B0481D2874E5}"/>
    <cellStyle name="Normal 3 8 30 3 5" xfId="30311" xr:uid="{320C9314-ABC8-41C5-AB38-3F5B6C4E9FFE}"/>
    <cellStyle name="Normal 3 8 30 3 5 2" xfId="30312" xr:uid="{0DDD2CD0-517F-430C-BFE9-428396D14C84}"/>
    <cellStyle name="Normal 3 8 30 3 5 3" xfId="30313" xr:uid="{38C24DD4-198E-4578-9890-EBF9CFFC1F96}"/>
    <cellStyle name="Normal 3 8 30 3 6" xfId="30314" xr:uid="{DA4DFC61-51D7-4378-9F37-B74A70835806}"/>
    <cellStyle name="Normal 3 8 30 3 6 2" xfId="30315" xr:uid="{C220AD1C-5B17-4494-8714-477D45788B63}"/>
    <cellStyle name="Normal 3 8 30 3 6 3" xfId="30316" xr:uid="{7230B1B8-CB40-4EDE-940C-E3FCB8F82D7D}"/>
    <cellStyle name="Normal 3 8 30 3 7" xfId="30317" xr:uid="{127C1C90-FB49-463A-BB79-08D906A52173}"/>
    <cellStyle name="Normal 3 8 30 3 7 2" xfId="30318" xr:uid="{83E38E23-A044-4782-978A-424205BE67BB}"/>
    <cellStyle name="Normal 3 8 30 3 7 3" xfId="30319" xr:uid="{EC375A48-05A2-41E8-87D2-E560883920A5}"/>
    <cellStyle name="Normal 3 8 30 3 8" xfId="30320" xr:uid="{F4C7AF0E-1C57-4C44-95BB-4F51B99D9013}"/>
    <cellStyle name="Normal 3 8 30 3 8 2" xfId="30321" xr:uid="{9A3CA3B3-2814-45DB-A4E0-0B098536A14B}"/>
    <cellStyle name="Normal 3 8 30 3 8 2 2" xfId="30322" xr:uid="{7AE8C384-1544-4507-8DBD-588094475DE6}"/>
    <cellStyle name="Normal 3 8 30 3 8 2 2 2" xfId="30323" xr:uid="{B069C15A-E49E-4349-832B-AF6EAC10EEB2}"/>
    <cellStyle name="Normal 3 8 30 3 8 2 3" xfId="30324" xr:uid="{4D979574-DD4A-4D8A-B10F-B4961611105B}"/>
    <cellStyle name="Normal 3 8 30 3 8 2 4" xfId="30325" xr:uid="{246207F7-1371-4253-82CB-6FF077DF7246}"/>
    <cellStyle name="Normal 3 8 30 3 8 2 5" xfId="30326" xr:uid="{F0E56BCA-0E10-427D-AF1D-1E6F4D219AF7}"/>
    <cellStyle name="Normal 3 8 30 3 8 3" xfId="30327" xr:uid="{B9EABAAA-520D-4745-9DFF-837C4E544D57}"/>
    <cellStyle name="Normal 3 8 30 3 8 3 2" xfId="30328" xr:uid="{999F1047-1E98-4FBB-8BA1-71C7B36A26BB}"/>
    <cellStyle name="Normal 3 8 30 3 8 4" xfId="30329" xr:uid="{248EF2B2-82B7-4A2F-BF9F-D4ED69C72D8B}"/>
    <cellStyle name="Normal 3 8 30 3 8 5" xfId="30330" xr:uid="{9765735C-1648-4555-97F1-AE0A77D75864}"/>
    <cellStyle name="Normal 3 8 30 3 9" xfId="30331" xr:uid="{2E603E3C-5986-4485-AF7A-A0C0CCBA769A}"/>
    <cellStyle name="Normal 3 8 30 4" xfId="30332" xr:uid="{E45A62EC-D4C1-495E-96D4-3DB8FB9C9391}"/>
    <cellStyle name="Normal 3 8 30 4 2" xfId="30333" xr:uid="{73A9A05F-0B3E-42CA-BDB7-DFA839334DED}"/>
    <cellStyle name="Normal 3 8 30 4 2 2" xfId="30334" xr:uid="{178C58C6-8D10-4ADD-9870-512AC4B88995}"/>
    <cellStyle name="Normal 3 8 30 4 2 2 2" xfId="30335" xr:uid="{2A4C9807-78BC-409B-82E6-53C516ACEAEF}"/>
    <cellStyle name="Normal 3 8 30 4 2 2 2 2" xfId="30336" xr:uid="{C6398993-0AC8-4574-A855-0F91B88937F9}"/>
    <cellStyle name="Normal 3 8 30 4 2 2 2 2 2" xfId="30337" xr:uid="{CF80FD4A-E0DE-460D-BF9D-D3C4598AD273}"/>
    <cellStyle name="Normal 3 8 30 4 2 2 2 3" xfId="30338" xr:uid="{8B9504E4-4470-4D60-BF88-A321B8D979B8}"/>
    <cellStyle name="Normal 3 8 30 4 2 2 2 4" xfId="30339" xr:uid="{069A9903-DD40-430F-AE34-939BF771DC68}"/>
    <cellStyle name="Normal 3 8 30 4 2 2 2 5" xfId="30340" xr:uid="{8B098D32-17C2-49AD-B0A9-710AF49454E0}"/>
    <cellStyle name="Normal 3 8 30 4 2 2 3" xfId="30341" xr:uid="{D75229DE-6FCE-47D3-AE20-0D8A0066A0C2}"/>
    <cellStyle name="Normal 3 8 30 4 2 2 3 2" xfId="30342" xr:uid="{2EC35C13-4042-403F-B10F-EF78560D6F6F}"/>
    <cellStyle name="Normal 3 8 30 4 2 2 4" xfId="30343" xr:uid="{9A547BBD-3948-438D-9C18-8A60467C1484}"/>
    <cellStyle name="Normal 3 8 30 4 2 2 5" xfId="30344" xr:uid="{2E4AA403-3952-4B14-8546-7F3E1F86C95E}"/>
    <cellStyle name="Normal 3 8 30 4 2 3" xfId="30345" xr:uid="{6131436B-023D-411B-8552-8B4864EDFE10}"/>
    <cellStyle name="Normal 3 8 30 4 2 4" xfId="30346" xr:uid="{42805892-A445-4B67-9F7A-A75CCC757AC9}"/>
    <cellStyle name="Normal 3 8 30 4 2 5" xfId="30347" xr:uid="{A4EC66A1-5D9E-4CC4-B121-DE46CC64BA82}"/>
    <cellStyle name="Normal 3 8 30 4 2 6" xfId="30348" xr:uid="{00867011-D9DC-4183-811A-BA6507FCFF94}"/>
    <cellStyle name="Normal 3 8 30 4 2 6 2" xfId="30349" xr:uid="{5C0EC55B-1F6C-41F8-B183-BB4F66584F42}"/>
    <cellStyle name="Normal 3 8 30 4 2 7" xfId="30350" xr:uid="{419423B0-4CDD-4E6B-B464-F8A747CC9874}"/>
    <cellStyle name="Normal 3 8 30 4 2 8" xfId="30351" xr:uid="{6D741F82-4C62-415C-97A6-89B8F4F0718A}"/>
    <cellStyle name="Normal 3 8 30 4 2 9" xfId="30352" xr:uid="{49464D28-1D65-41BB-B813-92B9F90E3B45}"/>
    <cellStyle name="Normal 3 8 30 4 3" xfId="30353" xr:uid="{2BD544D5-4232-47C4-AE8A-60BEB115AD04}"/>
    <cellStyle name="Normal 3 8 30 4 3 2" xfId="30354" xr:uid="{C9CEC243-9B75-4481-8582-B68F672304AD}"/>
    <cellStyle name="Normal 3 8 30 4 3 2 2" xfId="30355" xr:uid="{A0E3DB70-ADB8-4566-98B9-E35F8A19BB0A}"/>
    <cellStyle name="Normal 3 8 30 4 3 2 2 2" xfId="30356" xr:uid="{CE623C4D-041F-4AB5-983C-D40DC983F25A}"/>
    <cellStyle name="Normal 3 8 30 4 3 2 3" xfId="30357" xr:uid="{AB181BA3-5B96-4711-B35E-DA5F5FA9B934}"/>
    <cellStyle name="Normal 3 8 30 4 3 2 4" xfId="30358" xr:uid="{F6C561FE-2C67-47F2-8EA5-3FDEEF52877F}"/>
    <cellStyle name="Normal 3 8 30 4 3 2 5" xfId="30359" xr:uid="{06F84AD7-C740-4C14-B61B-12D87EB1A7B7}"/>
    <cellStyle name="Normal 3 8 30 4 3 3" xfId="30360" xr:uid="{C6BF42F6-41F1-4AC8-9E0B-5125EEC720E4}"/>
    <cellStyle name="Normal 3 8 30 4 3 3 2" xfId="30361" xr:uid="{B444ADBF-9BF3-48F0-9E94-8278A76B8FF4}"/>
    <cellStyle name="Normal 3 8 30 4 3 4" xfId="30362" xr:uid="{976496A5-D9C7-44A3-BBC0-3AB7A9CF61BB}"/>
    <cellStyle name="Normal 3 8 30 4 3 5" xfId="30363" xr:uid="{CBA81CE3-312F-41E4-8D46-A1AA20C72EF6}"/>
    <cellStyle name="Normal 3 8 30 4 4" xfId="30364" xr:uid="{6E56CEE9-DFE9-4D09-908A-D299F8831E0F}"/>
    <cellStyle name="Normal 3 8 30 4 5" xfId="30365" xr:uid="{2C9A790E-DAF6-4135-B67E-5D291DA46D03}"/>
    <cellStyle name="Normal 3 8 30 4 6" xfId="30366" xr:uid="{7C3C932D-079F-4F92-8316-0A9791671E8B}"/>
    <cellStyle name="Normal 3 8 30 4 6 2" xfId="30367" xr:uid="{8610EEE1-31FE-4865-9A37-60A24ACE1AC4}"/>
    <cellStyle name="Normal 3 8 30 4 7" xfId="30368" xr:uid="{9D082EC7-0AA9-4790-93FB-50EF190AF140}"/>
    <cellStyle name="Normal 3 8 30 4 8" xfId="30369" xr:uid="{FA0126FB-15DC-4BDF-9F6B-E50CF1A65428}"/>
    <cellStyle name="Normal 3 8 30 4 9" xfId="30370" xr:uid="{5C444A61-093B-454F-9DBB-7409A6622A33}"/>
    <cellStyle name="Normal 3 8 30 5" xfId="30371" xr:uid="{B7E4DE4B-1084-4032-8E33-AEF994B002C9}"/>
    <cellStyle name="Normal 3 8 30 6" xfId="30372" xr:uid="{2F6C8A54-CF6B-4C95-BC19-2956F00DD073}"/>
    <cellStyle name="Normal 3 8 30 7" xfId="30373" xr:uid="{A6E4B2E7-77B0-4471-8199-DF09B57B6C43}"/>
    <cellStyle name="Normal 3 8 30 8" xfId="30374" xr:uid="{151B9FEF-19FB-4394-9E93-A25B1FA9463E}"/>
    <cellStyle name="Normal 3 8 30 9" xfId="30375" xr:uid="{5352EFBA-E91D-4DB3-8802-16758C346BA1}"/>
    <cellStyle name="Normal 3 8 30 9 2" xfId="30376" xr:uid="{A2549283-1721-437E-8AAA-7F39544B4BBD}"/>
    <cellStyle name="Normal 3 8 30 9 2 2" xfId="30377" xr:uid="{A758256C-305C-42EA-B2D7-C48F1801002C}"/>
    <cellStyle name="Normal 3 8 30 9 2 2 2" xfId="30378" xr:uid="{4102608D-5BD7-4DB4-A722-623D9800119E}"/>
    <cellStyle name="Normal 3 8 30 9 2 3" xfId="30379" xr:uid="{5502C66D-C961-4100-90CA-80C670FE9886}"/>
    <cellStyle name="Normal 3 8 30 9 2 4" xfId="30380" xr:uid="{9E3D63EE-C329-4DE0-B04E-9CEC2649772E}"/>
    <cellStyle name="Normal 3 8 30 9 2 5" xfId="30381" xr:uid="{56F6C947-9F03-4044-8548-59D1EDBAD195}"/>
    <cellStyle name="Normal 3 8 30 9 3" xfId="30382" xr:uid="{91D39F45-0248-40AC-A0F2-9DE42964B47E}"/>
    <cellStyle name="Normal 3 8 30 9 3 2" xfId="30383" xr:uid="{A839A294-98A5-4FC4-A2D7-115982AFCF2E}"/>
    <cellStyle name="Normal 3 8 30 9 4" xfId="30384" xr:uid="{7A45DD99-CBCC-42F3-BD78-35498BFD3736}"/>
    <cellStyle name="Normal 3 8 30 9 5" xfId="30385" xr:uid="{25B550FE-E08F-400B-B1A8-6D4BF78446AA}"/>
    <cellStyle name="Normal 3 8 31" xfId="30386" xr:uid="{CBA687EB-1077-427C-8C74-F431FFB19224}"/>
    <cellStyle name="Normal 3 8 31 10" xfId="30387" xr:uid="{AA4CCC96-659E-4D03-8377-552C1DA4C963}"/>
    <cellStyle name="Normal 3 8 31 11" xfId="30388" xr:uid="{32D36A43-5FB1-4061-A38F-C8B56568895B}"/>
    <cellStyle name="Normal 3 8 31 12" xfId="30389" xr:uid="{6EA0195B-E242-4563-9221-34E0F66053C7}"/>
    <cellStyle name="Normal 3 8 31 12 2" xfId="30390" xr:uid="{0BF7D0B1-E52E-4917-9F1A-36E37D5D85DF}"/>
    <cellStyle name="Normal 3 8 31 13" xfId="30391" xr:uid="{EE9B8659-EFC5-4A87-87DF-E543DF07D5DB}"/>
    <cellStyle name="Normal 3 8 31 14" xfId="30392" xr:uid="{2567AAB4-1A19-4FE8-9B7B-AB5C2B6BC521}"/>
    <cellStyle name="Normal 3 8 31 15" xfId="30393" xr:uid="{B7242077-1011-4FED-80CE-0E828F09CA8A}"/>
    <cellStyle name="Normal 3 8 31 2" xfId="30394" xr:uid="{E879B0C9-1402-4749-8D7D-40C23887AB83}"/>
    <cellStyle name="Normal 3 8 31 2 2" xfId="30395" xr:uid="{A701D8C2-CBC2-4E10-B0AB-76A26B9AC14A}"/>
    <cellStyle name="Normal 3 8 31 2 2 2" xfId="30396" xr:uid="{321366D7-E2AE-41F0-ACF5-CD3A57BB556C}"/>
    <cellStyle name="Normal 3 8 31 2 2 2 2" xfId="30397" xr:uid="{42DC4B17-A409-4D26-B723-35561C71B2E1}"/>
    <cellStyle name="Normal 3 8 31 2 2 2 2 2" xfId="30398" xr:uid="{3B109A0B-964E-45E9-ABEE-8CBA211AF78C}"/>
    <cellStyle name="Normal 3 8 31 2 2 2 2 2 2" xfId="30399" xr:uid="{19EF539E-1326-42F0-91D5-15FDD1782D55}"/>
    <cellStyle name="Normal 3 8 31 2 2 2 2 3" xfId="30400" xr:uid="{2DCD281B-EA9A-41D6-B4E7-4E2CBDA1E4DC}"/>
    <cellStyle name="Normal 3 8 31 2 2 2 2 4" xfId="30401" xr:uid="{4D5EDF47-54A3-4EF1-BCA7-59980D5DE10E}"/>
    <cellStyle name="Normal 3 8 31 2 2 2 2 5" xfId="30402" xr:uid="{E25174BB-9E53-4A6E-817D-1E7871E273E5}"/>
    <cellStyle name="Normal 3 8 31 2 2 2 3" xfId="30403" xr:uid="{A6E1D699-4FDB-4BD0-B3D1-F0A065BB9D45}"/>
    <cellStyle name="Normal 3 8 31 2 2 2 3 2" xfId="30404" xr:uid="{B3ED8EC2-F847-47B5-9A7F-6F9C914BAF25}"/>
    <cellStyle name="Normal 3 8 31 2 2 2 4" xfId="30405" xr:uid="{0ADA6760-AF61-471A-94E2-55703A651CF7}"/>
    <cellStyle name="Normal 3 8 31 2 2 2 5" xfId="30406" xr:uid="{DB977DF4-8B89-4349-A2A4-D3F855F7475A}"/>
    <cellStyle name="Normal 3 8 31 2 2 3" xfId="30407" xr:uid="{6BFEBEEE-0607-4C5A-B225-714DFEA5269A}"/>
    <cellStyle name="Normal 3 8 31 2 2 4" xfId="30408" xr:uid="{1FEC623A-0F08-4772-B8BF-7AC696C53278}"/>
    <cellStyle name="Normal 3 8 31 2 2 5" xfId="30409" xr:uid="{73EF2310-42A0-4FA7-A279-235BDA5E82B6}"/>
    <cellStyle name="Normal 3 8 31 2 2 6" xfId="30410" xr:uid="{7147B128-BD05-4945-A195-25541EBE0C2F}"/>
    <cellStyle name="Normal 3 8 31 2 2 6 2" xfId="30411" xr:uid="{8B55B2F6-5E33-4A40-911E-9AFE463C9E98}"/>
    <cellStyle name="Normal 3 8 31 2 2 7" xfId="30412" xr:uid="{2A04D341-C26C-4990-98DA-A89F5D8F5209}"/>
    <cellStyle name="Normal 3 8 31 2 2 8" xfId="30413" xr:uid="{9A1F1567-1270-447A-9B65-675FF56361BD}"/>
    <cellStyle name="Normal 3 8 31 2 2 9" xfId="30414" xr:uid="{65D6A9A3-CDF4-4FD0-AEC1-BC5AB31CFA05}"/>
    <cellStyle name="Normal 3 8 31 2 3" xfId="30415" xr:uid="{64D149E9-E32A-4425-B8BA-FAE56356658C}"/>
    <cellStyle name="Normal 3 8 31 2 3 2" xfId="30416" xr:uid="{DD09BE58-900F-4BDB-9E1C-A87B5A305BF8}"/>
    <cellStyle name="Normal 3 8 31 2 3 2 2" xfId="30417" xr:uid="{48C2028D-8ECE-42EF-ADA0-55CE77807058}"/>
    <cellStyle name="Normal 3 8 31 2 3 2 2 2" xfId="30418" xr:uid="{3A081C65-B56A-4BBC-A6CF-5802A067199C}"/>
    <cellStyle name="Normal 3 8 31 2 3 2 3" xfId="30419" xr:uid="{E0D54A38-9857-4F27-B728-F6BFA0C03072}"/>
    <cellStyle name="Normal 3 8 31 2 3 2 4" xfId="30420" xr:uid="{DF0DD166-9F5A-4065-8F17-195648857ADA}"/>
    <cellStyle name="Normal 3 8 31 2 3 2 5" xfId="30421" xr:uid="{52B1F332-22B0-4AC8-A230-1F8BA25E9BBD}"/>
    <cellStyle name="Normal 3 8 31 2 3 3" xfId="30422" xr:uid="{491C0DCB-9112-4822-ADBF-F6472B8A97A2}"/>
    <cellStyle name="Normal 3 8 31 2 3 3 2" xfId="30423" xr:uid="{36FFE23B-7F8F-4051-BF3D-3E44FCAA999E}"/>
    <cellStyle name="Normal 3 8 31 2 3 4" xfId="30424" xr:uid="{422DAE3E-03F0-4B40-A75E-718450355E5F}"/>
    <cellStyle name="Normal 3 8 31 2 3 5" xfId="30425" xr:uid="{1DD6DA6B-3F45-4399-9DAC-73476AADAE8D}"/>
    <cellStyle name="Normal 3 8 31 2 4" xfId="30426" xr:uid="{9F3BD5B3-1B21-417D-9BAA-5B5A103DB932}"/>
    <cellStyle name="Normal 3 8 31 2 5" xfId="30427" xr:uid="{120FC523-A9DA-45A5-8DF0-DBB75EF3612A}"/>
    <cellStyle name="Normal 3 8 31 2 6" xfId="30428" xr:uid="{D97D35B6-CA17-4395-BBD8-B163B128FD8E}"/>
    <cellStyle name="Normal 3 8 31 2 6 2" xfId="30429" xr:uid="{056BA8C7-6413-4B2B-AD27-92819B3160A6}"/>
    <cellStyle name="Normal 3 8 31 2 7" xfId="30430" xr:uid="{2C75CCE1-C572-4794-B7B2-1B2441B84621}"/>
    <cellStyle name="Normal 3 8 31 2 8" xfId="30431" xr:uid="{6E6F2C3B-0DAE-4867-B7F8-316168A60207}"/>
    <cellStyle name="Normal 3 8 31 2 9" xfId="30432" xr:uid="{1620E09F-F384-4B3C-B4FD-D5118249FEEA}"/>
    <cellStyle name="Normal 3 8 31 3" xfId="30433" xr:uid="{0079F332-1CD1-4B16-8773-6A6EBDA3B662}"/>
    <cellStyle name="Normal 3 8 31 4" xfId="30434" xr:uid="{03482CFE-8A71-4694-9B9B-0A2E09B404A0}"/>
    <cellStyle name="Normal 3 8 31 5" xfId="30435" xr:uid="{13DE31F4-49CA-4F02-821B-736DBE6349BF}"/>
    <cellStyle name="Normal 3 8 31 6" xfId="30436" xr:uid="{F8A60D0F-6FE6-46A3-B180-8559B3FAD3BB}"/>
    <cellStyle name="Normal 3 8 31 7" xfId="30437" xr:uid="{AF4A4C2B-17A3-4E61-B0CA-9F22515360B9}"/>
    <cellStyle name="Normal 3 8 31 8" xfId="30438" xr:uid="{4998AE01-DB71-4A2B-B39A-E2A0BABFB714}"/>
    <cellStyle name="Normal 3 8 31 8 2" xfId="30439" xr:uid="{854DE900-5B04-4A5A-9197-A9D219556E39}"/>
    <cellStyle name="Normal 3 8 31 8 2 2" xfId="30440" xr:uid="{5F704834-ED45-4D7A-BCB9-C9FC8EBAB042}"/>
    <cellStyle name="Normal 3 8 31 8 2 2 2" xfId="30441" xr:uid="{B65306E8-C8C8-4FD4-A53C-768C558865D1}"/>
    <cellStyle name="Normal 3 8 31 8 2 3" xfId="30442" xr:uid="{6C0CC584-B0F9-49C6-8223-E6385B8BAC4A}"/>
    <cellStyle name="Normal 3 8 31 8 2 4" xfId="30443" xr:uid="{7B57A1C7-DABB-4471-A6D2-AF0CD49D7099}"/>
    <cellStyle name="Normal 3 8 31 8 2 5" xfId="30444" xr:uid="{00DC92C4-9CCE-4D66-A57C-2C36FB0FD023}"/>
    <cellStyle name="Normal 3 8 31 8 3" xfId="30445" xr:uid="{5D3CA6C1-645C-45EE-B70E-22B229FDDC98}"/>
    <cellStyle name="Normal 3 8 31 8 3 2" xfId="30446" xr:uid="{E3E36736-B5B3-4642-A395-B3875F2F4C17}"/>
    <cellStyle name="Normal 3 8 31 8 4" xfId="30447" xr:uid="{7271FD12-45F1-4322-9250-C262F31AE079}"/>
    <cellStyle name="Normal 3 8 31 8 5" xfId="30448" xr:uid="{849ED477-8B19-4714-ACBE-C1A414AF1A8A}"/>
    <cellStyle name="Normal 3 8 31 9" xfId="30449" xr:uid="{6D9E1263-1F10-4CB5-A907-318FDB11F521}"/>
    <cellStyle name="Normal 3 8 32" xfId="30450" xr:uid="{7D90D748-BBFC-4BF0-84C3-195D5914BFBC}"/>
    <cellStyle name="Normal 3 8 33" xfId="30451" xr:uid="{548B4FCC-4227-4EEB-B89A-F8FAC551C56C}"/>
    <cellStyle name="Normal 3 8 33 2" xfId="30452" xr:uid="{A37D004D-3DE6-4E96-AEAA-C8192D9979C4}"/>
    <cellStyle name="Normal 3 8 33 2 2" xfId="30453" xr:uid="{789C7002-D9AF-45F2-807C-99D98428471A}"/>
    <cellStyle name="Normal 3 8 33 2 2 2" xfId="30454" xr:uid="{07C0E738-9E33-4AC9-9144-2378652B74E1}"/>
    <cellStyle name="Normal 3 8 33 2 2 2 2" xfId="30455" xr:uid="{6F57995A-D68C-43B0-A201-A8F62B34BA6C}"/>
    <cellStyle name="Normal 3 8 33 2 2 2 2 2" xfId="30456" xr:uid="{AEB90649-4BCD-4B4C-B6BE-D55F83677733}"/>
    <cellStyle name="Normal 3 8 33 2 2 2 3" xfId="30457" xr:uid="{E674C8C8-87D4-4C62-A947-50D85E09260E}"/>
    <cellStyle name="Normal 3 8 33 2 2 2 4" xfId="30458" xr:uid="{6167E29D-69CA-4363-8339-C1DBEB81BAE9}"/>
    <cellStyle name="Normal 3 8 33 2 2 2 5" xfId="30459" xr:uid="{E5F0B260-92C6-4F99-8A93-5343E5573986}"/>
    <cellStyle name="Normal 3 8 33 2 2 3" xfId="30460" xr:uid="{BFFB7EC6-7348-4F6B-84E7-A2A91E571F8B}"/>
    <cellStyle name="Normal 3 8 33 2 2 3 2" xfId="30461" xr:uid="{43F24340-2466-4173-AB30-3EE6D9C93198}"/>
    <cellStyle name="Normal 3 8 33 2 2 4" xfId="30462" xr:uid="{AAEF813C-A2A3-43EF-A8EA-8876EB43B9B5}"/>
    <cellStyle name="Normal 3 8 33 2 2 5" xfId="30463" xr:uid="{E686B8EF-A593-41FA-94AE-9448CEDFA9EB}"/>
    <cellStyle name="Normal 3 8 33 2 3" xfId="30464" xr:uid="{CFC4D3B7-6419-44CD-AFBB-EB5D1F512361}"/>
    <cellStyle name="Normal 3 8 33 2 4" xfId="30465" xr:uid="{C3E2C32F-D74F-4149-970D-21B704EEF535}"/>
    <cellStyle name="Normal 3 8 33 2 5" xfId="30466" xr:uid="{398EDE98-2B06-405D-B3FB-74BD01871F58}"/>
    <cellStyle name="Normal 3 8 33 2 6" xfId="30467" xr:uid="{49EA88E2-397F-420C-A6E8-51739A0D741D}"/>
    <cellStyle name="Normal 3 8 33 2 6 2" xfId="30468" xr:uid="{682DF7F9-1777-4FF4-ADFB-5FD495D668A5}"/>
    <cellStyle name="Normal 3 8 33 2 7" xfId="30469" xr:uid="{D03E7288-D12F-4C22-B5BB-40386470D366}"/>
    <cellStyle name="Normal 3 8 33 2 8" xfId="30470" xr:uid="{5708DD34-57C2-4195-94F4-2C556DAD0121}"/>
    <cellStyle name="Normal 3 8 33 2 9" xfId="30471" xr:uid="{7788B1D9-302B-4280-A2A7-3DE93AC38B8E}"/>
    <cellStyle name="Normal 3 8 33 3" xfId="30472" xr:uid="{6CF76CEE-670D-422C-98A1-17240B7C0B93}"/>
    <cellStyle name="Normal 3 8 33 3 2" xfId="30473" xr:uid="{C3625726-99A0-46BE-BF07-7AAB65D29244}"/>
    <cellStyle name="Normal 3 8 33 3 2 2" xfId="30474" xr:uid="{2B28DB79-4EF7-484E-BE7B-2DA3C4FA4C8D}"/>
    <cellStyle name="Normal 3 8 33 3 2 2 2" xfId="30475" xr:uid="{A5A011BE-170A-4182-A47C-330C30323F3D}"/>
    <cellStyle name="Normal 3 8 33 3 2 3" xfId="30476" xr:uid="{B9570CFA-6294-4B77-9C1C-9AAC73021BA0}"/>
    <cellStyle name="Normal 3 8 33 3 2 4" xfId="30477" xr:uid="{4E79D22D-F153-4665-8C76-CE4D21A544D6}"/>
    <cellStyle name="Normal 3 8 33 3 2 5" xfId="30478" xr:uid="{9114DC7F-FB29-42FF-AF5D-3BD2ADA94A56}"/>
    <cellStyle name="Normal 3 8 33 3 3" xfId="30479" xr:uid="{65446CE1-262B-43E5-9790-3402D72C2471}"/>
    <cellStyle name="Normal 3 8 33 3 3 2" xfId="30480" xr:uid="{7ABDFF76-AF97-4B00-8681-F5D789C96272}"/>
    <cellStyle name="Normal 3 8 33 3 4" xfId="30481" xr:uid="{27815A23-F6F2-4EFA-BC4F-ABDDB87FE461}"/>
    <cellStyle name="Normal 3 8 33 3 5" xfId="30482" xr:uid="{C4BCF078-D583-455A-AD65-6B8D5A43F2DF}"/>
    <cellStyle name="Normal 3 8 33 4" xfId="30483" xr:uid="{382331B9-93AE-4A07-AD5D-CAB7F609657C}"/>
    <cellStyle name="Normal 3 8 33 5" xfId="30484" xr:uid="{6A808649-FF55-4155-957A-4690B72136ED}"/>
    <cellStyle name="Normal 3 8 33 6" xfId="30485" xr:uid="{91DC3313-9A2E-42D9-998D-8DC1B948827D}"/>
    <cellStyle name="Normal 3 8 33 6 2" xfId="30486" xr:uid="{0CDEF12B-406B-4CA8-BA10-14D8AAD02006}"/>
    <cellStyle name="Normal 3 8 33 7" xfId="30487" xr:uid="{3AF719E9-36BC-4316-B472-551AF94450A9}"/>
    <cellStyle name="Normal 3 8 33 8" xfId="30488" xr:uid="{100B587A-CD31-4E7C-9C5F-D3C16D0DBA73}"/>
    <cellStyle name="Normal 3 8 33 9" xfId="30489" xr:uid="{C238936C-32A8-43F1-A9CB-BE11BD5B69DC}"/>
    <cellStyle name="Normal 3 8 34" xfId="30490" xr:uid="{E8B768AF-DF12-40D4-B9E8-C294D8AED14C}"/>
    <cellStyle name="Normal 3 8 34 2" xfId="30491" xr:uid="{04F30A75-C5E1-49FE-93C4-3A7AFCCF465F}"/>
    <cellStyle name="Normal 3 8 34 3" xfId="30492" xr:uid="{2B1F0DDD-F650-469F-856A-E3F1B768F0C2}"/>
    <cellStyle name="Normal 3 8 35" xfId="30493" xr:uid="{180FE40F-CFCD-48F3-84C4-41551A786D02}"/>
    <cellStyle name="Normal 3 8 35 2" xfId="30494" xr:uid="{04A6F666-AA63-441D-BF41-E9404145C5B8}"/>
    <cellStyle name="Normal 3 8 35 3" xfId="30495" xr:uid="{CA1D837E-643F-4B36-853D-27D19AB4C192}"/>
    <cellStyle name="Normal 3 8 36" xfId="30496" xr:uid="{EA415922-C5B4-4F15-94EE-9EC427BEC994}"/>
    <cellStyle name="Normal 3 8 36 2" xfId="30497" xr:uid="{7590DD40-DA84-4687-9F62-F7C58C8204A6}"/>
    <cellStyle name="Normal 3 8 36 3" xfId="30498" xr:uid="{5E7A0468-223B-4B3A-B0CB-019CE33F144F}"/>
    <cellStyle name="Normal 3 8 37" xfId="30499" xr:uid="{35093EA4-C49A-4827-AE35-B5557858B85D}"/>
    <cellStyle name="Normal 3 8 37 2" xfId="30500" xr:uid="{37A0B51C-818B-49ED-9613-DFA00DDF242B}"/>
    <cellStyle name="Normal 3 8 37 3" xfId="30501" xr:uid="{0D067CCD-CB99-44DD-AB7B-E22CDBE0E508}"/>
    <cellStyle name="Normal 3 8 38" xfId="30502" xr:uid="{57E839DB-65AF-4398-BA79-E674C1894A8E}"/>
    <cellStyle name="Normal 3 8 38 2" xfId="30503" xr:uid="{77489322-8AEB-4499-9C30-28FCF0A6D899}"/>
    <cellStyle name="Normal 3 8 38 2 2" xfId="30504" xr:uid="{E7F32299-EBAC-4BF7-B61E-7509F70AC263}"/>
    <cellStyle name="Normal 3 8 38 2 2 2" xfId="30505" xr:uid="{0F5991C3-30E3-42B5-9316-F5B9828F1984}"/>
    <cellStyle name="Normal 3 8 38 2 3" xfId="30506" xr:uid="{BB4683F3-D89A-4587-B5DE-FCA4B9D83C31}"/>
    <cellStyle name="Normal 3 8 38 2 4" xfId="30507" xr:uid="{290330E4-357C-40AC-A453-7452DF5A1A85}"/>
    <cellStyle name="Normal 3 8 38 2 5" xfId="30508" xr:uid="{4BE7C28F-DFF0-4C5B-B23F-5C5561411E14}"/>
    <cellStyle name="Normal 3 8 38 3" xfId="30509" xr:uid="{A5A3CA4A-E636-47C2-B47E-D17BB689BA82}"/>
    <cellStyle name="Normal 3 8 38 3 2" xfId="30510" xr:uid="{33BC76A1-43BF-4563-8B0C-ACAA0B0116B2}"/>
    <cellStyle name="Normal 3 8 38 4" xfId="30511" xr:uid="{65128D9B-9DFD-40D3-BC17-8E0B11E87DDA}"/>
    <cellStyle name="Normal 3 8 38 5" xfId="30512" xr:uid="{B01DEE33-ABD9-41C1-B0D9-7AD292B5C249}"/>
    <cellStyle name="Normal 3 8 39" xfId="30513" xr:uid="{01CA34C6-FBF0-4269-BC88-8F0E864AB0BE}"/>
    <cellStyle name="Normal 3 8 4" xfId="30514" xr:uid="{94C606FF-1293-489E-BE2B-6520542753C2}"/>
    <cellStyle name="Normal 3 8 4 2" xfId="30515" xr:uid="{971C8460-D092-431A-9DB7-76B5E0638DC5}"/>
    <cellStyle name="Normal 3 8 4 2 2" xfId="30516" xr:uid="{13163602-9ECF-4157-B5DE-1A5DB7E364BA}"/>
    <cellStyle name="Normal 3 8 4 2 3" xfId="30517" xr:uid="{533313C7-4403-44FB-9198-B249F388ED86}"/>
    <cellStyle name="Normal 3 8 4 3" xfId="30518" xr:uid="{2B59C4D7-4687-4C75-A01C-7653D47FE13A}"/>
    <cellStyle name="Normal 3 8 4 3 2" xfId="30519" xr:uid="{312E5599-2CF2-4D26-BFCB-4A20EA159F55}"/>
    <cellStyle name="Normal 3 8 4 3 3" xfId="30520" xr:uid="{92DC0953-8462-40D1-A638-64C8EE8A7CF8}"/>
    <cellStyle name="Normal 3 8 4 4" xfId="30521" xr:uid="{34D7E88A-B779-4851-9E30-6ADF42C37005}"/>
    <cellStyle name="Normal 3 8 4 5" xfId="30522" xr:uid="{A3162553-58CF-40D9-B7CF-EEB52B4D9498}"/>
    <cellStyle name="Normal 3 8 40" xfId="30523" xr:uid="{AF343CD6-6C23-4DCD-BE90-A80F6D3A0A64}"/>
    <cellStyle name="Normal 3 8 41" xfId="30524" xr:uid="{0DC98C6B-CFC5-49FD-8528-6C5839F23BA4}"/>
    <cellStyle name="Normal 3 8 42" xfId="30525" xr:uid="{69A06937-1969-4F38-9520-FDE4EAE42EF4}"/>
    <cellStyle name="Normal 3 8 43" xfId="30526" xr:uid="{B0BF0CBD-BF35-447C-83C8-AD41749E6469}"/>
    <cellStyle name="Normal 3 8 44" xfId="30527" xr:uid="{4DDD4E37-D0A6-41C8-9818-969D7DE701DC}"/>
    <cellStyle name="Normal 3 8 45" xfId="30528" xr:uid="{EF55ED60-23A0-4FF8-BCA4-CD9341E27269}"/>
    <cellStyle name="Normal 3 8 46" xfId="30529" xr:uid="{BB3C461F-7F16-4295-9E18-BC7371A1D295}"/>
    <cellStyle name="Normal 3 8 47" xfId="30530" xr:uid="{0FBE56D7-B9BE-4FB7-A8B7-8E0D753CBE6D}"/>
    <cellStyle name="Normal 3 8 48" xfId="30531" xr:uid="{C73FBF81-C079-41A3-AD40-EB1D8C8CD2FD}"/>
    <cellStyle name="Normal 3 8 49" xfId="30532" xr:uid="{B17B5A43-B61D-4054-95FE-8C588667B448}"/>
    <cellStyle name="Normal 3 8 5" xfId="30533" xr:uid="{DBCEE3DC-3C7F-492A-94A5-312A668EE411}"/>
    <cellStyle name="Normal 3 8 5 2" xfId="30534" xr:uid="{9147A5B1-A411-41D8-968A-E5C695070322}"/>
    <cellStyle name="Normal 3 8 5 2 2" xfId="30535" xr:uid="{8D43CCCA-CEDF-4B8C-8EC4-B0A1BB39EBE1}"/>
    <cellStyle name="Normal 3 8 5 2 3" xfId="30536" xr:uid="{8853626B-3206-4315-AE5B-447F8A52B7E3}"/>
    <cellStyle name="Normal 3 8 5 3" xfId="30537" xr:uid="{167C79CF-1DCC-4CAE-818E-A3F7999257CF}"/>
    <cellStyle name="Normal 3 8 5 3 2" xfId="30538" xr:uid="{CB81D79D-0899-4BEB-9AC7-E2F24265E174}"/>
    <cellStyle name="Normal 3 8 5 3 3" xfId="30539" xr:uid="{5E765940-2DFB-4BCB-A596-29BC22F85F6D}"/>
    <cellStyle name="Normal 3 8 5 4" xfId="30540" xr:uid="{363CB882-EF02-404A-A315-82479F7995EC}"/>
    <cellStyle name="Normal 3 8 5 5" xfId="30541" xr:uid="{EE77ED07-456D-4C7A-8CCD-E4BA28CBDC91}"/>
    <cellStyle name="Normal 3 8 50" xfId="30542" xr:uid="{6EDFB288-C033-4955-890F-4370F5F7F53D}"/>
    <cellStyle name="Normal 3 8 51" xfId="30543" xr:uid="{9DDEB736-8DF4-4BF8-9AF7-B5E643B51AA2}"/>
    <cellStyle name="Normal 3 8 52" xfId="30544" xr:uid="{3A0E438E-DC81-418A-BE02-D1B306A7808A}"/>
    <cellStyle name="Normal 3 8 53" xfId="30545" xr:uid="{6E8489A2-F3D7-4FF9-A8A4-C1B85D66194C}"/>
    <cellStyle name="Normal 3 8 54" xfId="30546" xr:uid="{4E0E68AA-9CF0-4732-A399-FBF46E35E437}"/>
    <cellStyle name="Normal 3 8 55" xfId="30547" xr:uid="{98A9ADA8-5677-481D-86B8-B1C5CFCB0515}"/>
    <cellStyle name="Normal 3 8 56" xfId="30548" xr:uid="{3B0C841A-628B-424E-8FE9-D8AED3A0AB6D}"/>
    <cellStyle name="Normal 3 8 57" xfId="30549" xr:uid="{137A9E19-44B9-4A80-9A5F-90C5F9AED96A}"/>
    <cellStyle name="Normal 3 8 58" xfId="30550" xr:uid="{786F4426-A88C-4572-A959-A631A2F92DF9}"/>
    <cellStyle name="Normal 3 8 59" xfId="30551" xr:uid="{E3ACB361-F5C8-4876-81EB-06EB85B32097}"/>
    <cellStyle name="Normal 3 8 6" xfId="30552" xr:uid="{6D09CC39-C8FD-4BA2-9189-045F5FDA5DA9}"/>
    <cellStyle name="Normal 3 8 6 2" xfId="30553" xr:uid="{10F6F5FC-779B-465A-9E5C-005BB6532474}"/>
    <cellStyle name="Normal 3 8 6 2 2" xfId="30554" xr:uid="{200D41CB-58F2-49C1-8742-DC99D4FF7315}"/>
    <cellStyle name="Normal 3 8 6 2 3" xfId="30555" xr:uid="{005A3C9A-96BD-484B-B051-39BF75E92E93}"/>
    <cellStyle name="Normal 3 8 6 3" xfId="30556" xr:uid="{25729020-FCA9-401B-B7A1-E1BAED5A7767}"/>
    <cellStyle name="Normal 3 8 6 3 2" xfId="30557" xr:uid="{C7145BF8-8A8F-4646-B225-2C7C5425DF95}"/>
    <cellStyle name="Normal 3 8 6 3 3" xfId="30558" xr:uid="{7BD1CBE1-E4BD-4E25-BC29-A70E0258D001}"/>
    <cellStyle name="Normal 3 8 6 4" xfId="30559" xr:uid="{56495883-5E87-4C3B-BFA8-51B46BB8BB4B}"/>
    <cellStyle name="Normal 3 8 6 5" xfId="30560" xr:uid="{590ED20E-6596-40F4-B2D1-D38B301E8889}"/>
    <cellStyle name="Normal 3 8 60" xfId="30561" xr:uid="{CD24CE3F-622B-4365-8045-C95D95C110E0}"/>
    <cellStyle name="Normal 3 8 61" xfId="30562" xr:uid="{27D3AD69-6A47-480A-9AE6-95D8CDBE6DD7}"/>
    <cellStyle name="Normal 3 8 62" xfId="30563" xr:uid="{BF348F4E-CA64-45A5-BB7A-459CF821A257}"/>
    <cellStyle name="Normal 3 8 63" xfId="30564" xr:uid="{D1C93132-6759-417A-BE9A-F1FA397041D3}"/>
    <cellStyle name="Normal 3 8 64" xfId="30565" xr:uid="{EF8D37AD-41DF-4815-A08A-297D354A2CE5}"/>
    <cellStyle name="Normal 3 8 65" xfId="30566" xr:uid="{7D226FAA-FCA4-4A62-96D5-E47285B7F1A5}"/>
    <cellStyle name="Normal 3 8 66" xfId="30567" xr:uid="{142824B3-93E0-454F-ABB9-F078CB16CD9C}"/>
    <cellStyle name="Normal 3 8 67" xfId="30568" xr:uid="{997625DB-1DF9-4C83-9DD1-1AA53D290974}"/>
    <cellStyle name="Normal 3 8 68" xfId="30569" xr:uid="{DDA5E10D-6E2C-4C70-8B24-15AFCB36AC8D}"/>
    <cellStyle name="Normal 3 8 69" xfId="30570" xr:uid="{30CC9B3E-A4CA-478D-BC89-8988A32C82F0}"/>
    <cellStyle name="Normal 3 8 7" xfId="30571" xr:uid="{1ACF0164-F6BE-44F7-AF95-2B9D4231D879}"/>
    <cellStyle name="Normal 3 8 7 2" xfId="30572" xr:uid="{9DA2AC7C-8ABC-4F0C-93E2-020AD67000F1}"/>
    <cellStyle name="Normal 3 8 7 2 2" xfId="30573" xr:uid="{35DBDE4F-B3C9-4D35-8A24-3E82DC055436}"/>
    <cellStyle name="Normal 3 8 7 2 3" xfId="30574" xr:uid="{0137FF87-934C-4BC2-B7CE-57510C1B6D45}"/>
    <cellStyle name="Normal 3 8 7 3" xfId="30575" xr:uid="{DFA29A72-329B-411A-BB51-9D24BC9B6D0F}"/>
    <cellStyle name="Normal 3 8 7 3 2" xfId="30576" xr:uid="{85C8BF9C-E97C-4255-A1FA-31756E1F5A0A}"/>
    <cellStyle name="Normal 3 8 7 3 3" xfId="30577" xr:uid="{7D852B27-754A-4650-86A8-EE76B452BCC4}"/>
    <cellStyle name="Normal 3 8 7 4" xfId="30578" xr:uid="{E41873A4-D726-4F11-8640-E3F00BE9AC2E}"/>
    <cellStyle name="Normal 3 8 7 5" xfId="30579" xr:uid="{6EB83DE2-9FE9-4CFD-8654-A4E7160E84CE}"/>
    <cellStyle name="Normal 3 8 70" xfId="30580" xr:uid="{3818622D-725E-47F5-A5F8-57D7887E1871}"/>
    <cellStyle name="Normal 3 8 71" xfId="30581" xr:uid="{5C8831F3-167C-402D-9508-BAF777E023F8}"/>
    <cellStyle name="Normal 3 8 72" xfId="30582" xr:uid="{4D60DE4D-2CCC-45A2-9A42-671919D76728}"/>
    <cellStyle name="Normal 3 8 73" xfId="30583" xr:uid="{1E9B11B9-37E5-4255-B491-F80889B2D7DD}"/>
    <cellStyle name="Normal 3 8 74" xfId="30584" xr:uid="{476578C2-1425-4CC2-AB7E-C70E092B09F8}"/>
    <cellStyle name="Normal 3 8 75" xfId="30585" xr:uid="{88AFFCA3-063A-461F-BFAD-B71EEBD97FB9}"/>
    <cellStyle name="Normal 3 8 76" xfId="30586" xr:uid="{0CEE50F3-707A-4E04-B762-A70362B00BDC}"/>
    <cellStyle name="Normal 3 8 77" xfId="30587" xr:uid="{4E8E7C47-8251-4C04-867F-E077B4F7E8D0}"/>
    <cellStyle name="Normal 3 8 78" xfId="30588" xr:uid="{16062D25-4516-4C55-BCD2-1BA4A6FF3C93}"/>
    <cellStyle name="Normal 3 8 79" xfId="30589" xr:uid="{8DC64A79-C727-45D3-BBD8-6E2AA1B3A1B1}"/>
    <cellStyle name="Normal 3 8 79 2" xfId="30590" xr:uid="{9E4A36EC-9658-4DB6-8C63-CDF20E48A207}"/>
    <cellStyle name="Normal 3 8 8" xfId="30591" xr:uid="{653EE698-810D-4E61-A63B-9E1198A53D9E}"/>
    <cellStyle name="Normal 3 8 8 2" xfId="30592" xr:uid="{FDD03716-0EB2-402E-B942-B4CEBDE17D26}"/>
    <cellStyle name="Normal 3 8 8 2 2" xfId="30593" xr:uid="{A7D75CDB-3D54-44BA-94B3-7101A90A7AD6}"/>
    <cellStyle name="Normal 3 8 8 2 3" xfId="30594" xr:uid="{AFDE751A-DE11-47D4-8CED-0C22676C605D}"/>
    <cellStyle name="Normal 3 8 8 3" xfId="30595" xr:uid="{8135B171-A1EB-4A93-9306-E68F7C688B4B}"/>
    <cellStyle name="Normal 3 8 8 3 2" xfId="30596" xr:uid="{C69A2DCC-57B9-4073-ADB0-99A84C78E3AF}"/>
    <cellStyle name="Normal 3 8 8 3 3" xfId="30597" xr:uid="{78880805-DBF2-4D42-BE55-427BDAF4DD13}"/>
    <cellStyle name="Normal 3 8 8 4" xfId="30598" xr:uid="{56FCBBE8-2D8B-4F7D-A394-B80D726F9BF9}"/>
    <cellStyle name="Normal 3 8 8 5" xfId="30599" xr:uid="{82075F20-CD95-49B9-B5BB-460BCA6A2B82}"/>
    <cellStyle name="Normal 3 8 80" xfId="30600" xr:uid="{5AEC82BA-1B45-47A7-995A-048AC03B9B35}"/>
    <cellStyle name="Normal 3 8 81" xfId="30601" xr:uid="{49650706-1933-4CD0-BE12-6B4D86B4343A}"/>
    <cellStyle name="Normal 3 8 82" xfId="30602" xr:uid="{3E1BC71F-4904-45A1-B6D1-5C9C0ECF9CF3}"/>
    <cellStyle name="Normal 3 8 9" xfId="30603" xr:uid="{4BEC88AF-3A97-4392-B361-86A6D8D94B23}"/>
    <cellStyle name="Normal 3 8 9 2" xfId="30604" xr:uid="{FFAC3EC6-26D4-490E-A023-168D3D91109A}"/>
    <cellStyle name="Normal 3 8 9 2 2" xfId="30605" xr:uid="{AB329130-0E91-4A64-9E75-266B920CD1AB}"/>
    <cellStyle name="Normal 3 8 9 2 3" xfId="30606" xr:uid="{845F5F9D-185F-4F3A-9E76-2CCBC959AFF7}"/>
    <cellStyle name="Normal 3 8 9 3" xfId="30607" xr:uid="{9E5DBE33-5188-4B13-A586-53F2A99FC4E3}"/>
    <cellStyle name="Normal 3 8 9 3 2" xfId="30608" xr:uid="{306D6FFC-3004-4746-9560-A32951305F19}"/>
    <cellStyle name="Normal 3 8 9 3 3" xfId="30609" xr:uid="{596A27A1-51F4-4E79-9AB6-FCDDFA24AA8A}"/>
    <cellStyle name="Normal 3 8 9 4" xfId="30610" xr:uid="{C094161B-5D4D-46F6-93C6-2CB21625DC39}"/>
    <cellStyle name="Normal 3 8 9 5" xfId="30611" xr:uid="{3B758B4F-C1CF-45F1-B1E4-579EDD6B17B7}"/>
    <cellStyle name="Normal 3 80" xfId="30612" xr:uid="{1E86C8EF-A64C-4907-BCA3-643E1BEAFA21}"/>
    <cellStyle name="Normal 3 80 2" xfId="30613" xr:uid="{5D923F84-01EE-424D-B5A7-3BFF4D064206}"/>
    <cellStyle name="Normal 3 80 2 2" xfId="30614" xr:uid="{8AF0FCEA-1458-479D-9DA6-CF8441684180}"/>
    <cellStyle name="Normal 3 80 2 3" xfId="30615" xr:uid="{E1C38225-52AD-44DC-86CD-E149A90752FE}"/>
    <cellStyle name="Normal 3 80 3" xfId="30616" xr:uid="{0F10F1BA-42D6-49B7-9B05-69387CF51B13}"/>
    <cellStyle name="Normal 3 80 3 2" xfId="30617" xr:uid="{35C890B9-4B34-4A3A-B5F0-5E9BAFCEA19C}"/>
    <cellStyle name="Normal 3 80 3 3" xfId="30618" xr:uid="{4853324F-B00D-4130-B311-AB07B2E869BE}"/>
    <cellStyle name="Normal 3 80 4" xfId="30619" xr:uid="{7FCF338C-6A39-4B50-B8C3-D9F7784B850D}"/>
    <cellStyle name="Normal 3 80 5" xfId="30620" xr:uid="{EB93ED62-F1AC-4328-BF0A-2167EBC57C2E}"/>
    <cellStyle name="Normal 3 81" xfId="30621" xr:uid="{B874A805-197D-4BE4-8F45-534D982BD84D}"/>
    <cellStyle name="Normal 3 81 2" xfId="30622" xr:uid="{16AD798B-8BF0-4047-A3E4-6DC711835454}"/>
    <cellStyle name="Normal 3 81 2 2" xfId="30623" xr:uid="{03D52260-4BA7-4FF0-9F82-B24A6DABCA7F}"/>
    <cellStyle name="Normal 3 81 2 3" xfId="30624" xr:uid="{B757CF79-92AF-4CCE-92E1-7CFC2FAC58D3}"/>
    <cellStyle name="Normal 3 81 3" xfId="30625" xr:uid="{17F2FFAE-6199-4663-AD48-A943F3A2B34A}"/>
    <cellStyle name="Normal 3 81 3 2" xfId="30626" xr:uid="{2E0BE705-1FB8-4D05-9C13-0FABCEAB51FD}"/>
    <cellStyle name="Normal 3 81 3 3" xfId="30627" xr:uid="{227E1BB6-1EDC-4514-8719-654DBC8FC8E4}"/>
    <cellStyle name="Normal 3 81 4" xfId="30628" xr:uid="{70F88065-9FDF-4561-B02D-DE14C6A3849B}"/>
    <cellStyle name="Normal 3 81 5" xfId="30629" xr:uid="{BA987213-EAE8-4F03-BE20-CEF18EC0F071}"/>
    <cellStyle name="Normal 3 82" xfId="30630" xr:uid="{E3C4445D-470D-439B-A3A2-F93C5D597B42}"/>
    <cellStyle name="Normal 3 82 2" xfId="30631" xr:uid="{5E066CD5-E01E-4021-B1D6-CF16C14D1153}"/>
    <cellStyle name="Normal 3 82 2 2" xfId="30632" xr:uid="{D4B77D2F-154C-40B4-A8F9-02B71EEDFA93}"/>
    <cellStyle name="Normal 3 82 2 3" xfId="30633" xr:uid="{6C432377-F681-475A-9D70-D6B30D70BFC1}"/>
    <cellStyle name="Normal 3 82 3" xfId="30634" xr:uid="{DE073145-504D-4C5E-B930-0E4FFD4F5FA2}"/>
    <cellStyle name="Normal 3 82 3 2" xfId="30635" xr:uid="{A8869E74-D722-4ADA-A4EA-97D03441F657}"/>
    <cellStyle name="Normal 3 82 3 3" xfId="30636" xr:uid="{FF6452C7-14DF-4AD6-AD53-7D3B3B43087E}"/>
    <cellStyle name="Normal 3 82 4" xfId="30637" xr:uid="{DC23F7A1-22B3-4754-9CC4-3E46D38165AE}"/>
    <cellStyle name="Normal 3 82 5" xfId="30638" xr:uid="{ABA9AD39-1700-47E1-B8EA-F1081304EC44}"/>
    <cellStyle name="Normal 3 83" xfId="30639" xr:uid="{6C8679A5-95BA-4718-9DFF-A7BE6DA7318F}"/>
    <cellStyle name="Normal 3 83 2" xfId="30640" xr:uid="{AB916E3B-5710-420B-932C-AF290D0C593C}"/>
    <cellStyle name="Normal 3 83 2 2" xfId="30641" xr:uid="{81502743-D803-462F-8C2D-C210D2742DE3}"/>
    <cellStyle name="Normal 3 83 2 3" xfId="30642" xr:uid="{EF33F812-4955-4321-AA3D-DAB959235501}"/>
    <cellStyle name="Normal 3 83 3" xfId="30643" xr:uid="{BBF52D86-809E-42DE-A4DD-7A4B369C94B6}"/>
    <cellStyle name="Normal 3 83 3 2" xfId="30644" xr:uid="{BB0DC159-729A-4CE8-9427-D334B8AFFFA5}"/>
    <cellStyle name="Normal 3 83 3 3" xfId="30645" xr:uid="{B24AF8EB-0192-442D-9F66-C9807EA12E76}"/>
    <cellStyle name="Normal 3 83 4" xfId="30646" xr:uid="{63AE37AF-BA47-4A25-9C56-F19720426B34}"/>
    <cellStyle name="Normal 3 83 5" xfId="30647" xr:uid="{EA41966C-5CC0-4499-B7F5-1ABA034593FD}"/>
    <cellStyle name="Normal 3 84" xfId="30648" xr:uid="{54A2C6D2-49ED-431A-8587-0BB1AD29D92C}"/>
    <cellStyle name="Normal 3 84 2" xfId="30649" xr:uid="{63118E26-C782-49C1-9E5C-75B516D14AE4}"/>
    <cellStyle name="Normal 3 84 2 2" xfId="30650" xr:uid="{6A30AAA7-2B4E-4D1B-8FEA-3B9ED6484E86}"/>
    <cellStyle name="Normal 3 84 2 3" xfId="30651" xr:uid="{BE8A666B-4694-4FA2-9C6C-D18B6A0980F7}"/>
    <cellStyle name="Normal 3 84 3" xfId="30652" xr:uid="{157078CD-6E11-432E-AD81-3F0100D54AFD}"/>
    <cellStyle name="Normal 3 84 3 2" xfId="30653" xr:uid="{8F5837C0-4CD2-4AF5-862C-AADC51DFC965}"/>
    <cellStyle name="Normal 3 84 3 3" xfId="30654" xr:uid="{67D105C0-6B13-4D3A-8F9B-5EDE1AB4CD01}"/>
    <cellStyle name="Normal 3 84 4" xfId="30655" xr:uid="{B6ED9199-0DC4-4CDB-A616-5320BBE98190}"/>
    <cellStyle name="Normal 3 84 5" xfId="30656" xr:uid="{87FE7942-D442-494A-905F-34C320B5023C}"/>
    <cellStyle name="Normal 3 85" xfId="30657" xr:uid="{FEF5CE84-42D4-40C4-98B3-C40AAB60BAE7}"/>
    <cellStyle name="Normal 3 85 2" xfId="30658" xr:uid="{3C8FBBAB-C485-4BB7-B173-5C4DD2501CC8}"/>
    <cellStyle name="Normal 3 85 2 2" xfId="30659" xr:uid="{6F7E4C30-C443-474D-B123-7DA024CAAB92}"/>
    <cellStyle name="Normal 3 85 2 3" xfId="30660" xr:uid="{4F119AF1-F593-4A37-B12D-B80CEEBFFEB2}"/>
    <cellStyle name="Normal 3 85 3" xfId="30661" xr:uid="{1BA0D5A2-8D12-4ECA-91C7-0CDD895DD22E}"/>
    <cellStyle name="Normal 3 85 3 2" xfId="30662" xr:uid="{85EF1602-2B35-48B9-AC7A-E6B95B941CB7}"/>
    <cellStyle name="Normal 3 85 3 3" xfId="30663" xr:uid="{B9A49D16-7D36-4B58-86BA-4D06BBEA7B98}"/>
    <cellStyle name="Normal 3 85 4" xfId="30664" xr:uid="{4F9A639A-9A84-44D9-AEF8-F8B7EFF7771C}"/>
    <cellStyle name="Normal 3 85 5" xfId="30665" xr:uid="{729FE693-CC71-4BD6-9EA4-987321F26D4B}"/>
    <cellStyle name="Normal 3 86" xfId="30666" xr:uid="{B2A63F2D-CE5F-4BCD-8946-0E6CE7D6EE1B}"/>
    <cellStyle name="Normal 3 86 2" xfId="30667" xr:uid="{1F74AB94-6A74-4434-B764-3C4F78595D18}"/>
    <cellStyle name="Normal 3 86 2 2" xfId="30668" xr:uid="{E41EF05D-5655-4687-85D5-21052B3C7992}"/>
    <cellStyle name="Normal 3 86 2 3" xfId="30669" xr:uid="{F3A83614-6723-44F9-8629-B018DA80B904}"/>
    <cellStyle name="Normal 3 86 3" xfId="30670" xr:uid="{569AC52F-6E6B-419C-8222-8ED3A0999FE2}"/>
    <cellStyle name="Normal 3 86 3 2" xfId="30671" xr:uid="{3E528F8F-56DB-4E5F-9503-67E71E5707C8}"/>
    <cellStyle name="Normal 3 86 3 3" xfId="30672" xr:uid="{4707989E-FEAD-4960-A5AD-FCFFA81824C2}"/>
    <cellStyle name="Normal 3 86 4" xfId="30673" xr:uid="{FE198915-D6D2-45ED-A8A9-7A4C047BC1FF}"/>
    <cellStyle name="Normal 3 86 5" xfId="30674" xr:uid="{CAD3C1E4-66F1-4256-9D0A-1D1875D74213}"/>
    <cellStyle name="Normal 3 87" xfId="30675" xr:uid="{9284DDB6-FCF5-49F5-9D43-6092F99C9076}"/>
    <cellStyle name="Normal 3 87 2" xfId="30676" xr:uid="{2BAAFD61-B953-46F5-BBDA-E3922AD92656}"/>
    <cellStyle name="Normal 3 87 2 2" xfId="30677" xr:uid="{966DFC94-880C-409C-BF29-8644069E3AB8}"/>
    <cellStyle name="Normal 3 87 2 3" xfId="30678" xr:uid="{227FD898-0153-4356-824F-015CD893DDCC}"/>
    <cellStyle name="Normal 3 87 3" xfId="30679" xr:uid="{D291E1B1-C638-42F5-B2FB-0C3F075245FE}"/>
    <cellStyle name="Normal 3 87 3 2" xfId="30680" xr:uid="{0AAE7734-10B2-4B7E-8564-0699536DEDBC}"/>
    <cellStyle name="Normal 3 87 3 3" xfId="30681" xr:uid="{FE5A7B6F-D6CC-4A8B-BA2F-19287F518F10}"/>
    <cellStyle name="Normal 3 87 4" xfId="30682" xr:uid="{008E6C9A-CCFB-4267-A012-444DCD90F32B}"/>
    <cellStyle name="Normal 3 87 5" xfId="30683" xr:uid="{599D36C3-50F0-4A21-BFD3-F84DA9C19070}"/>
    <cellStyle name="Normal 3 88" xfId="30684" xr:uid="{87998922-BA27-47B0-97AF-319E06943EB1}"/>
    <cellStyle name="Normal 3 88 2" xfId="30685" xr:uid="{23E5DC62-419D-44EA-B12C-023C2C3011EA}"/>
    <cellStyle name="Normal 3 88 2 2" xfId="30686" xr:uid="{6E560D91-CB57-43D3-AA87-95810CE9B4E7}"/>
    <cellStyle name="Normal 3 88 2 3" xfId="30687" xr:uid="{F774E818-ABE8-4D4D-85B0-989299B4FC45}"/>
    <cellStyle name="Normal 3 88 3" xfId="30688" xr:uid="{4A71CB69-144C-490A-B03F-95EB53C972EE}"/>
    <cellStyle name="Normal 3 88 3 2" xfId="30689" xr:uid="{2D261FD0-D86D-43BD-8902-9718CB27CC67}"/>
    <cellStyle name="Normal 3 88 3 3" xfId="30690" xr:uid="{42EF8525-75E8-4484-B590-3096639AED7F}"/>
    <cellStyle name="Normal 3 88 4" xfId="30691" xr:uid="{077D5EF8-B2A3-4816-8142-C9E6072C4457}"/>
    <cellStyle name="Normal 3 88 5" xfId="30692" xr:uid="{44EE0306-B57A-450E-A125-A44D510BAA41}"/>
    <cellStyle name="Normal 3 89" xfId="30693" xr:uid="{4B1FCCEE-CE46-4F14-ABE0-320B17AD696C}"/>
    <cellStyle name="Normal 3 89 2" xfId="30694" xr:uid="{89AB24AF-C513-4F78-B1B6-21F4DE955790}"/>
    <cellStyle name="Normal 3 89 2 2" xfId="30695" xr:uid="{A597F0F3-A7EB-4E85-9945-3E855B3E73C0}"/>
    <cellStyle name="Normal 3 89 2 3" xfId="30696" xr:uid="{DBD37502-35FC-4749-B8AF-C91480F421A9}"/>
    <cellStyle name="Normal 3 89 3" xfId="30697" xr:uid="{B3A81624-3EB5-43A3-A21A-E8256EA33380}"/>
    <cellStyle name="Normal 3 89 3 2" xfId="30698" xr:uid="{856F04CE-4215-4502-9A24-DED32448B5BB}"/>
    <cellStyle name="Normal 3 89 3 3" xfId="30699" xr:uid="{01D61282-C654-45D3-A139-4514143A0D9B}"/>
    <cellStyle name="Normal 3 89 4" xfId="30700" xr:uid="{4A1B7731-AE2B-47F5-9C9A-051625C18271}"/>
    <cellStyle name="Normal 3 89 5" xfId="30701" xr:uid="{E08F5E3D-A7F1-4EA6-AB9B-D71B2FCA5D84}"/>
    <cellStyle name="Normal 3 9" xfId="30702" xr:uid="{51275B14-2E48-4DCF-84E5-9C6277DD5907}"/>
    <cellStyle name="Normal 3 9 10" xfId="30703" xr:uid="{F298B6FF-F384-434F-B120-DD26651F8BAC}"/>
    <cellStyle name="Normal 3 9 10 2" xfId="30704" xr:uid="{6971ADE7-8FC4-4C1F-9120-177E6C01AC82}"/>
    <cellStyle name="Normal 3 9 10 2 2" xfId="30705" xr:uid="{CCDCCC34-1CF1-4DA6-B745-EADD5BF347D9}"/>
    <cellStyle name="Normal 3 9 10 2 3" xfId="30706" xr:uid="{B5B9E275-3940-4FC4-A902-DC1BA13DF3E2}"/>
    <cellStyle name="Normal 3 9 10 3" xfId="30707" xr:uid="{E1963F03-20CD-4697-A0C6-B3F070BA3E73}"/>
    <cellStyle name="Normal 3 9 10 3 2" xfId="30708" xr:uid="{2EE3578A-ABBA-4D2D-BB07-3D180248D9A2}"/>
    <cellStyle name="Normal 3 9 10 3 3" xfId="30709" xr:uid="{9E0380FA-F6BC-4DE9-84A0-9F3ACD8DCCC7}"/>
    <cellStyle name="Normal 3 9 10 4" xfId="30710" xr:uid="{940AEE6E-E76F-41CD-9B54-9FD55BB07FB8}"/>
    <cellStyle name="Normal 3 9 10 5" xfId="30711" xr:uid="{1224A70C-0907-40B8-A475-3BDAD58CD823}"/>
    <cellStyle name="Normal 3 9 11" xfId="30712" xr:uid="{3D6D8502-D78E-4E59-A300-11B27B4596FE}"/>
    <cellStyle name="Normal 3 9 11 2" xfId="30713" xr:uid="{8D076DFD-A524-4D2E-B2BC-C9AFD6A4B5E0}"/>
    <cellStyle name="Normal 3 9 11 2 2" xfId="30714" xr:uid="{D3C64A78-F207-4A08-925B-8AE3F440F344}"/>
    <cellStyle name="Normal 3 9 11 2 3" xfId="30715" xr:uid="{DD855DF3-15CD-4975-812D-98DC6DE6ADE4}"/>
    <cellStyle name="Normal 3 9 11 3" xfId="30716" xr:uid="{6B2112CC-0B56-4B22-8FAF-AEE40BD242A9}"/>
    <cellStyle name="Normal 3 9 11 3 2" xfId="30717" xr:uid="{46C5DBA7-4EA1-452C-B195-D8F8B26D4EAD}"/>
    <cellStyle name="Normal 3 9 11 3 3" xfId="30718" xr:uid="{8062DFE5-8663-47F1-8BDC-8D9B40A89771}"/>
    <cellStyle name="Normal 3 9 11 4" xfId="30719" xr:uid="{9EE85207-7D99-4D1E-B551-7BC91FFD0CAE}"/>
    <cellStyle name="Normal 3 9 11 5" xfId="30720" xr:uid="{C29DCE82-04A6-46E9-9CCD-314EFB40D66D}"/>
    <cellStyle name="Normal 3 9 12" xfId="30721" xr:uid="{8F01AE5D-D29C-4C42-9E40-AD61794BC06C}"/>
    <cellStyle name="Normal 3 9 12 2" xfId="30722" xr:uid="{4B46F611-35AD-48FC-A97B-57BD50D7A05F}"/>
    <cellStyle name="Normal 3 9 12 2 2" xfId="30723" xr:uid="{075027D3-74FC-4C63-83D7-51B342246830}"/>
    <cellStyle name="Normal 3 9 12 2 3" xfId="30724" xr:uid="{849851F6-B29C-47C9-88C1-67AE80FA053A}"/>
    <cellStyle name="Normal 3 9 12 3" xfId="30725" xr:uid="{8490661A-60FF-4F3C-A041-5299E4D39D0E}"/>
    <cellStyle name="Normal 3 9 12 3 2" xfId="30726" xr:uid="{B49A5C8F-203F-421B-990F-2CC0A426455A}"/>
    <cellStyle name="Normal 3 9 12 3 3" xfId="30727" xr:uid="{4C60BC32-6D8D-4BF5-B47B-4DEA43878FAD}"/>
    <cellStyle name="Normal 3 9 12 4" xfId="30728" xr:uid="{5640A610-636A-4066-BF48-CFA8D3217CE7}"/>
    <cellStyle name="Normal 3 9 12 5" xfId="30729" xr:uid="{EFC2E98B-5B1D-4AF7-8D23-5F7A2A0249B5}"/>
    <cellStyle name="Normal 3 9 13" xfId="30730" xr:uid="{1597E67B-A8D3-433C-ABC5-594CE870CEAD}"/>
    <cellStyle name="Normal 3 9 13 2" xfId="30731" xr:uid="{10F117D0-A0E4-4E31-989F-9D994AF42ADA}"/>
    <cellStyle name="Normal 3 9 13 2 2" xfId="30732" xr:uid="{F2CBE509-4DD9-4B39-A492-1FEA4F9EFFDA}"/>
    <cellStyle name="Normal 3 9 13 2 3" xfId="30733" xr:uid="{70D82645-E369-4DE1-8AB5-FBF5B61ABE3C}"/>
    <cellStyle name="Normal 3 9 13 3" xfId="30734" xr:uid="{F017EC51-08BF-4553-B899-D49C3369930C}"/>
    <cellStyle name="Normal 3 9 13 3 2" xfId="30735" xr:uid="{90DBCFE9-E2CB-471C-80C1-AFA14BF0A666}"/>
    <cellStyle name="Normal 3 9 13 3 3" xfId="30736" xr:uid="{23830192-C736-4CB3-BF77-6CA186DEC04D}"/>
    <cellStyle name="Normal 3 9 13 4" xfId="30737" xr:uid="{71777724-693D-40B8-9F33-98E98DD2913B}"/>
    <cellStyle name="Normal 3 9 13 5" xfId="30738" xr:uid="{80A46E94-C7C6-4729-9DAF-BC21F8456ABE}"/>
    <cellStyle name="Normal 3 9 14" xfId="30739" xr:uid="{463EF7C1-A008-4414-A762-69115F691B98}"/>
    <cellStyle name="Normal 3 9 14 2" xfId="30740" xr:uid="{5DA045D9-E28D-42E4-B4DF-AEB0FF6004E6}"/>
    <cellStyle name="Normal 3 9 14 2 2" xfId="30741" xr:uid="{2D08634D-17B0-4210-B29E-08D5DCE69715}"/>
    <cellStyle name="Normal 3 9 14 2 3" xfId="30742" xr:uid="{F0A1606E-0F42-48AF-9BBC-8C3B1BF81ACC}"/>
    <cellStyle name="Normal 3 9 14 3" xfId="30743" xr:uid="{03F84ED8-FA39-4219-AA25-C5CD18E506B1}"/>
    <cellStyle name="Normal 3 9 14 3 2" xfId="30744" xr:uid="{B033AAC6-BE95-4B94-B541-6C7D49F47B09}"/>
    <cellStyle name="Normal 3 9 14 3 3" xfId="30745" xr:uid="{283A3C16-F535-4063-8448-C3CC11321130}"/>
    <cellStyle name="Normal 3 9 14 4" xfId="30746" xr:uid="{80461CBC-0C0F-4B96-97EA-45A7295DD71B}"/>
    <cellStyle name="Normal 3 9 14 5" xfId="30747" xr:uid="{4FE7C8A3-E126-4294-AAB5-2E042F28773D}"/>
    <cellStyle name="Normal 3 9 15" xfId="30748" xr:uid="{C06ACBCF-AB71-4044-AEE5-B2CC0B1097C9}"/>
    <cellStyle name="Normal 3 9 15 2" xfId="30749" xr:uid="{7D0B8791-FEC4-41F0-AF16-587A3BBFACD9}"/>
    <cellStyle name="Normal 3 9 15 2 2" xfId="30750" xr:uid="{27BFEEE9-CCD9-4672-A446-939ACDFEFEF1}"/>
    <cellStyle name="Normal 3 9 15 2 3" xfId="30751" xr:uid="{0AA2296C-9C7A-4DD6-880E-A704A0B49EE3}"/>
    <cellStyle name="Normal 3 9 15 3" xfId="30752" xr:uid="{52E65EDF-6C20-4D9F-A0AF-093FEA777788}"/>
    <cellStyle name="Normal 3 9 15 3 2" xfId="30753" xr:uid="{ECD13E5A-C1DC-4E02-8E36-4C1545E461A8}"/>
    <cellStyle name="Normal 3 9 15 3 3" xfId="30754" xr:uid="{7EDDB230-CC23-4C01-B068-DFBF34EB297A}"/>
    <cellStyle name="Normal 3 9 15 4" xfId="30755" xr:uid="{5779CDB8-1327-4B90-8A0E-3FA4DC22D1ED}"/>
    <cellStyle name="Normal 3 9 15 5" xfId="30756" xr:uid="{16150B3C-0B50-4DFC-A55C-5783675F359E}"/>
    <cellStyle name="Normal 3 9 16" xfId="30757" xr:uid="{AC7D6029-C579-444E-8F63-97EB4586C84F}"/>
    <cellStyle name="Normal 3 9 16 2" xfId="30758" xr:uid="{AC83B977-6C3B-4996-9A5C-AE8E210298AE}"/>
    <cellStyle name="Normal 3 9 16 2 2" xfId="30759" xr:uid="{4ECE1AA9-E01B-4D86-B637-4B916A106861}"/>
    <cellStyle name="Normal 3 9 16 2 3" xfId="30760" xr:uid="{DD0BE581-612C-4F30-83B9-5CEBE83C0E81}"/>
    <cellStyle name="Normal 3 9 16 3" xfId="30761" xr:uid="{34F1E64F-5D33-481C-826F-42AA9B0E8A0B}"/>
    <cellStyle name="Normal 3 9 16 3 2" xfId="30762" xr:uid="{E5AF34D8-C9D0-4FBC-975E-15BC3C881CC8}"/>
    <cellStyle name="Normal 3 9 16 3 3" xfId="30763" xr:uid="{062803B6-A726-4701-AB41-C4C5F7365E87}"/>
    <cellStyle name="Normal 3 9 16 4" xfId="30764" xr:uid="{39E3849F-2CA4-40A8-A364-6ED71E0E8ECA}"/>
    <cellStyle name="Normal 3 9 16 5" xfId="30765" xr:uid="{6B72C837-BA47-4ECF-8C25-4BFD01F7D5D0}"/>
    <cellStyle name="Normal 3 9 17" xfId="30766" xr:uid="{0D236DE1-9D63-4147-819F-718B254F7DBC}"/>
    <cellStyle name="Normal 3 9 17 2" xfId="30767" xr:uid="{87BDA4C5-EADC-49E3-A995-3CC0C977CCE8}"/>
    <cellStyle name="Normal 3 9 17 2 2" xfId="30768" xr:uid="{84C43AD2-FA82-4843-96B0-D62CC73B7237}"/>
    <cellStyle name="Normal 3 9 17 2 3" xfId="30769" xr:uid="{979C1F89-7E67-471B-8D90-87719435690C}"/>
    <cellStyle name="Normal 3 9 17 3" xfId="30770" xr:uid="{8AB5A58A-EC41-44C9-82B4-27D7C22B7252}"/>
    <cellStyle name="Normal 3 9 17 3 2" xfId="30771" xr:uid="{29E0CA37-D9F4-4266-9251-B128DAB7F0B4}"/>
    <cellStyle name="Normal 3 9 17 3 3" xfId="30772" xr:uid="{9739FF05-4496-4D14-8B14-604722D24E96}"/>
    <cellStyle name="Normal 3 9 17 4" xfId="30773" xr:uid="{7603483C-07F1-4EE8-A4AE-81E52E8EA6EF}"/>
    <cellStyle name="Normal 3 9 17 5" xfId="30774" xr:uid="{33E42EB1-A5FE-4974-AC47-C38CD1C5C82E}"/>
    <cellStyle name="Normal 3 9 18" xfId="30775" xr:uid="{CC0FB000-C1C7-449D-A75A-F3753AE05F6A}"/>
    <cellStyle name="Normal 3 9 18 2" xfId="30776" xr:uid="{CD19EC8E-7EC6-4F1C-9E82-5C16AB1E8185}"/>
    <cellStyle name="Normal 3 9 18 2 2" xfId="30777" xr:uid="{C36CE6BC-DD70-4F5E-BCE5-BAEBD7326582}"/>
    <cellStyle name="Normal 3 9 18 2 3" xfId="30778" xr:uid="{12B7A58B-B5A2-4531-B31C-A1A10333DDEC}"/>
    <cellStyle name="Normal 3 9 18 3" xfId="30779" xr:uid="{B4AE0A12-DE91-4177-BF87-BFE361BE4574}"/>
    <cellStyle name="Normal 3 9 18 3 2" xfId="30780" xr:uid="{6E7C12FE-DB4D-415B-83D6-211761AAC623}"/>
    <cellStyle name="Normal 3 9 18 3 3" xfId="30781" xr:uid="{8D8BC51F-4D33-4E04-B8E7-14DEEAE4C321}"/>
    <cellStyle name="Normal 3 9 18 4" xfId="30782" xr:uid="{F92B7CAC-8F81-4B05-AA85-A19FC36FA534}"/>
    <cellStyle name="Normal 3 9 18 5" xfId="30783" xr:uid="{7766FB60-CD7D-4A8C-AF03-8B52E15228F3}"/>
    <cellStyle name="Normal 3 9 19" xfId="30784" xr:uid="{CD663263-EEE1-42C4-A96D-C6B6D7CD9741}"/>
    <cellStyle name="Normal 3 9 19 2" xfId="30785" xr:uid="{716C7BA1-2D42-49A9-8F61-F60350196CAF}"/>
    <cellStyle name="Normal 3 9 19 2 2" xfId="30786" xr:uid="{3A331A04-BA49-4915-9015-E8873A75F1D6}"/>
    <cellStyle name="Normal 3 9 19 2 3" xfId="30787" xr:uid="{49D95691-78A6-4478-9C78-38B4D347CEA3}"/>
    <cellStyle name="Normal 3 9 19 3" xfId="30788" xr:uid="{3505E6D4-6322-46E5-A83F-57E4BC360248}"/>
    <cellStyle name="Normal 3 9 19 3 2" xfId="30789" xr:uid="{2E1AE990-741E-472A-92FC-C259E8F92992}"/>
    <cellStyle name="Normal 3 9 19 3 3" xfId="30790" xr:uid="{FA06F468-E51E-4890-AE6C-9934BEA86F31}"/>
    <cellStyle name="Normal 3 9 19 4" xfId="30791" xr:uid="{E6B7F04E-9E67-44C9-9F1A-872FDA582473}"/>
    <cellStyle name="Normal 3 9 19 5" xfId="30792" xr:uid="{A245DA86-5A65-4A4B-B028-62399C3843AF}"/>
    <cellStyle name="Normal 3 9 2" xfId="30793" xr:uid="{EEBE9D4D-7B08-430B-97B5-AF158F792B1F}"/>
    <cellStyle name="Normal 3 9 2 2" xfId="30794" xr:uid="{22540A6C-C61C-4F57-9815-AD8109C26DE6}"/>
    <cellStyle name="Normal 3 9 2 2 2" xfId="30795" xr:uid="{E2967CCC-2C63-486C-874D-7F20D4684884}"/>
    <cellStyle name="Normal 3 9 2 2 3" xfId="30796" xr:uid="{AA270472-CAE2-49A4-AA4A-3EB772EAF686}"/>
    <cellStyle name="Normal 3 9 2 3" xfId="30797" xr:uid="{8EA9F9D4-5856-4325-A934-B0B07D06A326}"/>
    <cellStyle name="Normal 3 9 2 3 2" xfId="30798" xr:uid="{94CCDFB9-E279-4BEE-B275-FD494F6706CA}"/>
    <cellStyle name="Normal 3 9 2 3 3" xfId="30799" xr:uid="{E9A192A8-D4E5-4BB7-AA7F-BA804B1F7C4E}"/>
    <cellStyle name="Normal 3 9 2 4" xfId="30800" xr:uid="{D7069F89-5809-4EC7-989A-E05C4D949BB9}"/>
    <cellStyle name="Normal 3 9 2 5" xfId="30801" xr:uid="{E5DC121E-B4DF-4DE5-A8F2-B0260969DAAE}"/>
    <cellStyle name="Normal 3 9 20" xfId="30802" xr:uid="{BB3BE77F-0391-4260-9A19-CFA04DDD1A19}"/>
    <cellStyle name="Normal 3 9 20 2" xfId="30803" xr:uid="{38C0DD33-719A-48DF-A8BD-7105CD57A3B3}"/>
    <cellStyle name="Normal 3 9 20 2 2" xfId="30804" xr:uid="{A91FA070-E862-47BA-BF9A-A2BE25B735CE}"/>
    <cellStyle name="Normal 3 9 20 2 3" xfId="30805" xr:uid="{E2E3557F-F03C-4028-A469-2FC280D69DB0}"/>
    <cellStyle name="Normal 3 9 20 3" xfId="30806" xr:uid="{694FDE50-1D1E-4DF5-9C1F-41D5AB38AEE4}"/>
    <cellStyle name="Normal 3 9 20 3 2" xfId="30807" xr:uid="{A1F00520-2EFF-403B-8480-7D5A4063599C}"/>
    <cellStyle name="Normal 3 9 20 3 3" xfId="30808" xr:uid="{3EDEEDC6-A694-4235-A548-C077E9A29E6D}"/>
    <cellStyle name="Normal 3 9 20 4" xfId="30809" xr:uid="{12DACCE1-DD68-4181-88C0-EFD8AD1C79E6}"/>
    <cellStyle name="Normal 3 9 20 5" xfId="30810" xr:uid="{4405E18E-58DA-4E30-83FA-1F54B51D43B4}"/>
    <cellStyle name="Normal 3 9 21" xfId="30811" xr:uid="{1127E486-DCD3-4DF3-A3B4-7E7DCDA815DA}"/>
    <cellStyle name="Normal 3 9 21 2" xfId="30812" xr:uid="{89D3D475-BDA7-4E88-B820-DD1C10C1F893}"/>
    <cellStyle name="Normal 3 9 21 2 2" xfId="30813" xr:uid="{36B58E0D-F72E-4094-8355-01591A99DC4C}"/>
    <cellStyle name="Normal 3 9 21 2 3" xfId="30814" xr:uid="{5A69509B-513C-4CCD-B117-695ABE54D991}"/>
    <cellStyle name="Normal 3 9 21 3" xfId="30815" xr:uid="{12E00D7A-20ED-4F18-86F3-805A8B695B60}"/>
    <cellStyle name="Normal 3 9 21 3 2" xfId="30816" xr:uid="{E2BF1659-46E1-413A-BF94-4D0EAE94BA52}"/>
    <cellStyle name="Normal 3 9 21 3 3" xfId="30817" xr:uid="{9B19F594-0C92-4704-84C8-7A928B488FB0}"/>
    <cellStyle name="Normal 3 9 21 4" xfId="30818" xr:uid="{C268AF1A-6028-48C3-825D-59606E41303C}"/>
    <cellStyle name="Normal 3 9 21 5" xfId="30819" xr:uid="{D96E1743-9BDD-4C70-83E6-C43A9AA11CEB}"/>
    <cellStyle name="Normal 3 9 22" xfId="30820" xr:uid="{3EF55F76-1680-4DB3-8FD9-FCBB57AEEC24}"/>
    <cellStyle name="Normal 3 9 22 2" xfId="30821" xr:uid="{7BA90EE6-92CA-4266-8E49-3C8B23B05525}"/>
    <cellStyle name="Normal 3 9 22 2 2" xfId="30822" xr:uid="{24BEF080-CF97-4688-95A1-7689C1BE3064}"/>
    <cellStyle name="Normal 3 9 22 2 3" xfId="30823" xr:uid="{932B4C46-975A-42AE-93D6-C0139560BDAE}"/>
    <cellStyle name="Normal 3 9 22 3" xfId="30824" xr:uid="{2DBA64AF-3720-405E-844B-5D2579115447}"/>
    <cellStyle name="Normal 3 9 22 3 2" xfId="30825" xr:uid="{FD8F75CD-EEB2-4D47-9A77-6B6BB4C90161}"/>
    <cellStyle name="Normal 3 9 22 3 3" xfId="30826" xr:uid="{A2FF9B49-05BE-45AE-A921-ACC5BC8709FD}"/>
    <cellStyle name="Normal 3 9 22 4" xfId="30827" xr:uid="{8C0A7AA1-EC18-4E1B-BE2F-3B33B63F5484}"/>
    <cellStyle name="Normal 3 9 22 5" xfId="30828" xr:uid="{D425CC50-09C4-4CE0-97DF-02FD95A093A2}"/>
    <cellStyle name="Normal 3 9 23" xfId="30829" xr:uid="{B2E1E3E7-215D-44D2-A9F6-3453E9CA6812}"/>
    <cellStyle name="Normal 3 9 23 2" xfId="30830" xr:uid="{68D53CE3-33EA-4130-85BF-7787259F299F}"/>
    <cellStyle name="Normal 3 9 23 2 2" xfId="30831" xr:uid="{81D9978A-2AC3-4BF0-B3D0-88EA1A0C68FB}"/>
    <cellStyle name="Normal 3 9 23 2 3" xfId="30832" xr:uid="{66196085-DC37-4690-AADB-BE46D0941ABF}"/>
    <cellStyle name="Normal 3 9 23 3" xfId="30833" xr:uid="{568B6E1F-7473-441D-BC35-1FE1C118EA2E}"/>
    <cellStyle name="Normal 3 9 23 3 2" xfId="30834" xr:uid="{CA7D7BC0-5EC4-4082-8C78-A7ADE7E3C2C1}"/>
    <cellStyle name="Normal 3 9 23 3 3" xfId="30835" xr:uid="{D42072A8-81B3-4A15-BC84-98A50D44A0A7}"/>
    <cellStyle name="Normal 3 9 23 4" xfId="30836" xr:uid="{121E514D-4B8A-439B-829A-222C5415A5D5}"/>
    <cellStyle name="Normal 3 9 23 5" xfId="30837" xr:uid="{78DDD330-6D9C-4019-8D62-9A1C3FE4B55E}"/>
    <cellStyle name="Normal 3 9 24" xfId="30838" xr:uid="{10CED121-23EE-4906-936A-43A6D16382DE}"/>
    <cellStyle name="Normal 3 9 24 10" xfId="30839" xr:uid="{8BF89263-ED20-44D1-909A-9FCBA2A8DF07}"/>
    <cellStyle name="Normal 3 9 24 11" xfId="30840" xr:uid="{AF5F8B85-27E5-4C73-A091-0C8930AE3210}"/>
    <cellStyle name="Normal 3 9 24 11 2" xfId="30841" xr:uid="{ECA5BBAE-58EC-43FE-85F8-6D9BA37C945B}"/>
    <cellStyle name="Normal 3 9 24 11 2 2" xfId="30842" xr:uid="{9D9EA8BE-FE13-42B6-8D11-09DC72080D2A}"/>
    <cellStyle name="Normal 3 9 24 11 2 2 2" xfId="30843" xr:uid="{323E940D-0169-4ACC-BC1B-94CAA4B0FDDD}"/>
    <cellStyle name="Normal 3 9 24 11 2 3" xfId="30844" xr:uid="{3054D31E-BF03-408F-8D0A-EE0270525795}"/>
    <cellStyle name="Normal 3 9 24 11 2 4" xfId="30845" xr:uid="{A12D7FEA-69CA-4CAC-869A-0CD60BC099ED}"/>
    <cellStyle name="Normal 3 9 24 11 2 5" xfId="30846" xr:uid="{A83A397F-5C24-4D2B-B84C-6EF502901BEE}"/>
    <cellStyle name="Normal 3 9 24 11 3" xfId="30847" xr:uid="{74447FB3-2F16-4C25-821E-E072535CD23D}"/>
    <cellStyle name="Normal 3 9 24 11 3 2" xfId="30848" xr:uid="{C9CEB70A-8E40-4898-A5AD-90DB3F41A402}"/>
    <cellStyle name="Normal 3 9 24 11 4" xfId="30849" xr:uid="{F2351F2C-1272-4078-8396-9F06118E6696}"/>
    <cellStyle name="Normal 3 9 24 11 5" xfId="30850" xr:uid="{42AD3860-E93B-4F27-86B9-86E1214A9D69}"/>
    <cellStyle name="Normal 3 9 24 12" xfId="30851" xr:uid="{1DA85F93-A447-430B-A1B9-59862C7A1099}"/>
    <cellStyle name="Normal 3 9 24 13" xfId="30852" xr:uid="{B150261C-D635-4DD6-9913-C69086AD2CD1}"/>
    <cellStyle name="Normal 3 9 24 14" xfId="30853" xr:uid="{27B26686-7EF0-4310-AA88-2D4FB46BD2CB}"/>
    <cellStyle name="Normal 3 9 24 15" xfId="30854" xr:uid="{4D9F78B2-F178-41FB-90A2-4C94FB741DE9}"/>
    <cellStyle name="Normal 3 9 24 15 2" xfId="30855" xr:uid="{945018B4-E9E0-4CAA-BBA2-53BC2B06346F}"/>
    <cellStyle name="Normal 3 9 24 16" xfId="30856" xr:uid="{0FD1847E-ABE7-42EB-AE6F-614ABAB749F7}"/>
    <cellStyle name="Normal 3 9 24 17" xfId="30857" xr:uid="{DD6F1FC7-9DF4-4B63-A123-AEA67786B75E}"/>
    <cellStyle name="Normal 3 9 24 18" xfId="30858" xr:uid="{CF81FD23-D884-43A6-A28A-2A3DFE63EB0F}"/>
    <cellStyle name="Normal 3 9 24 2" xfId="30859" xr:uid="{3AB03D56-958C-4940-BC98-5202F9556973}"/>
    <cellStyle name="Normal 3 9 24 2 10" xfId="30860" xr:uid="{709EC721-632F-42AC-AE92-9ECDFCB38F51}"/>
    <cellStyle name="Normal 3 9 24 2 11" xfId="30861" xr:uid="{938B7793-A0DE-4C00-9B41-5EE21599ECFD}"/>
    <cellStyle name="Normal 3 9 24 2 12" xfId="30862" xr:uid="{F411403C-1E5E-40DE-BCD7-AB54E23D2BC2}"/>
    <cellStyle name="Normal 3 9 24 2 13" xfId="30863" xr:uid="{8EBA6838-8A89-4FF4-A040-8C8B8C9DC91D}"/>
    <cellStyle name="Normal 3 9 24 2 13 2" xfId="30864" xr:uid="{0C1F133B-F4EC-4AF0-9AF0-1CF572A5A33B}"/>
    <cellStyle name="Normal 3 9 24 2 14" xfId="30865" xr:uid="{773B59AE-B791-46DA-9E9B-AF98D3211FCC}"/>
    <cellStyle name="Normal 3 9 24 2 15" xfId="30866" xr:uid="{A74D197D-0A23-40D1-AE5F-66443E3D9C45}"/>
    <cellStyle name="Normal 3 9 24 2 16" xfId="30867" xr:uid="{D24F46DE-97CB-4D80-BD15-326507E17248}"/>
    <cellStyle name="Normal 3 9 24 2 2" xfId="30868" xr:uid="{12A78D9D-15DA-4AF6-A700-5204EA34201C}"/>
    <cellStyle name="Normal 3 9 24 2 2 10" xfId="30869" xr:uid="{2D30F112-1A3F-44B6-99C5-22FB52AC1DBF}"/>
    <cellStyle name="Normal 3 9 24 2 2 11" xfId="30870" xr:uid="{CC53612B-9AF0-4B7D-A966-1101A4ECCDFF}"/>
    <cellStyle name="Normal 3 9 24 2 2 12" xfId="30871" xr:uid="{9337790E-193B-4529-B88B-C9A5B11535EB}"/>
    <cellStyle name="Normal 3 9 24 2 2 13" xfId="30872" xr:uid="{CFA51C37-544D-4DA3-BD98-ADC6179482FC}"/>
    <cellStyle name="Normal 3 9 24 2 2 13 2" xfId="30873" xr:uid="{661F658E-EFB2-49F8-8D6C-F54FFA3FB725}"/>
    <cellStyle name="Normal 3 9 24 2 2 14" xfId="30874" xr:uid="{D71038D8-0A50-49BF-BB75-4E9B82DB997D}"/>
    <cellStyle name="Normal 3 9 24 2 2 15" xfId="30875" xr:uid="{3492D945-0F3E-4BFD-A268-137B01A3D520}"/>
    <cellStyle name="Normal 3 9 24 2 2 16" xfId="30876" xr:uid="{F55802F3-6EAD-40B3-82D1-DED709273BB3}"/>
    <cellStyle name="Normal 3 9 24 2 2 2" xfId="30877" xr:uid="{C031A3B1-6D3A-4132-B92F-092CC5202723}"/>
    <cellStyle name="Normal 3 9 24 2 2 2 10" xfId="30878" xr:uid="{D5ACFFE5-E92C-4929-A7F2-0C8F6BEBFCEF}"/>
    <cellStyle name="Normal 3 9 24 2 2 2 11" xfId="30879" xr:uid="{2A6CC6BD-6BEB-4908-A942-BF086F808360}"/>
    <cellStyle name="Normal 3 9 24 2 2 2 12" xfId="30880" xr:uid="{864AAB05-EB04-44BA-B2F7-E07FF5007717}"/>
    <cellStyle name="Normal 3 9 24 2 2 2 12 2" xfId="30881" xr:uid="{25D9B8B8-3258-4287-BEDA-B6F4E8A7E5FE}"/>
    <cellStyle name="Normal 3 9 24 2 2 2 13" xfId="30882" xr:uid="{AC969DCB-CE0E-4A2E-B26C-5CB99843C679}"/>
    <cellStyle name="Normal 3 9 24 2 2 2 14" xfId="30883" xr:uid="{75B1016E-190F-4030-A4C6-E28510811CC2}"/>
    <cellStyle name="Normal 3 9 24 2 2 2 15" xfId="30884" xr:uid="{033ACC8D-F237-4556-ABC0-B79A42953094}"/>
    <cellStyle name="Normal 3 9 24 2 2 2 2" xfId="30885" xr:uid="{1F321AB4-B41C-42BF-BD04-E20B74DE2562}"/>
    <cellStyle name="Normal 3 9 24 2 2 2 2 2" xfId="30886" xr:uid="{FED4FD2E-938D-43F8-BDE7-B10B17CDF498}"/>
    <cellStyle name="Normal 3 9 24 2 2 2 2 2 2" xfId="30887" xr:uid="{944C9A6F-8BA7-4D2F-9B3B-EE11719775B2}"/>
    <cellStyle name="Normal 3 9 24 2 2 2 2 2 2 2" xfId="30888" xr:uid="{A07302C5-D0B7-4B5E-B663-00C4ECEB6F6B}"/>
    <cellStyle name="Normal 3 9 24 2 2 2 2 2 2 2 2" xfId="30889" xr:uid="{53A82A9B-1CA3-4634-9E42-26060A0F516D}"/>
    <cellStyle name="Normal 3 9 24 2 2 2 2 2 2 2 2 2" xfId="30890" xr:uid="{B3D3040E-C82A-4C9A-B084-E1F26B46D5D1}"/>
    <cellStyle name="Normal 3 9 24 2 2 2 2 2 2 2 3" xfId="30891" xr:uid="{7EB6F6A0-3B00-44D3-B81B-23B303E69BCB}"/>
    <cellStyle name="Normal 3 9 24 2 2 2 2 2 2 2 4" xfId="30892" xr:uid="{99C34985-D4F0-4313-AC67-9B9D8591C19F}"/>
    <cellStyle name="Normal 3 9 24 2 2 2 2 2 2 2 5" xfId="30893" xr:uid="{1114B76B-5D0D-4CD6-9985-8CCA0EE488FE}"/>
    <cellStyle name="Normal 3 9 24 2 2 2 2 2 2 3" xfId="30894" xr:uid="{A7DDE86B-4AC7-408C-B126-734A8BCC04F0}"/>
    <cellStyle name="Normal 3 9 24 2 2 2 2 2 2 3 2" xfId="30895" xr:uid="{F675C002-DE15-48ED-AFAE-1372B5930B7C}"/>
    <cellStyle name="Normal 3 9 24 2 2 2 2 2 2 4" xfId="30896" xr:uid="{BBB9A817-95AB-4E47-AC65-C51291FD6C11}"/>
    <cellStyle name="Normal 3 9 24 2 2 2 2 2 2 5" xfId="30897" xr:uid="{C97BFE56-B4AA-4A6E-BAB5-32BD4410586D}"/>
    <cellStyle name="Normal 3 9 24 2 2 2 2 2 3" xfId="30898" xr:uid="{693CEB7D-0406-4E2A-9B0B-A37B819579C3}"/>
    <cellStyle name="Normal 3 9 24 2 2 2 2 2 4" xfId="30899" xr:uid="{6F3C6266-DE73-4B12-A613-C9BF4885CF1F}"/>
    <cellStyle name="Normal 3 9 24 2 2 2 2 2 5" xfId="30900" xr:uid="{31A34015-7563-4A93-9F95-861CB43FD0A9}"/>
    <cellStyle name="Normal 3 9 24 2 2 2 2 2 6" xfId="30901" xr:uid="{A4404D25-1A74-4109-9106-AD54D2797FEB}"/>
    <cellStyle name="Normal 3 9 24 2 2 2 2 2 6 2" xfId="30902" xr:uid="{5B8E1FB7-59EC-4A62-BFBC-2D377D9D67F7}"/>
    <cellStyle name="Normal 3 9 24 2 2 2 2 2 7" xfId="30903" xr:uid="{78EF21A7-1814-4609-8212-BEBB71AEBE1C}"/>
    <cellStyle name="Normal 3 9 24 2 2 2 2 2 8" xfId="30904" xr:uid="{44489A09-F725-4321-88C5-A02E8F3E11DE}"/>
    <cellStyle name="Normal 3 9 24 2 2 2 2 2 9" xfId="30905" xr:uid="{8FAF1F7B-62CF-44F1-856B-B1844D371352}"/>
    <cellStyle name="Normal 3 9 24 2 2 2 2 3" xfId="30906" xr:uid="{71E7806E-5CEE-4E39-86A1-B22D973E416D}"/>
    <cellStyle name="Normal 3 9 24 2 2 2 2 3 2" xfId="30907" xr:uid="{99290A33-8883-4017-B6BE-4B916B1B5FBE}"/>
    <cellStyle name="Normal 3 9 24 2 2 2 2 3 2 2" xfId="30908" xr:uid="{AB9EB1B0-7ED6-4983-B2AA-5C162F622F41}"/>
    <cellStyle name="Normal 3 9 24 2 2 2 2 3 2 2 2" xfId="30909" xr:uid="{25E704C8-C159-4E26-894A-F9DBF9998932}"/>
    <cellStyle name="Normal 3 9 24 2 2 2 2 3 2 3" xfId="30910" xr:uid="{A416AB3C-0DC2-4FAB-98C9-4639E89FDA94}"/>
    <cellStyle name="Normal 3 9 24 2 2 2 2 3 2 4" xfId="30911" xr:uid="{4C9002B9-684B-49C6-94D7-449F1A330978}"/>
    <cellStyle name="Normal 3 9 24 2 2 2 2 3 2 5" xfId="30912" xr:uid="{E90D8E2C-32B2-47B4-913D-D42A790424D8}"/>
    <cellStyle name="Normal 3 9 24 2 2 2 2 3 3" xfId="30913" xr:uid="{98340682-EE59-4523-8DC9-1111445F953F}"/>
    <cellStyle name="Normal 3 9 24 2 2 2 2 3 3 2" xfId="30914" xr:uid="{C9831130-A980-42AA-A006-0E915EE8E6CF}"/>
    <cellStyle name="Normal 3 9 24 2 2 2 2 3 4" xfId="30915" xr:uid="{02FB0B1B-194A-4E54-820F-1C152814EC50}"/>
    <cellStyle name="Normal 3 9 24 2 2 2 2 3 5" xfId="30916" xr:uid="{FE96055A-97EF-441C-8BBE-542BAEF72564}"/>
    <cellStyle name="Normal 3 9 24 2 2 2 2 4" xfId="30917" xr:uid="{B8BE2420-DA83-4EEC-AEEF-C0F3238551B5}"/>
    <cellStyle name="Normal 3 9 24 2 2 2 2 5" xfId="30918" xr:uid="{042B18A1-4708-47DC-AB85-0481DB9545C0}"/>
    <cellStyle name="Normal 3 9 24 2 2 2 2 6" xfId="30919" xr:uid="{C98BD365-CA7A-4513-B8CA-BFB704F725C3}"/>
    <cellStyle name="Normal 3 9 24 2 2 2 2 6 2" xfId="30920" xr:uid="{184F2E8A-052E-4F13-8FE1-AD56D3BFD9C7}"/>
    <cellStyle name="Normal 3 9 24 2 2 2 2 7" xfId="30921" xr:uid="{30CDB1A1-535D-4D45-AB11-8AE4B29E5986}"/>
    <cellStyle name="Normal 3 9 24 2 2 2 2 8" xfId="30922" xr:uid="{09B215BE-6183-4E0F-8600-CE6CE568D293}"/>
    <cellStyle name="Normal 3 9 24 2 2 2 2 9" xfId="30923" xr:uid="{C926F218-9598-4AC6-A4D5-639623F65F59}"/>
    <cellStyle name="Normal 3 9 24 2 2 2 3" xfId="30924" xr:uid="{2B5BD754-DD49-40C5-B1F5-F7F5EFEE9634}"/>
    <cellStyle name="Normal 3 9 24 2 2 2 3 2" xfId="30925" xr:uid="{4C0BA8FE-0902-46C2-AF93-41E9B5B6756D}"/>
    <cellStyle name="Normal 3 9 24 2 2 2 3 3" xfId="30926" xr:uid="{B7E11775-AD16-4C1B-83D8-26A01B98D475}"/>
    <cellStyle name="Normal 3 9 24 2 2 2 4" xfId="30927" xr:uid="{9ED7249F-BAC1-4134-BB9A-33C0F65E520B}"/>
    <cellStyle name="Normal 3 9 24 2 2 2 4 2" xfId="30928" xr:uid="{B4CA8305-1B10-426D-8866-56EE63F5EB2C}"/>
    <cellStyle name="Normal 3 9 24 2 2 2 4 3" xfId="30929" xr:uid="{AE7A162A-EBFB-4DCC-82F5-B596E8CA943E}"/>
    <cellStyle name="Normal 3 9 24 2 2 2 5" xfId="30930" xr:uid="{C0D1EF87-435C-4F32-8DDC-57B1CEC4D98C}"/>
    <cellStyle name="Normal 3 9 24 2 2 2 5 2" xfId="30931" xr:uid="{C62E2D34-FA3E-413D-86F2-1C4F35038CEB}"/>
    <cellStyle name="Normal 3 9 24 2 2 2 5 3" xfId="30932" xr:uid="{63EF577E-E791-4BBF-9A34-EE083DFA6B4F}"/>
    <cellStyle name="Normal 3 9 24 2 2 2 6" xfId="30933" xr:uid="{04E95693-B822-4E94-84A5-3DCCDD5F9E2F}"/>
    <cellStyle name="Normal 3 9 24 2 2 2 6 2" xfId="30934" xr:uid="{79301502-E871-408A-B971-2FCA2C75C470}"/>
    <cellStyle name="Normal 3 9 24 2 2 2 6 3" xfId="30935" xr:uid="{DB3D632C-01A2-4259-8878-19C31A42BF29}"/>
    <cellStyle name="Normal 3 9 24 2 2 2 7" xfId="30936" xr:uid="{1C3C2AAB-57EC-4A5A-BD9E-F821CC0DBFA5}"/>
    <cellStyle name="Normal 3 9 24 2 2 2 7 2" xfId="30937" xr:uid="{E6EFF292-55DF-491B-9F56-A0176C474B90}"/>
    <cellStyle name="Normal 3 9 24 2 2 2 7 3" xfId="30938" xr:uid="{8D4E7311-7247-4365-AE58-AB5FD95C120F}"/>
    <cellStyle name="Normal 3 9 24 2 2 2 8" xfId="30939" xr:uid="{3F2C87FA-BC1C-4B5E-80CF-92C7E17FF3D6}"/>
    <cellStyle name="Normal 3 9 24 2 2 2 8 2" xfId="30940" xr:uid="{C01F2B48-C6C5-43F0-AA6E-C2B8F54D8613}"/>
    <cellStyle name="Normal 3 9 24 2 2 2 8 2 2" xfId="30941" xr:uid="{373CAA0E-AB5D-454E-936C-3D236BD2B9DE}"/>
    <cellStyle name="Normal 3 9 24 2 2 2 8 2 2 2" xfId="30942" xr:uid="{EDF446DB-6B98-4182-AFA5-E96B21EC4D1C}"/>
    <cellStyle name="Normal 3 9 24 2 2 2 8 2 3" xfId="30943" xr:uid="{3CEA0857-30E7-4F83-8C51-C4E09433A225}"/>
    <cellStyle name="Normal 3 9 24 2 2 2 8 2 4" xfId="30944" xr:uid="{C5ACF64F-1EB2-418D-BC34-C75713D80F85}"/>
    <cellStyle name="Normal 3 9 24 2 2 2 8 2 5" xfId="30945" xr:uid="{27289FC7-8B25-4ACE-95D0-A58AEEAB4281}"/>
    <cellStyle name="Normal 3 9 24 2 2 2 8 3" xfId="30946" xr:uid="{F9CC1CF3-4599-4C57-86C0-0655BA6D68C2}"/>
    <cellStyle name="Normal 3 9 24 2 2 2 8 3 2" xfId="30947" xr:uid="{BC30A48F-3711-4222-8FFB-F2D87EBE9707}"/>
    <cellStyle name="Normal 3 9 24 2 2 2 8 4" xfId="30948" xr:uid="{D7121D70-9333-43AE-8FF5-40C77FC83D7A}"/>
    <cellStyle name="Normal 3 9 24 2 2 2 8 5" xfId="30949" xr:uid="{7F0F0BBD-F45B-4D2E-81E7-E463288F2A73}"/>
    <cellStyle name="Normal 3 9 24 2 2 2 9" xfId="30950" xr:uid="{BBAA8B7A-D6F5-418A-90D0-4F64840C5A54}"/>
    <cellStyle name="Normal 3 9 24 2 2 3" xfId="30951" xr:uid="{876BCB29-E677-403E-B772-C9CC36FB2F30}"/>
    <cellStyle name="Normal 3 9 24 2 2 3 2" xfId="30952" xr:uid="{783F394B-5BCC-478E-A238-3F39C6722314}"/>
    <cellStyle name="Normal 3 9 24 2 2 3 3" xfId="30953" xr:uid="{675AAA99-5AA9-45B2-8C9D-5383394B2D59}"/>
    <cellStyle name="Normal 3 9 24 2 2 4" xfId="30954" xr:uid="{DF67776C-BA57-477C-B8AC-4EB0FAB96653}"/>
    <cellStyle name="Normal 3 9 24 2 2 4 2" xfId="30955" xr:uid="{0553CA45-C621-4888-807D-90CE77E20164}"/>
    <cellStyle name="Normal 3 9 24 2 2 4 2 2" xfId="30956" xr:uid="{CFC61853-2CFA-460A-9846-229028C47309}"/>
    <cellStyle name="Normal 3 9 24 2 2 4 2 2 2" xfId="30957" xr:uid="{CA36404F-18A6-4F74-9551-562B6411EE09}"/>
    <cellStyle name="Normal 3 9 24 2 2 4 2 2 2 2" xfId="30958" xr:uid="{20FC45BF-C895-40F8-93D5-9FCA65F016DD}"/>
    <cellStyle name="Normal 3 9 24 2 2 4 2 2 2 2 2" xfId="30959" xr:uid="{5C893D75-C5A8-4F27-8D44-C3D2FBE9DCD8}"/>
    <cellStyle name="Normal 3 9 24 2 2 4 2 2 2 3" xfId="30960" xr:uid="{0AAE6198-9A56-494C-B155-A2C173AD6FE2}"/>
    <cellStyle name="Normal 3 9 24 2 2 4 2 2 2 4" xfId="30961" xr:uid="{704BE47F-6298-45E5-8DB6-836A5DC3A62C}"/>
    <cellStyle name="Normal 3 9 24 2 2 4 2 2 2 5" xfId="30962" xr:uid="{A0A05ED0-7AA6-44B0-9146-AFB798CC2564}"/>
    <cellStyle name="Normal 3 9 24 2 2 4 2 2 3" xfId="30963" xr:uid="{EB6C64EE-C2F3-4CDC-9BC6-C1EF99707939}"/>
    <cellStyle name="Normal 3 9 24 2 2 4 2 2 3 2" xfId="30964" xr:uid="{D658F73E-2396-4EF5-B197-468FD5EC811D}"/>
    <cellStyle name="Normal 3 9 24 2 2 4 2 2 4" xfId="30965" xr:uid="{67A10EA4-BC24-4306-BED4-9A9E00128DF6}"/>
    <cellStyle name="Normal 3 9 24 2 2 4 2 2 5" xfId="30966" xr:uid="{7A1D5CA2-D99E-4CFE-8214-95954E65A14A}"/>
    <cellStyle name="Normal 3 9 24 2 2 4 2 3" xfId="30967" xr:uid="{FFA1C261-D7A0-49E4-BD1D-EB85AB7F8680}"/>
    <cellStyle name="Normal 3 9 24 2 2 4 2 4" xfId="30968" xr:uid="{D4154938-3F14-47A0-AF21-76D76453D5F7}"/>
    <cellStyle name="Normal 3 9 24 2 2 4 2 5" xfId="30969" xr:uid="{C77B1E44-1BF0-44FC-AD14-C3C472FBB9C8}"/>
    <cellStyle name="Normal 3 9 24 2 2 4 2 6" xfId="30970" xr:uid="{8D440DF2-178D-444A-9EF0-3055D3889AA2}"/>
    <cellStyle name="Normal 3 9 24 2 2 4 2 6 2" xfId="30971" xr:uid="{7AE26FD6-8F15-4F06-9773-BA84F67E5008}"/>
    <cellStyle name="Normal 3 9 24 2 2 4 2 7" xfId="30972" xr:uid="{DF037D55-21A9-4716-A584-515750D2F8E7}"/>
    <cellStyle name="Normal 3 9 24 2 2 4 2 8" xfId="30973" xr:uid="{28074609-6241-42AA-9B98-F12BF6A76928}"/>
    <cellStyle name="Normal 3 9 24 2 2 4 2 9" xfId="30974" xr:uid="{C333F1AF-9B01-4D45-B30E-29849A864ABB}"/>
    <cellStyle name="Normal 3 9 24 2 2 4 3" xfId="30975" xr:uid="{BA670196-448C-4101-9B89-EB9F435C92F7}"/>
    <cellStyle name="Normal 3 9 24 2 2 4 3 2" xfId="30976" xr:uid="{AD8145D1-7CDE-47D0-84E6-016A7066E338}"/>
    <cellStyle name="Normal 3 9 24 2 2 4 3 2 2" xfId="30977" xr:uid="{359787AA-CF92-46A8-9031-421C6624B02D}"/>
    <cellStyle name="Normal 3 9 24 2 2 4 3 2 2 2" xfId="30978" xr:uid="{BAAFBA32-F056-4D80-A755-34A7E3366654}"/>
    <cellStyle name="Normal 3 9 24 2 2 4 3 2 3" xfId="30979" xr:uid="{799CB5C5-29C1-4E83-A044-CD800779E2CE}"/>
    <cellStyle name="Normal 3 9 24 2 2 4 3 2 4" xfId="30980" xr:uid="{086B51B5-34B4-4AA7-8AED-301E8AF352BF}"/>
    <cellStyle name="Normal 3 9 24 2 2 4 3 2 5" xfId="30981" xr:uid="{5B98A5DC-CA64-4793-9B04-68DB5678B9CA}"/>
    <cellStyle name="Normal 3 9 24 2 2 4 3 3" xfId="30982" xr:uid="{CCD9A82E-404E-402C-9290-5E8C65ABCA8A}"/>
    <cellStyle name="Normal 3 9 24 2 2 4 3 3 2" xfId="30983" xr:uid="{D207CDF3-1FDA-4EFA-BC12-D59DAFBB95D4}"/>
    <cellStyle name="Normal 3 9 24 2 2 4 3 4" xfId="30984" xr:uid="{A28A3946-AD09-45B7-B3FE-227D71CA501F}"/>
    <cellStyle name="Normal 3 9 24 2 2 4 3 5" xfId="30985" xr:uid="{FFC35514-9645-42F2-9426-DC735CD40C38}"/>
    <cellStyle name="Normal 3 9 24 2 2 4 4" xfId="30986" xr:uid="{200850EF-2A8A-4E55-8F06-9928036B29BF}"/>
    <cellStyle name="Normal 3 9 24 2 2 4 5" xfId="30987" xr:uid="{B4B39B6C-7453-4DE2-B6E4-1E15C44AC2FD}"/>
    <cellStyle name="Normal 3 9 24 2 2 4 6" xfId="30988" xr:uid="{E6C74FDA-64E0-495F-8E91-304D4B27C3E8}"/>
    <cellStyle name="Normal 3 9 24 2 2 4 6 2" xfId="30989" xr:uid="{32515861-43EA-4A1E-916C-C97500E9DAA6}"/>
    <cellStyle name="Normal 3 9 24 2 2 4 7" xfId="30990" xr:uid="{EAB47F8B-14F1-46FA-8913-0FABB95EF812}"/>
    <cellStyle name="Normal 3 9 24 2 2 4 8" xfId="30991" xr:uid="{FBDFB352-B213-4B8E-8109-E10203F52536}"/>
    <cellStyle name="Normal 3 9 24 2 2 4 9" xfId="30992" xr:uid="{BB24B19E-9753-41D4-A7C9-C01F7C3B692A}"/>
    <cellStyle name="Normal 3 9 24 2 2 5" xfId="30993" xr:uid="{8C51F056-4584-40E9-8D29-2638338613AC}"/>
    <cellStyle name="Normal 3 9 24 2 2 6" xfId="30994" xr:uid="{F4C5DE1B-CDD5-438F-9973-1180BAD8D4A4}"/>
    <cellStyle name="Normal 3 9 24 2 2 7" xfId="30995" xr:uid="{0D200359-9451-4A1C-876E-F1C9B5E4A5D3}"/>
    <cellStyle name="Normal 3 9 24 2 2 8" xfId="30996" xr:uid="{F1E908F4-04CA-4260-915A-F9D4B5E1FCCB}"/>
    <cellStyle name="Normal 3 9 24 2 2 9" xfId="30997" xr:uid="{EBF5F46C-C568-487A-A0E8-D0D3EA29A01D}"/>
    <cellStyle name="Normal 3 9 24 2 2 9 2" xfId="30998" xr:uid="{27F667EB-DFF9-43F8-87D0-7BBF937377D5}"/>
    <cellStyle name="Normal 3 9 24 2 2 9 2 2" xfId="30999" xr:uid="{55438A92-D485-42A1-9E2A-2C3B56D083F6}"/>
    <cellStyle name="Normal 3 9 24 2 2 9 2 2 2" xfId="31000" xr:uid="{798729BF-0AD8-469B-BC36-79E382D71CF5}"/>
    <cellStyle name="Normal 3 9 24 2 2 9 2 3" xfId="31001" xr:uid="{9E530C0C-6FC9-4629-BE96-4CA274A4F882}"/>
    <cellStyle name="Normal 3 9 24 2 2 9 2 4" xfId="31002" xr:uid="{954DD5FB-1706-48EC-890A-FF9E7309B314}"/>
    <cellStyle name="Normal 3 9 24 2 2 9 2 5" xfId="31003" xr:uid="{A0273EBE-D058-47B7-ABA8-BC587A53C1B7}"/>
    <cellStyle name="Normal 3 9 24 2 2 9 3" xfId="31004" xr:uid="{DEE4F189-2D5C-4ACD-843F-53A2142EC8C7}"/>
    <cellStyle name="Normal 3 9 24 2 2 9 3 2" xfId="31005" xr:uid="{AECCB4EA-EB18-4BD7-9AD0-3235A2AE4B60}"/>
    <cellStyle name="Normal 3 9 24 2 2 9 4" xfId="31006" xr:uid="{C17BE4C3-DAA5-4E10-85C1-F63276BBA973}"/>
    <cellStyle name="Normal 3 9 24 2 2 9 5" xfId="31007" xr:uid="{75FF5AC5-4FE1-4E9A-8601-CE5B14B24DA1}"/>
    <cellStyle name="Normal 3 9 24 2 3" xfId="31008" xr:uid="{B62687B8-D062-4A0F-A4A2-B0FC40DDC0D0}"/>
    <cellStyle name="Normal 3 9 24 2 3 10" xfId="31009" xr:uid="{11B4FD39-F580-4240-BAFD-03786D94EA58}"/>
    <cellStyle name="Normal 3 9 24 2 3 11" xfId="31010" xr:uid="{7162553F-561E-4B65-AB23-96574EB659C4}"/>
    <cellStyle name="Normal 3 9 24 2 3 12" xfId="31011" xr:uid="{CF011FA6-1890-4C4A-8A2C-B3E345FF2CE2}"/>
    <cellStyle name="Normal 3 9 24 2 3 12 2" xfId="31012" xr:uid="{6145A27F-DB3B-4F55-8F94-724EF306C12C}"/>
    <cellStyle name="Normal 3 9 24 2 3 13" xfId="31013" xr:uid="{947FDD6B-F2A7-434E-B9CB-A596A2A7CD9D}"/>
    <cellStyle name="Normal 3 9 24 2 3 14" xfId="31014" xr:uid="{3D7ADCCB-E504-4E72-AC95-78A2ADA0E5DF}"/>
    <cellStyle name="Normal 3 9 24 2 3 15" xfId="31015" xr:uid="{8F5EEBF5-4E94-4349-BFBE-10C23E962CA6}"/>
    <cellStyle name="Normal 3 9 24 2 3 2" xfId="31016" xr:uid="{385E01E8-0D18-426F-B07A-81B155F09728}"/>
    <cellStyle name="Normal 3 9 24 2 3 2 2" xfId="31017" xr:uid="{B494C348-9E1D-4FC5-8FC4-B6215E2B36FB}"/>
    <cellStyle name="Normal 3 9 24 2 3 2 2 2" xfId="31018" xr:uid="{AF04B023-35E6-4E9D-A20D-CAFD3B3E070B}"/>
    <cellStyle name="Normal 3 9 24 2 3 2 2 2 2" xfId="31019" xr:uid="{555910C4-072C-4CB5-B9D2-E76FD93D63DF}"/>
    <cellStyle name="Normal 3 9 24 2 3 2 2 2 2 2" xfId="31020" xr:uid="{D7A074C0-3206-4BEC-B6C3-C90124B64833}"/>
    <cellStyle name="Normal 3 9 24 2 3 2 2 2 2 2 2" xfId="31021" xr:uid="{DBA2FC1B-CF42-4E6D-A8AC-4E7592CF3055}"/>
    <cellStyle name="Normal 3 9 24 2 3 2 2 2 2 3" xfId="31022" xr:uid="{E26939F3-1FCF-4D8C-B1EB-84D03A00718B}"/>
    <cellStyle name="Normal 3 9 24 2 3 2 2 2 2 4" xfId="31023" xr:uid="{5D323197-1DF2-41F6-A646-5BDAFD6CFF58}"/>
    <cellStyle name="Normal 3 9 24 2 3 2 2 2 2 5" xfId="31024" xr:uid="{0744F233-086E-492A-ACEC-82DE477CA14B}"/>
    <cellStyle name="Normal 3 9 24 2 3 2 2 2 3" xfId="31025" xr:uid="{96F1F981-2422-43A9-AC59-C2188F438E1F}"/>
    <cellStyle name="Normal 3 9 24 2 3 2 2 2 3 2" xfId="31026" xr:uid="{7E88051A-2DC1-4C9E-B738-E993941F653E}"/>
    <cellStyle name="Normal 3 9 24 2 3 2 2 2 4" xfId="31027" xr:uid="{0F76BCCB-35D9-4E69-AF11-8226A5877886}"/>
    <cellStyle name="Normal 3 9 24 2 3 2 2 2 5" xfId="31028" xr:uid="{1B9635AF-472B-4BEC-A33F-AE19CA085507}"/>
    <cellStyle name="Normal 3 9 24 2 3 2 2 3" xfId="31029" xr:uid="{ADFEE9B9-54E8-459F-B5C2-4188545C273B}"/>
    <cellStyle name="Normal 3 9 24 2 3 2 2 4" xfId="31030" xr:uid="{A8B7B4AC-8C4D-46C8-A367-E4B509C99738}"/>
    <cellStyle name="Normal 3 9 24 2 3 2 2 5" xfId="31031" xr:uid="{EF78023D-D283-41CF-9A9F-02FA711F1B1A}"/>
    <cellStyle name="Normal 3 9 24 2 3 2 2 6" xfId="31032" xr:uid="{9A74167C-5B13-4091-917D-F24F97312E30}"/>
    <cellStyle name="Normal 3 9 24 2 3 2 2 6 2" xfId="31033" xr:uid="{0560DCAA-285B-4572-A5FD-B2E9EE2B579A}"/>
    <cellStyle name="Normal 3 9 24 2 3 2 2 7" xfId="31034" xr:uid="{8F41A2C1-2440-4135-B02C-6083740E793C}"/>
    <cellStyle name="Normal 3 9 24 2 3 2 2 8" xfId="31035" xr:uid="{03EA92F8-5B34-438E-8514-0C9BDAFAB0C4}"/>
    <cellStyle name="Normal 3 9 24 2 3 2 2 9" xfId="31036" xr:uid="{A8A2E31C-297E-46D1-BBBA-65C7358673FE}"/>
    <cellStyle name="Normal 3 9 24 2 3 2 3" xfId="31037" xr:uid="{03D202CD-ABC9-45AE-ADDB-A2FB4A071CCD}"/>
    <cellStyle name="Normal 3 9 24 2 3 2 3 2" xfId="31038" xr:uid="{2F50B55D-2568-416F-8B0B-118698690DBC}"/>
    <cellStyle name="Normal 3 9 24 2 3 2 3 2 2" xfId="31039" xr:uid="{781980EB-1B9E-489E-BDFA-7A7417F16C28}"/>
    <cellStyle name="Normal 3 9 24 2 3 2 3 2 2 2" xfId="31040" xr:uid="{39FC3A13-D151-454E-8FBB-17F34A2EE711}"/>
    <cellStyle name="Normal 3 9 24 2 3 2 3 2 3" xfId="31041" xr:uid="{71EF9EC7-66E2-4106-B5CE-3B9903B40ADA}"/>
    <cellStyle name="Normal 3 9 24 2 3 2 3 2 4" xfId="31042" xr:uid="{DF2DC5F4-005D-4BDB-B348-63F1DE3D7EDA}"/>
    <cellStyle name="Normal 3 9 24 2 3 2 3 2 5" xfId="31043" xr:uid="{49604B73-BA3E-48C2-9D5E-0433F125ABB5}"/>
    <cellStyle name="Normal 3 9 24 2 3 2 3 3" xfId="31044" xr:uid="{DCB98EE8-AE2C-444D-BF60-04DAB14E5E48}"/>
    <cellStyle name="Normal 3 9 24 2 3 2 3 3 2" xfId="31045" xr:uid="{33C8E3FE-6BA0-459F-835D-C6F001A952AD}"/>
    <cellStyle name="Normal 3 9 24 2 3 2 3 4" xfId="31046" xr:uid="{5E18D3EB-8F6C-4127-A347-775F81243593}"/>
    <cellStyle name="Normal 3 9 24 2 3 2 3 5" xfId="31047" xr:uid="{135CDD99-74C6-4260-A855-7B0F719EE1AC}"/>
    <cellStyle name="Normal 3 9 24 2 3 2 4" xfId="31048" xr:uid="{59142B66-33BA-4CB8-9572-572199FF6584}"/>
    <cellStyle name="Normal 3 9 24 2 3 2 5" xfId="31049" xr:uid="{45D3328A-1284-49B7-A941-65D8F9E840FF}"/>
    <cellStyle name="Normal 3 9 24 2 3 2 6" xfId="31050" xr:uid="{440A8654-CADE-41AC-8500-DCFB6F517138}"/>
    <cellStyle name="Normal 3 9 24 2 3 2 6 2" xfId="31051" xr:uid="{4EA5FA22-B7F3-4D73-8877-C16A0F34ACA8}"/>
    <cellStyle name="Normal 3 9 24 2 3 2 7" xfId="31052" xr:uid="{FC8C9FD0-8FBB-486B-9D06-418E772B8D44}"/>
    <cellStyle name="Normal 3 9 24 2 3 2 8" xfId="31053" xr:uid="{CE5A88A9-FEFD-486E-B109-8E90189D7994}"/>
    <cellStyle name="Normal 3 9 24 2 3 2 9" xfId="31054" xr:uid="{B8FB6482-7957-4C15-B6F1-5C83D45C6443}"/>
    <cellStyle name="Normal 3 9 24 2 3 3" xfId="31055" xr:uid="{4177B910-63AC-42D6-8473-E6C47B99DBF1}"/>
    <cellStyle name="Normal 3 9 24 2 3 4" xfId="31056" xr:uid="{7BE4E6DD-BDEB-413F-AC9D-445007B0B132}"/>
    <cellStyle name="Normal 3 9 24 2 3 5" xfId="31057" xr:uid="{E73F99C3-C1D5-4BEF-9F0A-F7B3AF4E6AF1}"/>
    <cellStyle name="Normal 3 9 24 2 3 6" xfId="31058" xr:uid="{3AC66627-AED9-46DB-865E-75C3B74FCFE2}"/>
    <cellStyle name="Normal 3 9 24 2 3 7" xfId="31059" xr:uid="{FB439AB8-FAC9-4BAE-B8A5-651F83E79DE1}"/>
    <cellStyle name="Normal 3 9 24 2 3 8" xfId="31060" xr:uid="{323CD448-8B60-4126-8038-F161994101B4}"/>
    <cellStyle name="Normal 3 9 24 2 3 8 2" xfId="31061" xr:uid="{F73E5241-E483-4287-B314-83E97FE7197F}"/>
    <cellStyle name="Normal 3 9 24 2 3 8 2 2" xfId="31062" xr:uid="{5F78F803-FA66-4967-9029-64003B6A2007}"/>
    <cellStyle name="Normal 3 9 24 2 3 8 2 2 2" xfId="31063" xr:uid="{BE07F401-8EB9-42DE-8751-C5672B972F66}"/>
    <cellStyle name="Normal 3 9 24 2 3 8 2 3" xfId="31064" xr:uid="{CB30C93A-CCEC-4841-B9AA-B8FDAF92FFC2}"/>
    <cellStyle name="Normal 3 9 24 2 3 8 2 4" xfId="31065" xr:uid="{F63BE030-3A1E-4DC3-B468-ADED71F25948}"/>
    <cellStyle name="Normal 3 9 24 2 3 8 2 5" xfId="31066" xr:uid="{FA3B3D54-CECB-401C-A853-4565EECD8BCA}"/>
    <cellStyle name="Normal 3 9 24 2 3 8 3" xfId="31067" xr:uid="{61514C0D-177D-4504-BC10-FB788BE9897C}"/>
    <cellStyle name="Normal 3 9 24 2 3 8 3 2" xfId="31068" xr:uid="{21666FCA-F8CB-44CD-B805-C7D146436106}"/>
    <cellStyle name="Normal 3 9 24 2 3 8 4" xfId="31069" xr:uid="{0BE06DA7-6888-4441-B46E-BC51338CD04E}"/>
    <cellStyle name="Normal 3 9 24 2 3 8 5" xfId="31070" xr:uid="{0B1B24D6-895F-4B74-844C-86B46F0CA565}"/>
    <cellStyle name="Normal 3 9 24 2 3 9" xfId="31071" xr:uid="{0D31862C-6D27-483A-AC64-E4EDE9A6B1D9}"/>
    <cellStyle name="Normal 3 9 24 2 4" xfId="31072" xr:uid="{3321112B-0C09-4D05-957E-B9B520A4592A}"/>
    <cellStyle name="Normal 3 9 24 2 4 2" xfId="31073" xr:uid="{EB1E2276-D696-45F0-8B92-7871EC12960A}"/>
    <cellStyle name="Normal 3 9 24 2 4 2 2" xfId="31074" xr:uid="{D580CF38-41D6-49E4-AC5F-857560CD32F7}"/>
    <cellStyle name="Normal 3 9 24 2 4 2 2 2" xfId="31075" xr:uid="{54534D43-7DE4-4C3F-BE78-90C7526FD2B3}"/>
    <cellStyle name="Normal 3 9 24 2 4 2 2 2 2" xfId="31076" xr:uid="{BEE3C62F-2F4B-488C-AFDF-E7460F7DB8D9}"/>
    <cellStyle name="Normal 3 9 24 2 4 2 2 2 2 2" xfId="31077" xr:uid="{5730DA5F-312D-40B2-9260-DE9D67238DF5}"/>
    <cellStyle name="Normal 3 9 24 2 4 2 2 2 3" xfId="31078" xr:uid="{7004572F-4578-41FB-8E5C-234A4C512DA2}"/>
    <cellStyle name="Normal 3 9 24 2 4 2 2 2 4" xfId="31079" xr:uid="{6A107408-9FF2-401A-8830-A08AFE78E8CC}"/>
    <cellStyle name="Normal 3 9 24 2 4 2 2 2 5" xfId="31080" xr:uid="{A4DCEB42-049A-4D39-96D0-163CEAF4D724}"/>
    <cellStyle name="Normal 3 9 24 2 4 2 2 3" xfId="31081" xr:uid="{302B30F6-13DF-44F9-8F2B-92187C80A0CE}"/>
    <cellStyle name="Normal 3 9 24 2 4 2 2 3 2" xfId="31082" xr:uid="{E77D2DB7-3F45-4F67-B56E-56F2131A3F55}"/>
    <cellStyle name="Normal 3 9 24 2 4 2 2 4" xfId="31083" xr:uid="{FB47464B-D71A-4D0E-ADD9-07129596D6D2}"/>
    <cellStyle name="Normal 3 9 24 2 4 2 2 5" xfId="31084" xr:uid="{F6A06210-FC29-4988-810E-B4328C7B7125}"/>
    <cellStyle name="Normal 3 9 24 2 4 2 3" xfId="31085" xr:uid="{8B0C4451-D524-4B15-936B-B3683A471ED6}"/>
    <cellStyle name="Normal 3 9 24 2 4 2 4" xfId="31086" xr:uid="{844DF9C4-7BA0-4B7A-8C10-ED2567E9BDFF}"/>
    <cellStyle name="Normal 3 9 24 2 4 2 5" xfId="31087" xr:uid="{17383C7A-2CBD-4B9B-A1AC-2D9A9D286511}"/>
    <cellStyle name="Normal 3 9 24 2 4 2 6" xfId="31088" xr:uid="{21265D97-5877-438E-92BB-4FF1D2F6C3C7}"/>
    <cellStyle name="Normal 3 9 24 2 4 2 6 2" xfId="31089" xr:uid="{2C1041E0-BA25-40B9-810D-8F264FEC66C9}"/>
    <cellStyle name="Normal 3 9 24 2 4 2 7" xfId="31090" xr:uid="{275EDE05-8472-4B88-9221-29F7D2FAD8E2}"/>
    <cellStyle name="Normal 3 9 24 2 4 2 8" xfId="31091" xr:uid="{FCA4A537-32C8-4263-AB70-2FD1281F494E}"/>
    <cellStyle name="Normal 3 9 24 2 4 2 9" xfId="31092" xr:uid="{1E62A522-7E7C-4434-9682-02477C00B245}"/>
    <cellStyle name="Normal 3 9 24 2 4 3" xfId="31093" xr:uid="{85536C65-CBD2-462E-A5FA-DD356FC32100}"/>
    <cellStyle name="Normal 3 9 24 2 4 3 2" xfId="31094" xr:uid="{CE61816A-0577-433F-B6B2-2ED23292F06B}"/>
    <cellStyle name="Normal 3 9 24 2 4 3 2 2" xfId="31095" xr:uid="{D0A41615-5E23-4E01-91C6-280E2C560150}"/>
    <cellStyle name="Normal 3 9 24 2 4 3 2 2 2" xfId="31096" xr:uid="{516F9793-6395-4C18-BB13-391D34CC234E}"/>
    <cellStyle name="Normal 3 9 24 2 4 3 2 3" xfId="31097" xr:uid="{812DEA94-9EE7-4E15-8BEE-448CCB9FC3C7}"/>
    <cellStyle name="Normal 3 9 24 2 4 3 2 4" xfId="31098" xr:uid="{B08C656F-9B77-4421-83AA-44368118A780}"/>
    <cellStyle name="Normal 3 9 24 2 4 3 2 5" xfId="31099" xr:uid="{F19278E5-589F-4254-9585-D02FED5B3E7D}"/>
    <cellStyle name="Normal 3 9 24 2 4 3 3" xfId="31100" xr:uid="{2D549600-46F7-471B-808D-87F8602EDEAB}"/>
    <cellStyle name="Normal 3 9 24 2 4 3 3 2" xfId="31101" xr:uid="{C314715F-4BD2-44CF-BCBF-D55F6799B0BA}"/>
    <cellStyle name="Normal 3 9 24 2 4 3 4" xfId="31102" xr:uid="{37CA6DEB-CA69-4EB0-9D68-6FCF30EC9851}"/>
    <cellStyle name="Normal 3 9 24 2 4 3 5" xfId="31103" xr:uid="{A3C84443-423E-4E4F-BB46-E72E5A9539B2}"/>
    <cellStyle name="Normal 3 9 24 2 4 4" xfId="31104" xr:uid="{A97FF738-67A6-40D7-A9D9-1BBD7F57ECE9}"/>
    <cellStyle name="Normal 3 9 24 2 4 5" xfId="31105" xr:uid="{CF6EBD1E-8479-4EC1-8884-E0C14A4D789A}"/>
    <cellStyle name="Normal 3 9 24 2 4 6" xfId="31106" xr:uid="{704C5B92-3429-4301-A5DE-C25827BFD7B0}"/>
    <cellStyle name="Normal 3 9 24 2 4 6 2" xfId="31107" xr:uid="{01A3EA0F-7707-43AF-904A-D339A77A12CB}"/>
    <cellStyle name="Normal 3 9 24 2 4 7" xfId="31108" xr:uid="{BF851DE4-7049-4E25-A3B9-C80C35440C03}"/>
    <cellStyle name="Normal 3 9 24 2 4 8" xfId="31109" xr:uid="{11969A48-0F23-4213-9E03-9ED30E8F2E14}"/>
    <cellStyle name="Normal 3 9 24 2 4 9" xfId="31110" xr:uid="{FFD1FD07-0C29-434C-AA6E-E213AD0C24A9}"/>
    <cellStyle name="Normal 3 9 24 2 5" xfId="31111" xr:uid="{09645527-5C5D-4C26-A1B0-2153398A749F}"/>
    <cellStyle name="Normal 3 9 24 2 5 2" xfId="31112" xr:uid="{71A53A58-CB27-4FAC-A703-5DE9D0F55D80}"/>
    <cellStyle name="Normal 3 9 24 2 5 3" xfId="31113" xr:uid="{A9F73590-036E-47E3-9D5B-1241C34E0910}"/>
    <cellStyle name="Normal 3 9 24 2 6" xfId="31114" xr:uid="{DCA732CE-03CA-4883-9F44-89D8A31F7A2F}"/>
    <cellStyle name="Normal 3 9 24 2 6 2" xfId="31115" xr:uid="{5777F08D-AF78-489F-B3FB-8ADD5001705C}"/>
    <cellStyle name="Normal 3 9 24 2 6 3" xfId="31116" xr:uid="{978D9E8B-71B4-4496-8CC5-01870F7474B4}"/>
    <cellStyle name="Normal 3 9 24 2 7" xfId="31117" xr:uid="{608D980C-A595-4478-8DA2-52750FBDCACE}"/>
    <cellStyle name="Normal 3 9 24 2 7 2" xfId="31118" xr:uid="{C205389D-00F4-4F38-B7E8-F4A351F4A96C}"/>
    <cellStyle name="Normal 3 9 24 2 7 3" xfId="31119" xr:uid="{B8F41911-9D5B-4D80-8B1A-0FDF1FF224B2}"/>
    <cellStyle name="Normal 3 9 24 2 8" xfId="31120" xr:uid="{33F512D4-9BE0-49DA-87A6-5C27AF77EB34}"/>
    <cellStyle name="Normal 3 9 24 2 8 2" xfId="31121" xr:uid="{0A0D0EA2-92C9-4233-A2F5-DBFD66F6B5F6}"/>
    <cellStyle name="Normal 3 9 24 2 8 3" xfId="31122" xr:uid="{4343971F-D315-48DE-AD60-90F7ACC1D0DC}"/>
    <cellStyle name="Normal 3 9 24 2 9" xfId="31123" xr:uid="{C24488F8-04A5-4A99-BAB9-372D83973F91}"/>
    <cellStyle name="Normal 3 9 24 2 9 2" xfId="31124" xr:uid="{455EE69A-AB71-4337-A040-829A43800307}"/>
    <cellStyle name="Normal 3 9 24 2 9 2 2" xfId="31125" xr:uid="{E24A5796-2171-4EE3-AD64-23EF96F08011}"/>
    <cellStyle name="Normal 3 9 24 2 9 2 2 2" xfId="31126" xr:uid="{D2546971-110E-4ACA-BCFB-8E9506BC76EE}"/>
    <cellStyle name="Normal 3 9 24 2 9 2 3" xfId="31127" xr:uid="{94F4C750-6E8C-4316-9E05-F039391AC407}"/>
    <cellStyle name="Normal 3 9 24 2 9 2 4" xfId="31128" xr:uid="{90F0C716-6E58-4DC1-B0E8-9C281EFFF203}"/>
    <cellStyle name="Normal 3 9 24 2 9 2 5" xfId="31129" xr:uid="{F0B29847-66F8-4635-AB19-F3179293A27B}"/>
    <cellStyle name="Normal 3 9 24 2 9 3" xfId="31130" xr:uid="{5D0B8F4E-4B03-4605-9159-31721E3980B6}"/>
    <cellStyle name="Normal 3 9 24 2 9 3 2" xfId="31131" xr:uid="{7335BAE9-8054-4776-B654-2AB877D833AF}"/>
    <cellStyle name="Normal 3 9 24 2 9 4" xfId="31132" xr:uid="{F5D16540-A653-4B68-82EA-9BF4CAFA9705}"/>
    <cellStyle name="Normal 3 9 24 2 9 5" xfId="31133" xr:uid="{239991A4-FB92-4122-886E-FCB193194EE7}"/>
    <cellStyle name="Normal 3 9 24 3" xfId="31134" xr:uid="{73B6CF8B-D531-4758-B5E0-F6373E52B419}"/>
    <cellStyle name="Normal 3 9 24 3 2" xfId="31135" xr:uid="{BAA55934-44FB-4096-BD37-1AFEF689A320}"/>
    <cellStyle name="Normal 3 9 24 3 3" xfId="31136" xr:uid="{AD1E9EEC-DB91-4977-85D8-1E8F533321BD}"/>
    <cellStyle name="Normal 3 9 24 4" xfId="31137" xr:uid="{E346AC3B-B369-4A51-A7FE-0BBF9BDA3330}"/>
    <cellStyle name="Normal 3 9 24 4 10" xfId="31138" xr:uid="{0BC46B27-D0F7-4C39-BC7B-8712086160EE}"/>
    <cellStyle name="Normal 3 9 24 4 11" xfId="31139" xr:uid="{022388F6-0A1D-4961-A639-C96120E754F5}"/>
    <cellStyle name="Normal 3 9 24 4 12" xfId="31140" xr:uid="{A4F74AA9-2FA0-41D8-8CBC-A4957674AAC6}"/>
    <cellStyle name="Normal 3 9 24 4 12 2" xfId="31141" xr:uid="{D1F60546-45A9-4E3F-9B23-9A5EE7DF1FD8}"/>
    <cellStyle name="Normal 3 9 24 4 13" xfId="31142" xr:uid="{57CE3EC5-012F-429C-B679-36E9EDE03C94}"/>
    <cellStyle name="Normal 3 9 24 4 14" xfId="31143" xr:uid="{5BC0B8E9-5D7C-4233-8551-1B1CAA41D0B8}"/>
    <cellStyle name="Normal 3 9 24 4 15" xfId="31144" xr:uid="{FE32DF02-E780-494A-A910-E34F22A70A19}"/>
    <cellStyle name="Normal 3 9 24 4 2" xfId="31145" xr:uid="{71A9A58B-316A-451E-B0AD-A4CA31FDE49F}"/>
    <cellStyle name="Normal 3 9 24 4 2 2" xfId="31146" xr:uid="{6626AD21-259C-45FB-A56B-0394679A1DA0}"/>
    <cellStyle name="Normal 3 9 24 4 2 2 2" xfId="31147" xr:uid="{FD53C6AD-09B7-4F4E-868E-841062CE4059}"/>
    <cellStyle name="Normal 3 9 24 4 2 2 2 2" xfId="31148" xr:uid="{D9CA6B8E-1C15-4D1A-8911-2166092D9230}"/>
    <cellStyle name="Normal 3 9 24 4 2 2 2 2 2" xfId="31149" xr:uid="{74456F71-67B4-47B8-AA3E-C662DC6EE49A}"/>
    <cellStyle name="Normal 3 9 24 4 2 2 2 2 2 2" xfId="31150" xr:uid="{73F19FC2-7179-43C5-B82A-6A81D164C606}"/>
    <cellStyle name="Normal 3 9 24 4 2 2 2 2 3" xfId="31151" xr:uid="{DDA0D3BB-EBC6-4F40-AD21-5CA015543103}"/>
    <cellStyle name="Normal 3 9 24 4 2 2 2 2 4" xfId="31152" xr:uid="{5464811C-5B53-44B4-8510-130897DAD1A2}"/>
    <cellStyle name="Normal 3 9 24 4 2 2 2 2 5" xfId="31153" xr:uid="{21BCB357-6248-42E1-8F2F-7B0E5C99834B}"/>
    <cellStyle name="Normal 3 9 24 4 2 2 2 3" xfId="31154" xr:uid="{596F9D22-D528-4950-BCE4-2E45211672A9}"/>
    <cellStyle name="Normal 3 9 24 4 2 2 2 3 2" xfId="31155" xr:uid="{0E041F3C-1174-49F8-AF28-F27F3417305E}"/>
    <cellStyle name="Normal 3 9 24 4 2 2 2 4" xfId="31156" xr:uid="{ED54BE92-E041-4AEF-9363-B7FF2C2C98D9}"/>
    <cellStyle name="Normal 3 9 24 4 2 2 2 5" xfId="31157" xr:uid="{44EC9091-A88B-4A60-A338-75D51621BE49}"/>
    <cellStyle name="Normal 3 9 24 4 2 2 3" xfId="31158" xr:uid="{682E7075-FD40-4961-BE0C-A8BCA7E811F7}"/>
    <cellStyle name="Normal 3 9 24 4 2 2 4" xfId="31159" xr:uid="{5AEAC21B-A4C1-435E-AC50-73E7565ACE91}"/>
    <cellStyle name="Normal 3 9 24 4 2 2 5" xfId="31160" xr:uid="{659ABAB9-0184-4515-9DD8-79F02D3A6A56}"/>
    <cellStyle name="Normal 3 9 24 4 2 2 6" xfId="31161" xr:uid="{BF3BCB90-BA74-4051-A734-6E54EC1C7D5B}"/>
    <cellStyle name="Normal 3 9 24 4 2 2 6 2" xfId="31162" xr:uid="{A46FCB43-DB49-477E-970C-339A28F20D19}"/>
    <cellStyle name="Normal 3 9 24 4 2 2 7" xfId="31163" xr:uid="{8822F03A-8E7C-4BB1-B3F7-C575C6B885F1}"/>
    <cellStyle name="Normal 3 9 24 4 2 2 8" xfId="31164" xr:uid="{EC02EBAE-0E8D-426D-86DB-38188E362C88}"/>
    <cellStyle name="Normal 3 9 24 4 2 2 9" xfId="31165" xr:uid="{3BBE9B5D-B98D-41F8-8946-D0390A7E2392}"/>
    <cellStyle name="Normal 3 9 24 4 2 3" xfId="31166" xr:uid="{98D2D96B-3B3C-4C5F-A2DF-271FE4E9B0C8}"/>
    <cellStyle name="Normal 3 9 24 4 2 3 2" xfId="31167" xr:uid="{74B92344-7769-4993-9152-4DE5B56B42FF}"/>
    <cellStyle name="Normal 3 9 24 4 2 3 2 2" xfId="31168" xr:uid="{82353AB7-EE3B-4987-BA57-FA796A0A22DC}"/>
    <cellStyle name="Normal 3 9 24 4 2 3 2 2 2" xfId="31169" xr:uid="{1CBA379C-976A-4A8B-A124-9CFD41F24B20}"/>
    <cellStyle name="Normal 3 9 24 4 2 3 2 3" xfId="31170" xr:uid="{ED93594F-D36F-4C3C-8890-355079440A9E}"/>
    <cellStyle name="Normal 3 9 24 4 2 3 2 4" xfId="31171" xr:uid="{02EE8140-6A9D-4F68-9913-E2E39713F9A4}"/>
    <cellStyle name="Normal 3 9 24 4 2 3 2 5" xfId="31172" xr:uid="{F58A36D0-26B8-4099-A570-6E9D262E0AA2}"/>
    <cellStyle name="Normal 3 9 24 4 2 3 3" xfId="31173" xr:uid="{7157ADE8-6966-431A-8351-9F39584BA58E}"/>
    <cellStyle name="Normal 3 9 24 4 2 3 3 2" xfId="31174" xr:uid="{04745CFE-5202-491C-8623-39F79076D316}"/>
    <cellStyle name="Normal 3 9 24 4 2 3 4" xfId="31175" xr:uid="{53EE7A7C-6EFD-4F3F-9C8E-1D36A3B348EC}"/>
    <cellStyle name="Normal 3 9 24 4 2 3 5" xfId="31176" xr:uid="{4625724D-ED8C-4FFB-90AA-8D791E63F566}"/>
    <cellStyle name="Normal 3 9 24 4 2 4" xfId="31177" xr:uid="{F9B60E68-0732-4C06-908B-BF86E13BA404}"/>
    <cellStyle name="Normal 3 9 24 4 2 5" xfId="31178" xr:uid="{A7041C48-08BC-4175-AE18-4B425C57E141}"/>
    <cellStyle name="Normal 3 9 24 4 2 6" xfId="31179" xr:uid="{BB380EC1-DE51-4C34-B05D-BF89DF3433C8}"/>
    <cellStyle name="Normal 3 9 24 4 2 6 2" xfId="31180" xr:uid="{3C4107DB-1349-4810-B0A9-90DB31C7732E}"/>
    <cellStyle name="Normal 3 9 24 4 2 7" xfId="31181" xr:uid="{2C836631-569F-4305-BA83-072CA748D011}"/>
    <cellStyle name="Normal 3 9 24 4 2 8" xfId="31182" xr:uid="{E75D5DCC-FE4C-422D-A125-406FF066D145}"/>
    <cellStyle name="Normal 3 9 24 4 2 9" xfId="31183" xr:uid="{085D6773-6E4E-4437-803D-3B7BC879E68D}"/>
    <cellStyle name="Normal 3 9 24 4 3" xfId="31184" xr:uid="{16497612-B3DA-411C-980A-D7C155465EA0}"/>
    <cellStyle name="Normal 3 9 24 4 3 2" xfId="31185" xr:uid="{A9BC192A-F008-496F-BCCE-16352322F18E}"/>
    <cellStyle name="Normal 3 9 24 4 3 3" xfId="31186" xr:uid="{1F13CAC7-AA4E-4BCC-BA5C-E86C92EC646A}"/>
    <cellStyle name="Normal 3 9 24 4 4" xfId="31187" xr:uid="{B8C3AF5A-414C-4B24-9E6C-D58EA0BDC5F9}"/>
    <cellStyle name="Normal 3 9 24 4 4 2" xfId="31188" xr:uid="{048F57C8-35D8-4CF5-A80A-C342DDD3121E}"/>
    <cellStyle name="Normal 3 9 24 4 4 3" xfId="31189" xr:uid="{26D7A5A9-BE51-42D6-96B3-7C8F06F381F0}"/>
    <cellStyle name="Normal 3 9 24 4 5" xfId="31190" xr:uid="{BE4D26AD-3A17-44B6-865E-43A8E2B7DE3F}"/>
    <cellStyle name="Normal 3 9 24 4 5 2" xfId="31191" xr:uid="{C9492BEF-555D-40EB-8600-32B82F47453B}"/>
    <cellStyle name="Normal 3 9 24 4 5 3" xfId="31192" xr:uid="{1F10DC58-9455-4119-B0EA-27872654E088}"/>
    <cellStyle name="Normal 3 9 24 4 6" xfId="31193" xr:uid="{7D8B3720-52F4-4032-82AC-11F4BFDEAD2B}"/>
    <cellStyle name="Normal 3 9 24 4 6 2" xfId="31194" xr:uid="{B0CA1D3C-687D-4C66-AEE0-B214A5A85E8D}"/>
    <cellStyle name="Normal 3 9 24 4 6 3" xfId="31195" xr:uid="{146D8323-875C-4969-8A7B-0E0A62F3139B}"/>
    <cellStyle name="Normal 3 9 24 4 7" xfId="31196" xr:uid="{8D1E897D-B1F7-4F08-866A-DED297302D7E}"/>
    <cellStyle name="Normal 3 9 24 4 7 2" xfId="31197" xr:uid="{94691A1F-D393-4464-96C5-BB0962D7DD0F}"/>
    <cellStyle name="Normal 3 9 24 4 7 3" xfId="31198" xr:uid="{B34A0737-0B6D-4C99-98BE-3EC6D069AB62}"/>
    <cellStyle name="Normal 3 9 24 4 8" xfId="31199" xr:uid="{162A5E87-7EAB-4078-BC9B-A4205F507FF7}"/>
    <cellStyle name="Normal 3 9 24 4 8 2" xfId="31200" xr:uid="{96451649-23F4-443B-8F8A-CFF16494B10F}"/>
    <cellStyle name="Normal 3 9 24 4 8 2 2" xfId="31201" xr:uid="{C9D2DF9A-345A-4C38-B6EB-E5A4D41637B7}"/>
    <cellStyle name="Normal 3 9 24 4 8 2 2 2" xfId="31202" xr:uid="{1C241E5A-EFB5-4D71-855A-81D4039D111D}"/>
    <cellStyle name="Normal 3 9 24 4 8 2 3" xfId="31203" xr:uid="{6E381154-8F2D-412C-899D-EF5C12491A59}"/>
    <cellStyle name="Normal 3 9 24 4 8 2 4" xfId="31204" xr:uid="{773F3687-912A-4893-8E59-3F6412ACF24E}"/>
    <cellStyle name="Normal 3 9 24 4 8 2 5" xfId="31205" xr:uid="{DB53B5B3-DB09-4728-81C6-CC38BADF66ED}"/>
    <cellStyle name="Normal 3 9 24 4 8 3" xfId="31206" xr:uid="{3F6D2038-8380-4A94-8045-CBD9EFEFB2D9}"/>
    <cellStyle name="Normal 3 9 24 4 8 3 2" xfId="31207" xr:uid="{FF45DD02-0F8F-4A7D-8468-41CFA009A445}"/>
    <cellStyle name="Normal 3 9 24 4 8 4" xfId="31208" xr:uid="{51E8489E-180B-4405-8D75-05A4316C6069}"/>
    <cellStyle name="Normal 3 9 24 4 8 5" xfId="31209" xr:uid="{EE1CD1AC-B20B-42CC-8C16-D399BAEF8BB1}"/>
    <cellStyle name="Normal 3 9 24 4 9" xfId="31210" xr:uid="{27066EAE-5333-45DF-A647-1A335D634FDD}"/>
    <cellStyle name="Normal 3 9 24 5" xfId="31211" xr:uid="{E7F58706-F56F-4F48-854E-8FDEBD6A852C}"/>
    <cellStyle name="Normal 3 9 24 5 2" xfId="31212" xr:uid="{93D09EA8-80FC-4EDF-88B9-B9F526BDBF4A}"/>
    <cellStyle name="Normal 3 9 24 5 3" xfId="31213" xr:uid="{FF439FF2-54F4-4DEC-956F-BCEA1A1F9B47}"/>
    <cellStyle name="Normal 3 9 24 6" xfId="31214" xr:uid="{CED90D2A-9904-4CFE-95A0-EF07587CE8C2}"/>
    <cellStyle name="Normal 3 9 24 6 2" xfId="31215" xr:uid="{325BAF75-4A32-4DD1-BE21-F571A526F547}"/>
    <cellStyle name="Normal 3 9 24 6 2 2" xfId="31216" xr:uid="{7B8271B3-B5BF-4E84-9EEC-77AFF13194C8}"/>
    <cellStyle name="Normal 3 9 24 6 2 2 2" xfId="31217" xr:uid="{52A628DC-E4C1-46AF-8A76-BEEAF1E3F30B}"/>
    <cellStyle name="Normal 3 9 24 6 2 2 2 2" xfId="31218" xr:uid="{24C18C56-1061-4B24-A7DD-37140C87E0D0}"/>
    <cellStyle name="Normal 3 9 24 6 2 2 2 2 2" xfId="31219" xr:uid="{521E4E30-B741-4590-B05D-BC73DDB890C6}"/>
    <cellStyle name="Normal 3 9 24 6 2 2 2 3" xfId="31220" xr:uid="{AFFCA1CE-A1F7-4D19-86D6-F5C60850A82B}"/>
    <cellStyle name="Normal 3 9 24 6 2 2 2 4" xfId="31221" xr:uid="{5D334D04-2BA7-4250-9442-B132C62A0D54}"/>
    <cellStyle name="Normal 3 9 24 6 2 2 2 5" xfId="31222" xr:uid="{1A5E59C9-FAB2-4BF5-8433-FBBC3F98ACE4}"/>
    <cellStyle name="Normal 3 9 24 6 2 2 3" xfId="31223" xr:uid="{92000595-0A5F-4396-B7ED-60BD65F64DDB}"/>
    <cellStyle name="Normal 3 9 24 6 2 2 3 2" xfId="31224" xr:uid="{E91EE2E7-79A6-47AB-9921-24A9E838C657}"/>
    <cellStyle name="Normal 3 9 24 6 2 2 4" xfId="31225" xr:uid="{4A062EB9-2F18-4E87-8395-955CB154C780}"/>
    <cellStyle name="Normal 3 9 24 6 2 2 5" xfId="31226" xr:uid="{25660233-F59D-4DAB-8910-215DA94C78FF}"/>
    <cellStyle name="Normal 3 9 24 6 2 3" xfId="31227" xr:uid="{E9147B37-2B69-4F5D-8AAE-E5742D1FCA1C}"/>
    <cellStyle name="Normal 3 9 24 6 2 4" xfId="31228" xr:uid="{2036AB58-4A31-4BD2-9875-71B1DAA9600A}"/>
    <cellStyle name="Normal 3 9 24 6 2 5" xfId="31229" xr:uid="{2D843669-FCBF-4104-AA42-AD0961CDB94D}"/>
    <cellStyle name="Normal 3 9 24 6 2 6" xfId="31230" xr:uid="{AA50315A-9CA4-432B-AE48-FBFF52CDC1AA}"/>
    <cellStyle name="Normal 3 9 24 6 2 6 2" xfId="31231" xr:uid="{2CF13F8A-BDA2-4806-8359-4C83869A0139}"/>
    <cellStyle name="Normal 3 9 24 6 2 7" xfId="31232" xr:uid="{C1450DA9-7F82-4A41-BF2E-EBD76D368129}"/>
    <cellStyle name="Normal 3 9 24 6 2 8" xfId="31233" xr:uid="{7145C95B-1A88-47C7-8799-1E8FC5951604}"/>
    <cellStyle name="Normal 3 9 24 6 2 9" xfId="31234" xr:uid="{1753E19D-8997-49DD-99E9-73BB45C738B2}"/>
    <cellStyle name="Normal 3 9 24 6 3" xfId="31235" xr:uid="{819438D3-D55B-4BAD-9C30-E6EE4D833578}"/>
    <cellStyle name="Normal 3 9 24 6 3 2" xfId="31236" xr:uid="{8AABD9AF-59F7-4352-A58D-3D3B63DBCB99}"/>
    <cellStyle name="Normal 3 9 24 6 3 2 2" xfId="31237" xr:uid="{E39F87B9-E73E-4A36-A74D-A97FB496FEE3}"/>
    <cellStyle name="Normal 3 9 24 6 3 2 2 2" xfId="31238" xr:uid="{4D6F4696-7F50-475D-880E-76A093FCAFB6}"/>
    <cellStyle name="Normal 3 9 24 6 3 2 3" xfId="31239" xr:uid="{82134F5D-6897-4F1B-A13E-F1673DC8930A}"/>
    <cellStyle name="Normal 3 9 24 6 3 2 4" xfId="31240" xr:uid="{BB06ED83-55A5-4B04-AA33-6FA87C3205F1}"/>
    <cellStyle name="Normal 3 9 24 6 3 2 5" xfId="31241" xr:uid="{7091D962-CE0B-454F-81F4-6A300CC1BD31}"/>
    <cellStyle name="Normal 3 9 24 6 3 3" xfId="31242" xr:uid="{769A6FF4-E6EA-418D-9C71-F85866D12EE8}"/>
    <cellStyle name="Normal 3 9 24 6 3 3 2" xfId="31243" xr:uid="{C728F6C7-559F-4FC9-92DB-2B9A4B2A465F}"/>
    <cellStyle name="Normal 3 9 24 6 3 4" xfId="31244" xr:uid="{7F3FA19F-74FD-42B1-8097-57A9E62BDFFB}"/>
    <cellStyle name="Normal 3 9 24 6 3 5" xfId="31245" xr:uid="{AC1009AD-09C5-4C84-B8F0-A357D180FD06}"/>
    <cellStyle name="Normal 3 9 24 6 4" xfId="31246" xr:uid="{CA4BCA29-8E0E-4C5E-8E34-93430704512B}"/>
    <cellStyle name="Normal 3 9 24 6 5" xfId="31247" xr:uid="{F31C5670-0B0A-4B92-B526-9EEC679C59AC}"/>
    <cellStyle name="Normal 3 9 24 6 6" xfId="31248" xr:uid="{DDEBD4FC-4E77-44C2-A7CB-A17EAF461CB4}"/>
    <cellStyle name="Normal 3 9 24 6 6 2" xfId="31249" xr:uid="{75BE92F9-246D-49D6-877A-3C66369750A7}"/>
    <cellStyle name="Normal 3 9 24 6 7" xfId="31250" xr:uid="{4C2AB4CD-5EC1-4838-801F-78B1F01E74C2}"/>
    <cellStyle name="Normal 3 9 24 6 8" xfId="31251" xr:uid="{EAA7E8D6-118A-45C1-93C5-2D470EA8E7A1}"/>
    <cellStyle name="Normal 3 9 24 6 9" xfId="31252" xr:uid="{935F9432-2B1B-42F5-A4BD-0ECE6A42533B}"/>
    <cellStyle name="Normal 3 9 24 7" xfId="31253" xr:uid="{BDFC8433-D54F-4FDA-A9C4-30FBB8CF1302}"/>
    <cellStyle name="Normal 3 9 24 8" xfId="31254" xr:uid="{C0900665-6315-418F-9A8E-532D3D00EABB}"/>
    <cellStyle name="Normal 3 9 24 9" xfId="31255" xr:uid="{A1EF5AE3-F601-4F02-8B0D-4735C44F3069}"/>
    <cellStyle name="Normal 3 9 25" xfId="31256" xr:uid="{ECB355F1-B98B-41AD-841A-9450BA5C8F4C}"/>
    <cellStyle name="Normal 3 9 25 2" xfId="31257" xr:uid="{E0F95B05-96EE-476C-AE5F-E88DA3DED774}"/>
    <cellStyle name="Normal 3 9 25 3" xfId="31258" xr:uid="{E4FB7026-E072-4872-9951-B90575FF4BE6}"/>
    <cellStyle name="Normal 3 9 26" xfId="31259" xr:uid="{4FC76A79-8B53-428D-BABD-FE9289744E41}"/>
    <cellStyle name="Normal 3 9 26 2" xfId="31260" xr:uid="{2F419411-4AB0-449E-969F-12C178458A4F}"/>
    <cellStyle name="Normal 3 9 26 3" xfId="31261" xr:uid="{AA21703D-B023-4DF6-9BF5-0E2C5DDC74E5}"/>
    <cellStyle name="Normal 3 9 27" xfId="31262" xr:uid="{AE87BCB9-E213-4EDA-9A11-AE7BF0C5B249}"/>
    <cellStyle name="Normal 3 9 27 2" xfId="31263" xr:uid="{361BE9DF-104E-4FF9-BEBE-357B4A088C3E}"/>
    <cellStyle name="Normal 3 9 27 3" xfId="31264" xr:uid="{B32AC303-9081-43F4-9654-BC600E55FC66}"/>
    <cellStyle name="Normal 3 9 28" xfId="31265" xr:uid="{37035FAE-750A-42AC-974B-0679215B32AE}"/>
    <cellStyle name="Normal 3 9 28 2" xfId="31266" xr:uid="{7CD54154-7132-4754-A88B-6B7F3EAB980A}"/>
    <cellStyle name="Normal 3 9 28 3" xfId="31267" xr:uid="{AAA667E5-9333-43BB-8313-D655F0B904D8}"/>
    <cellStyle name="Normal 3 9 29" xfId="31268" xr:uid="{F659AA5A-6880-4A10-92D9-D588991C46D9}"/>
    <cellStyle name="Normal 3 9 29 2" xfId="31269" xr:uid="{EF18E500-DFAE-483B-AC23-41490C11CF0E}"/>
    <cellStyle name="Normal 3 9 29 3" xfId="31270" xr:uid="{AF960B17-AB3D-4091-A4C2-460B087E065F}"/>
    <cellStyle name="Normal 3 9 3" xfId="31271" xr:uid="{D9FC4E00-FAE1-4037-A89A-B4B2A72552A7}"/>
    <cellStyle name="Normal 3 9 3 2" xfId="31272" xr:uid="{EAFEBD74-0EF9-4640-A2F5-7CDC5456DC3D}"/>
    <cellStyle name="Normal 3 9 3 2 2" xfId="31273" xr:uid="{2A56490E-14F0-47A4-B7F4-950D0DE2AF98}"/>
    <cellStyle name="Normal 3 9 3 2 3" xfId="31274" xr:uid="{ADD757F7-F504-43C6-B898-484D7191D26A}"/>
    <cellStyle name="Normal 3 9 3 3" xfId="31275" xr:uid="{5D7E1E4E-5164-4CE3-A722-CA4B42FD7C7F}"/>
    <cellStyle name="Normal 3 9 3 3 2" xfId="31276" xr:uid="{7EE50240-1AAA-4ECC-A394-CD84B46738FC}"/>
    <cellStyle name="Normal 3 9 3 3 3" xfId="31277" xr:uid="{88B2E6D4-5808-4F06-A454-C13F10392570}"/>
    <cellStyle name="Normal 3 9 3 4" xfId="31278" xr:uid="{4E1E320D-539F-49E1-8FB6-2B42558A0A5D}"/>
    <cellStyle name="Normal 3 9 3 5" xfId="31279" xr:uid="{7D81D57F-587B-4837-8AB4-DA197CFDDB9B}"/>
    <cellStyle name="Normal 3 9 30" xfId="31280" xr:uid="{1A080ADB-8FC7-4A5D-8B37-3BD74DD9EC40}"/>
    <cellStyle name="Normal 3 9 30 10" xfId="31281" xr:uid="{908D3FE7-7E18-45F1-94D4-C1BC0CE03626}"/>
    <cellStyle name="Normal 3 9 30 11" xfId="31282" xr:uid="{064AE41F-61C0-434C-81AE-633D67925404}"/>
    <cellStyle name="Normal 3 9 30 12" xfId="31283" xr:uid="{03EAC1C1-C39B-4D07-83EA-3F4A73FF26BC}"/>
    <cellStyle name="Normal 3 9 30 13" xfId="31284" xr:uid="{9015EFB3-7457-41D4-B4E8-70B03087DB23}"/>
    <cellStyle name="Normal 3 9 30 13 2" xfId="31285" xr:uid="{D0A4B842-8F5E-4752-8DC0-CCCEBB0B5576}"/>
    <cellStyle name="Normal 3 9 30 14" xfId="31286" xr:uid="{5F1837DB-5699-4A87-80D4-5E612024B190}"/>
    <cellStyle name="Normal 3 9 30 15" xfId="31287" xr:uid="{6A587E0E-FF9A-4639-9422-E1ACA94A9112}"/>
    <cellStyle name="Normal 3 9 30 16" xfId="31288" xr:uid="{44F0D66D-9829-45CD-B45E-3CD42D090A61}"/>
    <cellStyle name="Normal 3 9 30 2" xfId="31289" xr:uid="{62BE73E3-AEA3-4EB2-AFA9-51380E6DD6B4}"/>
    <cellStyle name="Normal 3 9 30 2 10" xfId="31290" xr:uid="{D6F47F60-5975-460D-B5F5-2EB6D4C4CC34}"/>
    <cellStyle name="Normal 3 9 30 2 11" xfId="31291" xr:uid="{A08DF92F-D42C-4A6E-BF85-CAA8AB46A01B}"/>
    <cellStyle name="Normal 3 9 30 2 12" xfId="31292" xr:uid="{DFFE5F96-A4FE-4653-B2FF-35207B8E2308}"/>
    <cellStyle name="Normal 3 9 30 2 13" xfId="31293" xr:uid="{396CD260-9321-454D-8224-17DC7655DD3B}"/>
    <cellStyle name="Normal 3 9 30 2 13 2" xfId="31294" xr:uid="{10DC1CBE-A28D-4E00-95F1-CD9FD4E93D76}"/>
    <cellStyle name="Normal 3 9 30 2 14" xfId="31295" xr:uid="{DE000DF3-0405-457F-888F-F20B1F513586}"/>
    <cellStyle name="Normal 3 9 30 2 15" xfId="31296" xr:uid="{05A0ADFD-DCCE-4C44-BEFC-E30D6603364B}"/>
    <cellStyle name="Normal 3 9 30 2 16" xfId="31297" xr:uid="{32D1E2C8-1991-4A0E-BB7E-FF767AA0DF29}"/>
    <cellStyle name="Normal 3 9 30 2 2" xfId="31298" xr:uid="{53658CAF-0541-4CF8-A14E-D40773EAB9FA}"/>
    <cellStyle name="Normal 3 9 30 2 2 10" xfId="31299" xr:uid="{0FF0548F-22F4-4121-A3EF-450DE878F924}"/>
    <cellStyle name="Normal 3 9 30 2 2 11" xfId="31300" xr:uid="{9D34F419-4072-4FD4-894C-0AD0514D8BC5}"/>
    <cellStyle name="Normal 3 9 30 2 2 12" xfId="31301" xr:uid="{4EB053FE-2049-43FE-A0D0-047969634F8F}"/>
    <cellStyle name="Normal 3 9 30 2 2 12 2" xfId="31302" xr:uid="{88007A84-EB16-40CA-B8AD-20DAD584CCAE}"/>
    <cellStyle name="Normal 3 9 30 2 2 13" xfId="31303" xr:uid="{928CDD6C-1F45-4903-9CFF-CF5A1655748D}"/>
    <cellStyle name="Normal 3 9 30 2 2 14" xfId="31304" xr:uid="{44B1CBC9-295B-4420-981C-9D0BB26CA695}"/>
    <cellStyle name="Normal 3 9 30 2 2 15" xfId="31305" xr:uid="{D2C0C5ED-6582-4CED-A48C-327E14F2D375}"/>
    <cellStyle name="Normal 3 9 30 2 2 2" xfId="31306" xr:uid="{F37B1F38-CE40-46F0-90B3-9184BE16AD9E}"/>
    <cellStyle name="Normal 3 9 30 2 2 2 2" xfId="31307" xr:uid="{D8068971-DEB7-472B-8786-53EE9DCCE039}"/>
    <cellStyle name="Normal 3 9 30 2 2 2 2 2" xfId="31308" xr:uid="{3553892E-9C1F-4E7E-B6C6-0AE2F6ED87F1}"/>
    <cellStyle name="Normal 3 9 30 2 2 2 2 2 2" xfId="31309" xr:uid="{14E355CD-3044-4053-8377-95D72DD87431}"/>
    <cellStyle name="Normal 3 9 30 2 2 2 2 2 2 2" xfId="31310" xr:uid="{26EF05DC-BD8F-4E64-B122-76C2E31C1287}"/>
    <cellStyle name="Normal 3 9 30 2 2 2 2 2 2 2 2" xfId="31311" xr:uid="{F74176A0-4518-4EB6-9C57-A35F605202D7}"/>
    <cellStyle name="Normal 3 9 30 2 2 2 2 2 2 3" xfId="31312" xr:uid="{96E91B10-1409-48B0-812B-DDF40023E9BF}"/>
    <cellStyle name="Normal 3 9 30 2 2 2 2 2 2 4" xfId="31313" xr:uid="{6CB4EC76-58B3-44A6-9832-81105A0CB123}"/>
    <cellStyle name="Normal 3 9 30 2 2 2 2 2 2 5" xfId="31314" xr:uid="{E404ACB5-D018-439C-9621-5901A2AC6C6B}"/>
    <cellStyle name="Normal 3 9 30 2 2 2 2 2 3" xfId="31315" xr:uid="{FAF0EEDE-B136-4608-9069-570765074AE9}"/>
    <cellStyle name="Normal 3 9 30 2 2 2 2 2 3 2" xfId="31316" xr:uid="{4646A11B-E3B4-4103-B1BA-E91C14F266CD}"/>
    <cellStyle name="Normal 3 9 30 2 2 2 2 2 4" xfId="31317" xr:uid="{D300AB88-FA31-4071-98F0-9290CB77EEF6}"/>
    <cellStyle name="Normal 3 9 30 2 2 2 2 2 5" xfId="31318" xr:uid="{58717A4B-DE8D-4F40-AB35-0E82682F1CBB}"/>
    <cellStyle name="Normal 3 9 30 2 2 2 2 3" xfId="31319" xr:uid="{9AB31D5C-11D2-469E-A609-69AAFFCB4679}"/>
    <cellStyle name="Normal 3 9 30 2 2 2 2 4" xfId="31320" xr:uid="{DD0D844B-17E7-452B-A829-A27D066EDFA5}"/>
    <cellStyle name="Normal 3 9 30 2 2 2 2 5" xfId="31321" xr:uid="{CD865A21-7A54-4164-83D6-435E04AA3C5A}"/>
    <cellStyle name="Normal 3 9 30 2 2 2 2 6" xfId="31322" xr:uid="{6BCA6CA0-026F-4F7D-8435-A5AAAEDD0357}"/>
    <cellStyle name="Normal 3 9 30 2 2 2 2 6 2" xfId="31323" xr:uid="{B8FE72EA-B2AD-443B-94EF-2A40C413C389}"/>
    <cellStyle name="Normal 3 9 30 2 2 2 2 7" xfId="31324" xr:uid="{93C3A14C-4BB8-4282-9E64-65FE93916951}"/>
    <cellStyle name="Normal 3 9 30 2 2 2 2 8" xfId="31325" xr:uid="{CDCB87B7-B2DD-4706-BA7E-E664F710D1FB}"/>
    <cellStyle name="Normal 3 9 30 2 2 2 2 9" xfId="31326" xr:uid="{50651A62-69CB-4CBB-87C5-78F556543350}"/>
    <cellStyle name="Normal 3 9 30 2 2 2 3" xfId="31327" xr:uid="{4AAD56E5-02D0-4D31-8593-03FB8B5CFAEF}"/>
    <cellStyle name="Normal 3 9 30 2 2 2 3 2" xfId="31328" xr:uid="{38022550-6426-4033-8FE6-D6CEC6ABB664}"/>
    <cellStyle name="Normal 3 9 30 2 2 2 3 2 2" xfId="31329" xr:uid="{4CBC0330-9EBD-491B-87B8-78BCB7E6BD92}"/>
    <cellStyle name="Normal 3 9 30 2 2 2 3 2 2 2" xfId="31330" xr:uid="{CB0EC209-7774-4C7B-B747-92A5A7C344C5}"/>
    <cellStyle name="Normal 3 9 30 2 2 2 3 2 3" xfId="31331" xr:uid="{6F924131-15BF-434C-9EEC-3724B8481953}"/>
    <cellStyle name="Normal 3 9 30 2 2 2 3 2 4" xfId="31332" xr:uid="{20A9D95D-D301-4019-A97C-47A24DD261DD}"/>
    <cellStyle name="Normal 3 9 30 2 2 2 3 2 5" xfId="31333" xr:uid="{2FCE7E11-FFB8-4EDF-88B1-C08FDE277040}"/>
    <cellStyle name="Normal 3 9 30 2 2 2 3 3" xfId="31334" xr:uid="{B124A3A7-FF9C-4CA3-9C36-78D8FC2F7C74}"/>
    <cellStyle name="Normal 3 9 30 2 2 2 3 3 2" xfId="31335" xr:uid="{AEB67B04-D3D5-4DCA-B695-F58B01D18E52}"/>
    <cellStyle name="Normal 3 9 30 2 2 2 3 4" xfId="31336" xr:uid="{5B727C7B-95DC-42FD-86EA-983507D0FAD2}"/>
    <cellStyle name="Normal 3 9 30 2 2 2 3 5" xfId="31337" xr:uid="{194E856C-96C3-4CC1-B29F-9D477C8B0C79}"/>
    <cellStyle name="Normal 3 9 30 2 2 2 4" xfId="31338" xr:uid="{E0515FC4-8180-4419-9E70-EAFD485CC946}"/>
    <cellStyle name="Normal 3 9 30 2 2 2 5" xfId="31339" xr:uid="{E0374B81-3B70-422A-9F26-AE4DBB5A76D1}"/>
    <cellStyle name="Normal 3 9 30 2 2 2 6" xfId="31340" xr:uid="{6EBAC0CC-B60F-4CEB-8315-D4698D7D37C0}"/>
    <cellStyle name="Normal 3 9 30 2 2 2 6 2" xfId="31341" xr:uid="{3772AB78-63C2-463E-BF8F-92EE4608E8AD}"/>
    <cellStyle name="Normal 3 9 30 2 2 2 7" xfId="31342" xr:uid="{01149EB3-B32F-4C5F-8F2A-F99A6EA738CD}"/>
    <cellStyle name="Normal 3 9 30 2 2 2 8" xfId="31343" xr:uid="{DF374FE5-BB78-4D04-8D41-ECDF67BDC28C}"/>
    <cellStyle name="Normal 3 9 30 2 2 2 9" xfId="31344" xr:uid="{A0F1E66A-F67E-4D2A-B281-EEDE1A3DE6B7}"/>
    <cellStyle name="Normal 3 9 30 2 2 3" xfId="31345" xr:uid="{650FCB49-F734-4B8C-A6D3-A4CDCA740816}"/>
    <cellStyle name="Normal 3 9 30 2 2 4" xfId="31346" xr:uid="{45422280-BCCB-434F-9329-8C16833B8EB0}"/>
    <cellStyle name="Normal 3 9 30 2 2 5" xfId="31347" xr:uid="{6D6FDB4C-A63E-4D61-A292-680BD8F0259E}"/>
    <cellStyle name="Normal 3 9 30 2 2 6" xfId="31348" xr:uid="{1E207B35-C014-46A2-9C70-64C3FA9DC4A9}"/>
    <cellStyle name="Normal 3 9 30 2 2 7" xfId="31349" xr:uid="{371D5094-36D8-4C76-884B-DD47B1F62885}"/>
    <cellStyle name="Normal 3 9 30 2 2 8" xfId="31350" xr:uid="{D7043166-EC01-4205-A72C-7AB33F19116D}"/>
    <cellStyle name="Normal 3 9 30 2 2 8 2" xfId="31351" xr:uid="{F9AEA754-1E70-4791-9ACD-E7CA07B149DC}"/>
    <cellStyle name="Normal 3 9 30 2 2 8 2 2" xfId="31352" xr:uid="{423BB0C5-7D7B-4728-825E-D73EDF5FF56A}"/>
    <cellStyle name="Normal 3 9 30 2 2 8 2 2 2" xfId="31353" xr:uid="{B65E2620-D1C6-43FA-B9E7-985C9567CA8D}"/>
    <cellStyle name="Normal 3 9 30 2 2 8 2 3" xfId="31354" xr:uid="{FEB2FACB-D83A-4269-B09C-835028D9FFB1}"/>
    <cellStyle name="Normal 3 9 30 2 2 8 2 4" xfId="31355" xr:uid="{01DCACBF-BD2E-4593-A171-A94CF47F0B45}"/>
    <cellStyle name="Normal 3 9 30 2 2 8 2 5" xfId="31356" xr:uid="{11F5D7FC-3DAE-4D71-AC66-857196BC9157}"/>
    <cellStyle name="Normal 3 9 30 2 2 8 3" xfId="31357" xr:uid="{B1A1DACD-64C6-42C5-9EC7-66BE4D46608B}"/>
    <cellStyle name="Normal 3 9 30 2 2 8 3 2" xfId="31358" xr:uid="{2391F4DD-1C25-4677-9B77-3192966BD51F}"/>
    <cellStyle name="Normal 3 9 30 2 2 8 4" xfId="31359" xr:uid="{336C9989-4964-42A1-85EB-CE12FE09853B}"/>
    <cellStyle name="Normal 3 9 30 2 2 8 5" xfId="31360" xr:uid="{C12F2903-6EDA-4326-B346-9207F4A6742C}"/>
    <cellStyle name="Normal 3 9 30 2 2 9" xfId="31361" xr:uid="{F8591B1F-6960-4796-B487-950C0BAD2164}"/>
    <cellStyle name="Normal 3 9 30 2 3" xfId="31362" xr:uid="{62537264-DD80-49DC-BB28-C993B9198994}"/>
    <cellStyle name="Normal 3 9 30 2 4" xfId="31363" xr:uid="{11D864E7-F570-43CF-936A-F947524B403E}"/>
    <cellStyle name="Normal 3 9 30 2 4 2" xfId="31364" xr:uid="{084DBD51-8499-45D9-816F-C6303180768C}"/>
    <cellStyle name="Normal 3 9 30 2 4 2 2" xfId="31365" xr:uid="{55B48CDB-3338-42D3-8BEB-8F763AD94C55}"/>
    <cellStyle name="Normal 3 9 30 2 4 2 2 2" xfId="31366" xr:uid="{BEC3FCFB-8323-4F57-B35B-EDDD409201EC}"/>
    <cellStyle name="Normal 3 9 30 2 4 2 2 2 2" xfId="31367" xr:uid="{2B7AB68E-DA7C-4985-840C-ECDC44C09375}"/>
    <cellStyle name="Normal 3 9 30 2 4 2 2 2 2 2" xfId="31368" xr:uid="{5B34878E-ADF5-49E7-9C2F-0AB7B76F0B55}"/>
    <cellStyle name="Normal 3 9 30 2 4 2 2 2 3" xfId="31369" xr:uid="{C675348C-42E4-4176-B525-811182819439}"/>
    <cellStyle name="Normal 3 9 30 2 4 2 2 2 4" xfId="31370" xr:uid="{581A4EF0-63AF-4287-850B-F35F1E05AA35}"/>
    <cellStyle name="Normal 3 9 30 2 4 2 2 2 5" xfId="31371" xr:uid="{428905B3-8F43-4881-9B82-96AE57FFC3A8}"/>
    <cellStyle name="Normal 3 9 30 2 4 2 2 3" xfId="31372" xr:uid="{475B3AB4-ED62-47F5-B6A7-5C36D5C521A1}"/>
    <cellStyle name="Normal 3 9 30 2 4 2 2 3 2" xfId="31373" xr:uid="{51640694-E08A-4B69-BD93-3881A6B371D0}"/>
    <cellStyle name="Normal 3 9 30 2 4 2 2 4" xfId="31374" xr:uid="{EF8771DA-FC0C-4290-8616-4A121A20BEFB}"/>
    <cellStyle name="Normal 3 9 30 2 4 2 2 5" xfId="31375" xr:uid="{4F495765-82B1-4A89-8887-C1E1A6EDC517}"/>
    <cellStyle name="Normal 3 9 30 2 4 2 3" xfId="31376" xr:uid="{1DB61101-C705-4B0A-963F-B9152EBC2150}"/>
    <cellStyle name="Normal 3 9 30 2 4 2 4" xfId="31377" xr:uid="{F0464CEA-A1D8-4700-A53E-A8C6ACE939B0}"/>
    <cellStyle name="Normal 3 9 30 2 4 2 5" xfId="31378" xr:uid="{078197A5-0138-4F5F-A1EE-86D55B2D65F6}"/>
    <cellStyle name="Normal 3 9 30 2 4 2 6" xfId="31379" xr:uid="{5CB575C9-C831-4793-8F8F-383851C291AC}"/>
    <cellStyle name="Normal 3 9 30 2 4 2 6 2" xfId="31380" xr:uid="{5D3D6FF7-5BDF-4B71-B898-D612E2B9F540}"/>
    <cellStyle name="Normal 3 9 30 2 4 2 7" xfId="31381" xr:uid="{39146E9B-77A9-451A-B803-74235F65768B}"/>
    <cellStyle name="Normal 3 9 30 2 4 2 8" xfId="31382" xr:uid="{0322EAC4-DDE5-4FC0-8AF8-1707864C0690}"/>
    <cellStyle name="Normal 3 9 30 2 4 2 9" xfId="31383" xr:uid="{FAA696AC-91C8-48A7-ADD6-1D9D894C93D5}"/>
    <cellStyle name="Normal 3 9 30 2 4 3" xfId="31384" xr:uid="{72C12B21-5A77-4E0C-82B0-42FE7B3A6B1A}"/>
    <cellStyle name="Normal 3 9 30 2 4 3 2" xfId="31385" xr:uid="{D53E2B24-BF90-42BE-A8D9-72D6EDCE55B9}"/>
    <cellStyle name="Normal 3 9 30 2 4 3 2 2" xfId="31386" xr:uid="{236CEB2D-680D-4F6D-BAE7-597A2C6F9051}"/>
    <cellStyle name="Normal 3 9 30 2 4 3 2 2 2" xfId="31387" xr:uid="{75D77A3B-11E7-4844-B3B6-CE67D50BABB1}"/>
    <cellStyle name="Normal 3 9 30 2 4 3 2 3" xfId="31388" xr:uid="{F02C44AA-F8EE-488C-8714-18489F78B083}"/>
    <cellStyle name="Normal 3 9 30 2 4 3 2 4" xfId="31389" xr:uid="{789E7DB2-A94D-4ACC-B8CB-C951FBEE67F6}"/>
    <cellStyle name="Normal 3 9 30 2 4 3 2 5" xfId="31390" xr:uid="{2285DC05-A60A-4DD3-8283-16A5CFFE5702}"/>
    <cellStyle name="Normal 3 9 30 2 4 3 3" xfId="31391" xr:uid="{4234F1AF-C59E-4B1A-90C0-C76C7737E3C9}"/>
    <cellStyle name="Normal 3 9 30 2 4 3 3 2" xfId="31392" xr:uid="{F7F56627-AECE-4BA6-90B5-5B928CF25A40}"/>
    <cellStyle name="Normal 3 9 30 2 4 3 4" xfId="31393" xr:uid="{6CBF633A-92E0-4043-B255-A527A00961EF}"/>
    <cellStyle name="Normal 3 9 30 2 4 3 5" xfId="31394" xr:uid="{AAB0AD15-40CF-46B1-AD80-5237DB4B68D5}"/>
    <cellStyle name="Normal 3 9 30 2 4 4" xfId="31395" xr:uid="{30E50634-A7ED-4BCC-BEF6-3E690DFC404E}"/>
    <cellStyle name="Normal 3 9 30 2 4 5" xfId="31396" xr:uid="{08294723-7819-45C3-BE0D-6EF86753CD42}"/>
    <cellStyle name="Normal 3 9 30 2 4 6" xfId="31397" xr:uid="{E6DE6D6B-AA35-442F-B7BA-7FBF8F96677E}"/>
    <cellStyle name="Normal 3 9 30 2 4 6 2" xfId="31398" xr:uid="{DF0E83A5-23B3-450C-A2CB-68F6425D5CA1}"/>
    <cellStyle name="Normal 3 9 30 2 4 7" xfId="31399" xr:uid="{EFC7F81C-DA0C-4A8D-AE7C-FF755576A025}"/>
    <cellStyle name="Normal 3 9 30 2 4 8" xfId="31400" xr:uid="{FA1D5029-A815-4AF7-A892-78D20434276C}"/>
    <cellStyle name="Normal 3 9 30 2 4 9" xfId="31401" xr:uid="{63A9EFAF-950E-4164-B19F-68F1F23824F8}"/>
    <cellStyle name="Normal 3 9 30 2 5" xfId="31402" xr:uid="{2F37846D-6AF4-4CD5-9146-E34AD256547E}"/>
    <cellStyle name="Normal 3 9 30 2 5 2" xfId="31403" xr:uid="{998BB297-3C32-4E31-A91B-7FC0CAE3BAC5}"/>
    <cellStyle name="Normal 3 9 30 2 5 3" xfId="31404" xr:uid="{20C6A849-ABE5-435D-B31A-F1FD25A9C8F9}"/>
    <cellStyle name="Normal 3 9 30 2 6" xfId="31405" xr:uid="{C674D7B3-8F19-47A0-9549-8B645C66BE32}"/>
    <cellStyle name="Normal 3 9 30 2 6 2" xfId="31406" xr:uid="{AA17682D-99DA-4B73-8E1B-685A5DE03F13}"/>
    <cellStyle name="Normal 3 9 30 2 6 3" xfId="31407" xr:uid="{352FDC67-ACA4-4C20-8ACF-12222471E655}"/>
    <cellStyle name="Normal 3 9 30 2 7" xfId="31408" xr:uid="{9AFB9103-1AF3-4F01-B033-BD6C5CCDC2EC}"/>
    <cellStyle name="Normal 3 9 30 2 7 2" xfId="31409" xr:uid="{53F19FE9-E9A9-4414-8BE6-F90F80298A1E}"/>
    <cellStyle name="Normal 3 9 30 2 7 3" xfId="31410" xr:uid="{69C664C6-E6E5-41BA-B8F1-4D0D88E509A0}"/>
    <cellStyle name="Normal 3 9 30 2 8" xfId="31411" xr:uid="{F096D7AB-073F-406F-A3BF-0DDD154E8A01}"/>
    <cellStyle name="Normal 3 9 30 2 8 2" xfId="31412" xr:uid="{E87D6B7C-9C10-434D-AF92-0963912BF95C}"/>
    <cellStyle name="Normal 3 9 30 2 8 3" xfId="31413" xr:uid="{51B26140-0195-41B1-8E54-EB8C9283DB2B}"/>
    <cellStyle name="Normal 3 9 30 2 9" xfId="31414" xr:uid="{1DC39C5E-74E0-4EEB-818B-FB00AE683026}"/>
    <cellStyle name="Normal 3 9 30 2 9 2" xfId="31415" xr:uid="{18EF83D0-BF72-406B-A1BD-27AEE8906EE1}"/>
    <cellStyle name="Normal 3 9 30 2 9 2 2" xfId="31416" xr:uid="{0DB92524-C200-46FD-A77B-DE3B99CAB0B2}"/>
    <cellStyle name="Normal 3 9 30 2 9 2 2 2" xfId="31417" xr:uid="{F2458DD8-52D9-4F8A-94C1-507AD0D1B93A}"/>
    <cellStyle name="Normal 3 9 30 2 9 2 3" xfId="31418" xr:uid="{26EFB4BB-E627-4F1B-B003-D75D4677C693}"/>
    <cellStyle name="Normal 3 9 30 2 9 2 4" xfId="31419" xr:uid="{98DA1F7D-2370-4030-999D-FE228FB3B884}"/>
    <cellStyle name="Normal 3 9 30 2 9 2 5" xfId="31420" xr:uid="{7AEABACE-5BB9-43FA-BA39-321B2E98F5CF}"/>
    <cellStyle name="Normal 3 9 30 2 9 3" xfId="31421" xr:uid="{427FD625-82B9-4FA2-8F85-1AA76D711DE3}"/>
    <cellStyle name="Normal 3 9 30 2 9 3 2" xfId="31422" xr:uid="{F05D4A9F-B52F-474C-A7E2-7EF4AEF3F1FA}"/>
    <cellStyle name="Normal 3 9 30 2 9 4" xfId="31423" xr:uid="{8CF2558C-F209-4B15-B74D-F8265E27EE70}"/>
    <cellStyle name="Normal 3 9 30 2 9 5" xfId="31424" xr:uid="{F1177CBE-C6AB-42ED-BB65-9ACA9C1FDF2D}"/>
    <cellStyle name="Normal 3 9 30 3" xfId="31425" xr:uid="{3EC9CD85-60D0-4FAE-9E58-B78D7123875C}"/>
    <cellStyle name="Normal 3 9 30 3 10" xfId="31426" xr:uid="{72367E12-99A9-4A42-851F-0DADF4C808BC}"/>
    <cellStyle name="Normal 3 9 30 3 11" xfId="31427" xr:uid="{EF04E849-817B-4977-B19D-DC156ACA57CC}"/>
    <cellStyle name="Normal 3 9 30 3 12" xfId="31428" xr:uid="{C95968FA-CFA0-4AB1-8529-439AE7E2D5A2}"/>
    <cellStyle name="Normal 3 9 30 3 12 2" xfId="31429" xr:uid="{B3820D70-DFED-45F9-A24F-C77C9B016E86}"/>
    <cellStyle name="Normal 3 9 30 3 13" xfId="31430" xr:uid="{CBEDA06A-6BF7-45B1-847F-EBC02317A84D}"/>
    <cellStyle name="Normal 3 9 30 3 14" xfId="31431" xr:uid="{D98ED49D-DBB7-4C96-BF2E-F4FD31F1C637}"/>
    <cellStyle name="Normal 3 9 30 3 15" xfId="31432" xr:uid="{C12F5D00-74E7-4440-98A5-68B3237A9CF3}"/>
    <cellStyle name="Normal 3 9 30 3 2" xfId="31433" xr:uid="{9E938C28-76BA-4C96-BF68-0E706462CE11}"/>
    <cellStyle name="Normal 3 9 30 3 2 2" xfId="31434" xr:uid="{D413390D-6CE0-438A-9D65-E1EFAC25EDE6}"/>
    <cellStyle name="Normal 3 9 30 3 2 2 2" xfId="31435" xr:uid="{DE358D66-2D3B-4F82-AA53-CF5790EFFC9E}"/>
    <cellStyle name="Normal 3 9 30 3 2 2 2 2" xfId="31436" xr:uid="{8A9CA5E6-998C-430C-A811-38E3343644D5}"/>
    <cellStyle name="Normal 3 9 30 3 2 2 2 2 2" xfId="31437" xr:uid="{78C7982A-3E3F-4350-939A-00122326DE86}"/>
    <cellStyle name="Normal 3 9 30 3 2 2 2 2 2 2" xfId="31438" xr:uid="{7070C9B3-D131-4B4F-8473-0B335CD079F4}"/>
    <cellStyle name="Normal 3 9 30 3 2 2 2 2 3" xfId="31439" xr:uid="{58DC0B3C-EFD5-4130-A244-C965B86BA1BE}"/>
    <cellStyle name="Normal 3 9 30 3 2 2 2 2 4" xfId="31440" xr:uid="{EF814F72-5B5A-4B85-BFCD-D05D5FBA76D7}"/>
    <cellStyle name="Normal 3 9 30 3 2 2 2 2 5" xfId="31441" xr:uid="{847F7FB0-E86C-45DB-87F9-A7E23DC82A8B}"/>
    <cellStyle name="Normal 3 9 30 3 2 2 2 3" xfId="31442" xr:uid="{626B7180-02F1-460A-AE65-A8664F5DC445}"/>
    <cellStyle name="Normal 3 9 30 3 2 2 2 3 2" xfId="31443" xr:uid="{FE11AA16-4149-4EFF-9499-610905763A5E}"/>
    <cellStyle name="Normal 3 9 30 3 2 2 2 4" xfId="31444" xr:uid="{333D5DF8-781F-4CD1-8A7A-9715CB8675A1}"/>
    <cellStyle name="Normal 3 9 30 3 2 2 2 5" xfId="31445" xr:uid="{577BF75F-40D4-4ED3-8CFF-6C46E0CDECE2}"/>
    <cellStyle name="Normal 3 9 30 3 2 2 3" xfId="31446" xr:uid="{AD08E6AB-F68A-42F4-9240-75BB2BDDD995}"/>
    <cellStyle name="Normal 3 9 30 3 2 2 4" xfId="31447" xr:uid="{A52BB62A-E613-4140-8C80-CA4334E7CA8C}"/>
    <cellStyle name="Normal 3 9 30 3 2 2 5" xfId="31448" xr:uid="{EAFA0952-E11D-465B-858A-939D4E2D5716}"/>
    <cellStyle name="Normal 3 9 30 3 2 2 6" xfId="31449" xr:uid="{AD44534B-914D-4950-AE18-1BFA7AF39797}"/>
    <cellStyle name="Normal 3 9 30 3 2 2 6 2" xfId="31450" xr:uid="{2543394C-4F11-4776-B99C-03F6C02F01D9}"/>
    <cellStyle name="Normal 3 9 30 3 2 2 7" xfId="31451" xr:uid="{6D57DE16-EF1C-417C-A3EF-A6B610B37F9B}"/>
    <cellStyle name="Normal 3 9 30 3 2 2 8" xfId="31452" xr:uid="{D2799180-A153-4202-B9BD-F025BA1C95C2}"/>
    <cellStyle name="Normal 3 9 30 3 2 2 9" xfId="31453" xr:uid="{A6B3369D-A950-4601-85D8-130C5096D4BD}"/>
    <cellStyle name="Normal 3 9 30 3 2 3" xfId="31454" xr:uid="{0128113B-9AB9-4905-9DB3-727D2CAD04E6}"/>
    <cellStyle name="Normal 3 9 30 3 2 3 2" xfId="31455" xr:uid="{E1EB73B5-BB55-4290-B547-82B71B17B3A2}"/>
    <cellStyle name="Normal 3 9 30 3 2 3 2 2" xfId="31456" xr:uid="{58B74BC2-A8C5-4DC1-9479-5FDD9FCF1B3A}"/>
    <cellStyle name="Normal 3 9 30 3 2 3 2 2 2" xfId="31457" xr:uid="{FF7141D0-EB07-426A-8DE3-4D7FAFF678EE}"/>
    <cellStyle name="Normal 3 9 30 3 2 3 2 3" xfId="31458" xr:uid="{F9C43A7D-410E-4F8F-9F00-6E5C0C4D8CA7}"/>
    <cellStyle name="Normal 3 9 30 3 2 3 2 4" xfId="31459" xr:uid="{32410911-5210-4538-9B67-539120013188}"/>
    <cellStyle name="Normal 3 9 30 3 2 3 2 5" xfId="31460" xr:uid="{839A1BE8-0DE2-409C-947A-DF1CC9698C57}"/>
    <cellStyle name="Normal 3 9 30 3 2 3 3" xfId="31461" xr:uid="{A7291D8F-1923-4C99-9ADD-C5FD87CD505C}"/>
    <cellStyle name="Normal 3 9 30 3 2 3 3 2" xfId="31462" xr:uid="{B3A26F6D-20B1-459F-B1F3-F2DC1BA634AF}"/>
    <cellStyle name="Normal 3 9 30 3 2 3 4" xfId="31463" xr:uid="{9896E21D-2FC3-4259-A8D5-ACB7ADC14D20}"/>
    <cellStyle name="Normal 3 9 30 3 2 3 5" xfId="31464" xr:uid="{DEE2F77D-F0B3-49A6-B51A-4581BEFAAD2D}"/>
    <cellStyle name="Normal 3 9 30 3 2 4" xfId="31465" xr:uid="{9B164DEE-1748-48AC-BA1C-D11683F79073}"/>
    <cellStyle name="Normal 3 9 30 3 2 5" xfId="31466" xr:uid="{B7AC7118-687D-4DCB-93AD-23704F3BA851}"/>
    <cellStyle name="Normal 3 9 30 3 2 6" xfId="31467" xr:uid="{A2F05AD9-749C-4611-B107-8D92CE096E1A}"/>
    <cellStyle name="Normal 3 9 30 3 2 6 2" xfId="31468" xr:uid="{71DA888C-96A5-4D4E-89C9-0CDDCFC895F8}"/>
    <cellStyle name="Normal 3 9 30 3 2 7" xfId="31469" xr:uid="{F3CC30F7-218F-478C-9702-74D287285268}"/>
    <cellStyle name="Normal 3 9 30 3 2 8" xfId="31470" xr:uid="{58CE5E9B-9F6A-41C5-A403-2F3C3652914B}"/>
    <cellStyle name="Normal 3 9 30 3 2 9" xfId="31471" xr:uid="{FE666110-55DF-47F7-96B3-84884CA6F0C4}"/>
    <cellStyle name="Normal 3 9 30 3 3" xfId="31472" xr:uid="{8E05E305-D242-433E-9057-D8771EE4A73F}"/>
    <cellStyle name="Normal 3 9 30 3 3 2" xfId="31473" xr:uid="{CCD61234-8183-47ED-924F-6A023672A741}"/>
    <cellStyle name="Normal 3 9 30 3 3 3" xfId="31474" xr:uid="{20F3AA78-7E07-46CC-8035-A0A3B10D58FF}"/>
    <cellStyle name="Normal 3 9 30 3 4" xfId="31475" xr:uid="{96A6D51C-4E2C-4594-A3E7-9FAED397D318}"/>
    <cellStyle name="Normal 3 9 30 3 4 2" xfId="31476" xr:uid="{15196809-7293-48F7-ABB0-EE484C5CE1BE}"/>
    <cellStyle name="Normal 3 9 30 3 4 3" xfId="31477" xr:uid="{7BD57EAC-6AA5-4924-9A51-AE2AB1C275B7}"/>
    <cellStyle name="Normal 3 9 30 3 5" xfId="31478" xr:uid="{0C837744-42C7-4081-BFFD-60C94C859D0D}"/>
    <cellStyle name="Normal 3 9 30 3 5 2" xfId="31479" xr:uid="{BE7A6587-DD40-4FD5-8902-80787FA85D7F}"/>
    <cellStyle name="Normal 3 9 30 3 5 3" xfId="31480" xr:uid="{2D143793-2F73-4503-B315-452E9100A681}"/>
    <cellStyle name="Normal 3 9 30 3 6" xfId="31481" xr:uid="{44B94872-A31D-48E2-9B79-5269FF0E8C55}"/>
    <cellStyle name="Normal 3 9 30 3 6 2" xfId="31482" xr:uid="{A04AE825-2BAB-4107-8222-BFE560F41AEC}"/>
    <cellStyle name="Normal 3 9 30 3 6 3" xfId="31483" xr:uid="{BD092B1B-34B8-4EAF-8A09-976C61091C7A}"/>
    <cellStyle name="Normal 3 9 30 3 7" xfId="31484" xr:uid="{C3755CB4-7CE4-4B10-B918-292E6338DBB3}"/>
    <cellStyle name="Normal 3 9 30 3 7 2" xfId="31485" xr:uid="{82A40243-0E06-43F6-9678-CF1BE31A4A21}"/>
    <cellStyle name="Normal 3 9 30 3 7 3" xfId="31486" xr:uid="{CB4EF269-786F-4325-8285-89AC379B3A5C}"/>
    <cellStyle name="Normal 3 9 30 3 8" xfId="31487" xr:uid="{8C3811FA-2BE6-4D26-A82E-ED1DF222C553}"/>
    <cellStyle name="Normal 3 9 30 3 8 2" xfId="31488" xr:uid="{A69B8447-7246-46BD-A921-1CC2906FDD53}"/>
    <cellStyle name="Normal 3 9 30 3 8 2 2" xfId="31489" xr:uid="{DAD01659-1CC0-47A6-AF4E-D0C636026F95}"/>
    <cellStyle name="Normal 3 9 30 3 8 2 2 2" xfId="31490" xr:uid="{108001A2-AFDF-4A03-B816-69D66C721BBC}"/>
    <cellStyle name="Normal 3 9 30 3 8 2 3" xfId="31491" xr:uid="{208A3DFA-AE62-41DD-8336-0BCC2F9A9463}"/>
    <cellStyle name="Normal 3 9 30 3 8 2 4" xfId="31492" xr:uid="{C2A199F3-7CCB-4281-BF53-7A349064C234}"/>
    <cellStyle name="Normal 3 9 30 3 8 2 5" xfId="31493" xr:uid="{7B820D93-9D69-4385-9197-AA38702AA63A}"/>
    <cellStyle name="Normal 3 9 30 3 8 3" xfId="31494" xr:uid="{8A1D90C3-984B-412E-97FE-FD729A10420E}"/>
    <cellStyle name="Normal 3 9 30 3 8 3 2" xfId="31495" xr:uid="{BE1B7A1E-3505-43C1-A6E7-793FD989D7BE}"/>
    <cellStyle name="Normal 3 9 30 3 8 4" xfId="31496" xr:uid="{733E8DB6-3786-43F0-A712-C4062A4E72F6}"/>
    <cellStyle name="Normal 3 9 30 3 8 5" xfId="31497" xr:uid="{8159CF0E-FB96-483C-8EDE-F7B6CE7878FC}"/>
    <cellStyle name="Normal 3 9 30 3 9" xfId="31498" xr:uid="{0B5442B6-DF9D-42CC-8CF6-8E87E52C840F}"/>
    <cellStyle name="Normal 3 9 30 4" xfId="31499" xr:uid="{9B063925-C407-4E15-B375-56375F00EC27}"/>
    <cellStyle name="Normal 3 9 30 4 2" xfId="31500" xr:uid="{95788A64-E30E-4DE9-8105-400E66775E3D}"/>
    <cellStyle name="Normal 3 9 30 4 2 2" xfId="31501" xr:uid="{833C1597-825E-401B-8BC6-5E3F22F2E405}"/>
    <cellStyle name="Normal 3 9 30 4 2 2 2" xfId="31502" xr:uid="{FA0BBA6C-746B-4267-B6E8-BDDDE7EE71D4}"/>
    <cellStyle name="Normal 3 9 30 4 2 2 2 2" xfId="31503" xr:uid="{23896014-B8D6-4326-8E6E-72385FAE55E4}"/>
    <cellStyle name="Normal 3 9 30 4 2 2 2 2 2" xfId="31504" xr:uid="{A00C797B-A2BC-4B01-886F-CCFAB3F9A9DB}"/>
    <cellStyle name="Normal 3 9 30 4 2 2 2 3" xfId="31505" xr:uid="{327FDA27-88FA-4505-BB65-7223FC160C8F}"/>
    <cellStyle name="Normal 3 9 30 4 2 2 2 4" xfId="31506" xr:uid="{AA9CC6AE-2781-4F66-B215-1A7E73F5D7AB}"/>
    <cellStyle name="Normal 3 9 30 4 2 2 2 5" xfId="31507" xr:uid="{19522C77-2B94-432E-8BF8-342E304A19EB}"/>
    <cellStyle name="Normal 3 9 30 4 2 2 3" xfId="31508" xr:uid="{056323E5-20AA-4B14-983A-4279BCA738FB}"/>
    <cellStyle name="Normal 3 9 30 4 2 2 3 2" xfId="31509" xr:uid="{655EB2BA-A10F-4779-853E-29DF4854EE21}"/>
    <cellStyle name="Normal 3 9 30 4 2 2 4" xfId="31510" xr:uid="{819D356D-4D6E-422A-B2D8-B63F09DAFCED}"/>
    <cellStyle name="Normal 3 9 30 4 2 2 5" xfId="31511" xr:uid="{1573191C-1A37-42F7-A8A5-46864FB26591}"/>
    <cellStyle name="Normal 3 9 30 4 2 3" xfId="31512" xr:uid="{B241A841-8895-4E96-B529-D01447AD8CB4}"/>
    <cellStyle name="Normal 3 9 30 4 2 4" xfId="31513" xr:uid="{FE1F572D-95AE-4583-9906-EDB7B4CB6E75}"/>
    <cellStyle name="Normal 3 9 30 4 2 5" xfId="31514" xr:uid="{A3D1F26E-7734-4A15-84BD-F1B0E8B110EA}"/>
    <cellStyle name="Normal 3 9 30 4 2 6" xfId="31515" xr:uid="{64DDFED9-059D-42AA-A82A-C94E83A1BEF1}"/>
    <cellStyle name="Normal 3 9 30 4 2 6 2" xfId="31516" xr:uid="{79767B63-61DB-4922-9E11-A0906094C703}"/>
    <cellStyle name="Normal 3 9 30 4 2 7" xfId="31517" xr:uid="{BDA33544-2E0B-4C63-BCA4-87EF529209F5}"/>
    <cellStyle name="Normal 3 9 30 4 2 8" xfId="31518" xr:uid="{1C70D3B9-6963-4F41-9A4D-812D09029CF7}"/>
    <cellStyle name="Normal 3 9 30 4 2 9" xfId="31519" xr:uid="{DD124B5D-8043-47DE-84F0-CE6EECB793E2}"/>
    <cellStyle name="Normal 3 9 30 4 3" xfId="31520" xr:uid="{FB893584-38E2-4A61-A76C-3BE58385B96E}"/>
    <cellStyle name="Normal 3 9 30 4 3 2" xfId="31521" xr:uid="{EA112666-CE81-43F8-B859-A498291E5E6B}"/>
    <cellStyle name="Normal 3 9 30 4 3 2 2" xfId="31522" xr:uid="{ECA9B872-A242-45B0-9D20-1C0442D562DF}"/>
    <cellStyle name="Normal 3 9 30 4 3 2 2 2" xfId="31523" xr:uid="{B3E27835-AB1E-4E25-A9F5-DAD9DBA2B074}"/>
    <cellStyle name="Normal 3 9 30 4 3 2 3" xfId="31524" xr:uid="{2531629F-F3B6-4B24-85B4-8C49CFF12139}"/>
    <cellStyle name="Normal 3 9 30 4 3 2 4" xfId="31525" xr:uid="{B7065838-2D79-4CA2-A0FF-964F35F2D7C3}"/>
    <cellStyle name="Normal 3 9 30 4 3 2 5" xfId="31526" xr:uid="{B072F3E8-82D6-4708-831C-E0DDD9F5A1AD}"/>
    <cellStyle name="Normal 3 9 30 4 3 3" xfId="31527" xr:uid="{A5E9F325-49F3-45B4-BBC6-E2661763E4C2}"/>
    <cellStyle name="Normal 3 9 30 4 3 3 2" xfId="31528" xr:uid="{F280FECB-8C52-4EA7-BC5F-3A6CC2747708}"/>
    <cellStyle name="Normal 3 9 30 4 3 4" xfId="31529" xr:uid="{03A06C36-D454-4441-BFFA-663782E1E255}"/>
    <cellStyle name="Normal 3 9 30 4 3 5" xfId="31530" xr:uid="{D98E2F61-386B-4233-9CDA-7E264FB6EB40}"/>
    <cellStyle name="Normal 3 9 30 4 4" xfId="31531" xr:uid="{BF7305E3-79D6-44D5-9692-2CC1838E32C7}"/>
    <cellStyle name="Normal 3 9 30 4 5" xfId="31532" xr:uid="{BB8BB0A9-3D74-4219-9C6B-044A60530070}"/>
    <cellStyle name="Normal 3 9 30 4 6" xfId="31533" xr:uid="{E13F3A6B-0E22-432E-9406-284CD1A5788F}"/>
    <cellStyle name="Normal 3 9 30 4 6 2" xfId="31534" xr:uid="{4E6DF8DC-F7C2-4639-ADE3-6B1CB3EE64CC}"/>
    <cellStyle name="Normal 3 9 30 4 7" xfId="31535" xr:uid="{C0C67D47-725B-4492-B41B-1D4A41F0852C}"/>
    <cellStyle name="Normal 3 9 30 4 8" xfId="31536" xr:uid="{34D3258C-F4E2-48D7-801D-8152659C1129}"/>
    <cellStyle name="Normal 3 9 30 4 9" xfId="31537" xr:uid="{67E09F58-6DBF-4613-A8B2-441B613EF9E2}"/>
    <cellStyle name="Normal 3 9 30 5" xfId="31538" xr:uid="{8DB0AB5E-B5FE-4370-9E89-20390F6A804C}"/>
    <cellStyle name="Normal 3 9 30 6" xfId="31539" xr:uid="{3E9FA54B-404F-47DE-89CC-415253764CE7}"/>
    <cellStyle name="Normal 3 9 30 7" xfId="31540" xr:uid="{413FEB1D-339F-4800-8D52-5EEE566B6717}"/>
    <cellStyle name="Normal 3 9 30 8" xfId="31541" xr:uid="{6FF85EB1-07CA-4DCB-B0B6-19D70D78A63B}"/>
    <cellStyle name="Normal 3 9 30 9" xfId="31542" xr:uid="{C1D8DEBC-DEC3-47E1-A7AD-99D5285765CB}"/>
    <cellStyle name="Normal 3 9 30 9 2" xfId="31543" xr:uid="{64AD1294-338C-4472-921E-47012E69F88D}"/>
    <cellStyle name="Normal 3 9 30 9 2 2" xfId="31544" xr:uid="{4B851AED-241B-4EDA-924B-295993F5FEC3}"/>
    <cellStyle name="Normal 3 9 30 9 2 2 2" xfId="31545" xr:uid="{2EB73352-9B60-43AE-86F5-2F10DF7CCAD3}"/>
    <cellStyle name="Normal 3 9 30 9 2 3" xfId="31546" xr:uid="{EDFCA66B-02D1-475C-A76A-110F1CAB22F7}"/>
    <cellStyle name="Normal 3 9 30 9 2 4" xfId="31547" xr:uid="{C3668DC6-D040-4454-8F2E-F8B7B078018C}"/>
    <cellStyle name="Normal 3 9 30 9 2 5" xfId="31548" xr:uid="{7DAF5E82-3E76-4398-B6BF-46EA38A28F1E}"/>
    <cellStyle name="Normal 3 9 30 9 3" xfId="31549" xr:uid="{460AAD5A-EB3A-4DE2-ABBA-889BE391FF07}"/>
    <cellStyle name="Normal 3 9 30 9 3 2" xfId="31550" xr:uid="{FE5F5801-B53D-4EE2-85D2-1C496F38100F}"/>
    <cellStyle name="Normal 3 9 30 9 4" xfId="31551" xr:uid="{AEE32EBA-3EC3-4251-BE2C-9A546D67E5C7}"/>
    <cellStyle name="Normal 3 9 30 9 5" xfId="31552" xr:uid="{BEEB6303-C35F-415D-A547-699113F51611}"/>
    <cellStyle name="Normal 3 9 31" xfId="31553" xr:uid="{553457A9-B041-41AD-9A66-13F6F94133FF}"/>
    <cellStyle name="Normal 3 9 31 10" xfId="31554" xr:uid="{3C3A242F-4EED-4876-A11E-778234E404E4}"/>
    <cellStyle name="Normal 3 9 31 11" xfId="31555" xr:uid="{C1968C12-FEFD-4CD9-B7DB-EF42FD86BBE9}"/>
    <cellStyle name="Normal 3 9 31 12" xfId="31556" xr:uid="{7C17341D-2F91-43C2-8A10-7BF84111E4D7}"/>
    <cellStyle name="Normal 3 9 31 12 2" xfId="31557" xr:uid="{F833A8A7-ECD8-45D0-8E81-22E04906F3E4}"/>
    <cellStyle name="Normal 3 9 31 13" xfId="31558" xr:uid="{4AE5EC26-1A5F-4A8F-A93E-8403C2879A12}"/>
    <cellStyle name="Normal 3 9 31 14" xfId="31559" xr:uid="{B3CAFB40-6B93-4A2F-97FC-C26E0401D3BB}"/>
    <cellStyle name="Normal 3 9 31 15" xfId="31560" xr:uid="{26B91A97-35A6-49D7-B360-9BDB4CF55C02}"/>
    <cellStyle name="Normal 3 9 31 2" xfId="31561" xr:uid="{00D5DD50-4E2E-478F-B257-83EF06A1A6E5}"/>
    <cellStyle name="Normal 3 9 31 2 2" xfId="31562" xr:uid="{B0062803-F25B-43FE-B670-EFE4D66E1F1F}"/>
    <cellStyle name="Normal 3 9 31 2 2 2" xfId="31563" xr:uid="{B8B09609-685F-4E27-B503-073C40F91415}"/>
    <cellStyle name="Normal 3 9 31 2 2 2 2" xfId="31564" xr:uid="{1E176C55-A2C5-48EC-A9DD-9F987BA655DD}"/>
    <cellStyle name="Normal 3 9 31 2 2 2 2 2" xfId="31565" xr:uid="{849AC6C1-12E6-405D-B64A-7C108A898863}"/>
    <cellStyle name="Normal 3 9 31 2 2 2 2 2 2" xfId="31566" xr:uid="{BF7F1619-6B78-40A6-9491-0F0388D3B5F5}"/>
    <cellStyle name="Normal 3 9 31 2 2 2 2 3" xfId="31567" xr:uid="{9C75B8E7-DF39-4975-A6EE-0C15ED342A86}"/>
    <cellStyle name="Normal 3 9 31 2 2 2 2 4" xfId="31568" xr:uid="{68949AEB-0259-427C-9C20-19C461AE6613}"/>
    <cellStyle name="Normal 3 9 31 2 2 2 2 5" xfId="31569" xr:uid="{513D0EE7-C3E7-4033-A8A2-E27E88A7B5BA}"/>
    <cellStyle name="Normal 3 9 31 2 2 2 3" xfId="31570" xr:uid="{572FF5AB-C361-4080-9773-5F2395AD260B}"/>
    <cellStyle name="Normal 3 9 31 2 2 2 3 2" xfId="31571" xr:uid="{D0D2E622-B819-4E13-BECC-450331DBC5C8}"/>
    <cellStyle name="Normal 3 9 31 2 2 2 4" xfId="31572" xr:uid="{36FFD7C6-F94E-4222-A4CB-D9ACC809CEE7}"/>
    <cellStyle name="Normal 3 9 31 2 2 2 5" xfId="31573" xr:uid="{3D7A9C2E-8716-4533-9A5F-47EE151CB8E5}"/>
    <cellStyle name="Normal 3 9 31 2 2 3" xfId="31574" xr:uid="{0C56874F-F27E-40CC-857F-D8B206EE073C}"/>
    <cellStyle name="Normal 3 9 31 2 2 4" xfId="31575" xr:uid="{1B4F2FC0-1B89-4604-885B-5BE686C07DDA}"/>
    <cellStyle name="Normal 3 9 31 2 2 5" xfId="31576" xr:uid="{B230E7F5-3514-461F-B6BA-7DBBFCDD0AB9}"/>
    <cellStyle name="Normal 3 9 31 2 2 6" xfId="31577" xr:uid="{A77B9060-6E60-40C3-8C57-A9540005B788}"/>
    <cellStyle name="Normal 3 9 31 2 2 6 2" xfId="31578" xr:uid="{7E1D7EBA-6803-4BF1-B78F-82B67D2487F5}"/>
    <cellStyle name="Normal 3 9 31 2 2 7" xfId="31579" xr:uid="{14DDE09C-6434-4434-947A-7F2E76841A6D}"/>
    <cellStyle name="Normal 3 9 31 2 2 8" xfId="31580" xr:uid="{3F0E1B65-FCE4-4EE8-B4A7-2395E1DFA9AF}"/>
    <cellStyle name="Normal 3 9 31 2 2 9" xfId="31581" xr:uid="{74B1A3E6-6023-400C-8A33-0B60A2545F0E}"/>
    <cellStyle name="Normal 3 9 31 2 3" xfId="31582" xr:uid="{B72306D5-B878-4B07-8948-27D339723483}"/>
    <cellStyle name="Normal 3 9 31 2 3 2" xfId="31583" xr:uid="{69767731-7E4F-4FDE-AE6B-9F3DEC52722C}"/>
    <cellStyle name="Normal 3 9 31 2 3 2 2" xfId="31584" xr:uid="{4A7994B2-B330-4BB7-920C-184435385480}"/>
    <cellStyle name="Normal 3 9 31 2 3 2 2 2" xfId="31585" xr:uid="{39CA54DC-0415-401B-A84F-AF1C27142E72}"/>
    <cellStyle name="Normal 3 9 31 2 3 2 3" xfId="31586" xr:uid="{D88553CC-F511-4116-95CE-1ABC810405AA}"/>
    <cellStyle name="Normal 3 9 31 2 3 2 4" xfId="31587" xr:uid="{375984FB-1FC4-4E95-9092-C413BD05EDAE}"/>
    <cellStyle name="Normal 3 9 31 2 3 2 5" xfId="31588" xr:uid="{007D3B00-49AF-4619-BBF7-C2918C215605}"/>
    <cellStyle name="Normal 3 9 31 2 3 3" xfId="31589" xr:uid="{072473F5-C0C9-4BE1-8AB5-8B7D015D521A}"/>
    <cellStyle name="Normal 3 9 31 2 3 3 2" xfId="31590" xr:uid="{E254F8E4-A610-4083-B0B6-39E50FF951F8}"/>
    <cellStyle name="Normal 3 9 31 2 3 4" xfId="31591" xr:uid="{C380BE9A-C140-4003-8579-10ACD6E93ADC}"/>
    <cellStyle name="Normal 3 9 31 2 3 5" xfId="31592" xr:uid="{906AC582-7B97-4FDE-8DB2-4C692221EBC2}"/>
    <cellStyle name="Normal 3 9 31 2 4" xfId="31593" xr:uid="{2462F40B-AE19-400D-87AF-094AE525A302}"/>
    <cellStyle name="Normal 3 9 31 2 5" xfId="31594" xr:uid="{065D75AB-87D7-4261-A7A7-D649ACC57EFC}"/>
    <cellStyle name="Normal 3 9 31 2 6" xfId="31595" xr:uid="{D3C3116F-E88D-463D-9267-95DD2FE3E7AC}"/>
    <cellStyle name="Normal 3 9 31 2 6 2" xfId="31596" xr:uid="{38E5144B-C52D-408B-8A2B-DA8DB2B1BFB4}"/>
    <cellStyle name="Normal 3 9 31 2 7" xfId="31597" xr:uid="{8D4E5FC7-D55D-4653-96A7-5015DD27205B}"/>
    <cellStyle name="Normal 3 9 31 2 8" xfId="31598" xr:uid="{A2943BE9-62FA-4DAA-9EF6-BECB95FD2007}"/>
    <cellStyle name="Normal 3 9 31 2 9" xfId="31599" xr:uid="{DBAFC3CE-4968-42FD-876C-B5C801C5F2DC}"/>
    <cellStyle name="Normal 3 9 31 3" xfId="31600" xr:uid="{25913471-8878-4300-83A8-D1383D6AD1AE}"/>
    <cellStyle name="Normal 3 9 31 4" xfId="31601" xr:uid="{5107B503-CCB0-47C7-8B0D-596460E5EE15}"/>
    <cellStyle name="Normal 3 9 31 5" xfId="31602" xr:uid="{411F4327-CB16-49E7-AAF4-AE19014A88BC}"/>
    <cellStyle name="Normal 3 9 31 6" xfId="31603" xr:uid="{1EF6354B-E464-4046-A529-353D629AEA69}"/>
    <cellStyle name="Normal 3 9 31 7" xfId="31604" xr:uid="{A37F4AE9-E99A-4E39-BCA5-419D7FC06EDC}"/>
    <cellStyle name="Normal 3 9 31 8" xfId="31605" xr:uid="{D128996D-F6F3-4607-AF6D-2EFF2151602D}"/>
    <cellStyle name="Normal 3 9 31 8 2" xfId="31606" xr:uid="{E1F7C4DD-D610-4359-AE92-765F14FEA73D}"/>
    <cellStyle name="Normal 3 9 31 8 2 2" xfId="31607" xr:uid="{70B41CA8-81AF-41A4-813D-788D2E45556C}"/>
    <cellStyle name="Normal 3 9 31 8 2 2 2" xfId="31608" xr:uid="{F2E31F8C-02B0-4F38-BDD3-902843DC5EAD}"/>
    <cellStyle name="Normal 3 9 31 8 2 3" xfId="31609" xr:uid="{3D9BD81E-54A0-477A-AC8A-15C531152895}"/>
    <cellStyle name="Normal 3 9 31 8 2 4" xfId="31610" xr:uid="{979748D3-43A9-4A74-A318-ACA8FF23E928}"/>
    <cellStyle name="Normal 3 9 31 8 2 5" xfId="31611" xr:uid="{5253E6AE-5BFC-48E9-9187-413D83ACF659}"/>
    <cellStyle name="Normal 3 9 31 8 3" xfId="31612" xr:uid="{2E30AC0C-7A51-49FC-81EB-5AAA26D5C9DD}"/>
    <cellStyle name="Normal 3 9 31 8 3 2" xfId="31613" xr:uid="{950588FD-6572-47D6-BECA-DAAF7832CF58}"/>
    <cellStyle name="Normal 3 9 31 8 4" xfId="31614" xr:uid="{6B23A598-D31E-41C0-963E-FA5CE6B2A9A9}"/>
    <cellStyle name="Normal 3 9 31 8 5" xfId="31615" xr:uid="{C369C07C-F9FD-49B3-9D23-1154773CDF71}"/>
    <cellStyle name="Normal 3 9 31 9" xfId="31616" xr:uid="{E4A0098E-1F2E-4DEB-8588-B41B9A430C1C}"/>
    <cellStyle name="Normal 3 9 32" xfId="31617" xr:uid="{9C7B7ECE-4DCB-4C4B-B670-6D769D6672E7}"/>
    <cellStyle name="Normal 3 9 33" xfId="31618" xr:uid="{5A354368-D366-4528-AE70-9AE0B7B1535C}"/>
    <cellStyle name="Normal 3 9 33 2" xfId="31619" xr:uid="{FE3C6401-CC0F-448B-A6A5-D53D650317E5}"/>
    <cellStyle name="Normal 3 9 33 2 2" xfId="31620" xr:uid="{A4BDFFED-A7D1-4C8B-BF4F-97DE6F7DBECF}"/>
    <cellStyle name="Normal 3 9 33 2 2 2" xfId="31621" xr:uid="{ECD8C2FF-DFD6-4040-B41D-D37831C94459}"/>
    <cellStyle name="Normal 3 9 33 2 2 2 2" xfId="31622" xr:uid="{CF3769E7-9FBC-4B5B-B814-BD625DFB0DAB}"/>
    <cellStyle name="Normal 3 9 33 2 2 2 2 2" xfId="31623" xr:uid="{EB80CE8C-46A6-48E9-BC21-10715D0264C3}"/>
    <cellStyle name="Normal 3 9 33 2 2 2 3" xfId="31624" xr:uid="{093D9768-E5CA-42C4-987F-165FB71421A9}"/>
    <cellStyle name="Normal 3 9 33 2 2 2 4" xfId="31625" xr:uid="{0C3676B2-A4EE-4775-921E-9C9106FD3AFB}"/>
    <cellStyle name="Normal 3 9 33 2 2 2 5" xfId="31626" xr:uid="{D2579390-2FC3-45DB-AE6D-CDFBB5A1CEBF}"/>
    <cellStyle name="Normal 3 9 33 2 2 3" xfId="31627" xr:uid="{166E4667-32C8-45B1-9B70-46295154F09A}"/>
    <cellStyle name="Normal 3 9 33 2 2 3 2" xfId="31628" xr:uid="{1B3FBBC4-CD46-44CA-A1C7-14BD1898A5B9}"/>
    <cellStyle name="Normal 3 9 33 2 2 4" xfId="31629" xr:uid="{010B4CEC-62BB-4852-8F0D-06323597FDF2}"/>
    <cellStyle name="Normal 3 9 33 2 2 5" xfId="31630" xr:uid="{D509B7DD-C446-4B50-8FA5-36E6576AFCD0}"/>
    <cellStyle name="Normal 3 9 33 2 3" xfId="31631" xr:uid="{4A605749-78B6-43DA-B680-2E4B0ED345F7}"/>
    <cellStyle name="Normal 3 9 33 2 4" xfId="31632" xr:uid="{20E90C41-E4E8-4FE3-88F5-D2090EBBFA30}"/>
    <cellStyle name="Normal 3 9 33 2 5" xfId="31633" xr:uid="{2260320C-4246-4914-8B76-7BC12B832B63}"/>
    <cellStyle name="Normal 3 9 33 2 6" xfId="31634" xr:uid="{91D696A4-BEB9-4FAD-A68B-5E3D13152828}"/>
    <cellStyle name="Normal 3 9 33 2 6 2" xfId="31635" xr:uid="{74085A1F-032F-4388-B698-DADDD2BEA7E1}"/>
    <cellStyle name="Normal 3 9 33 2 7" xfId="31636" xr:uid="{101A4DBD-B4F6-4336-85E8-A8FCE65FDBDB}"/>
    <cellStyle name="Normal 3 9 33 2 8" xfId="31637" xr:uid="{0DF4B9F4-AB79-4B52-A7A1-2168228A7C94}"/>
    <cellStyle name="Normal 3 9 33 2 9" xfId="31638" xr:uid="{62F19BB1-E0CE-4B35-927F-061C362BF2B9}"/>
    <cellStyle name="Normal 3 9 33 3" xfId="31639" xr:uid="{BEB1DD7C-4DD6-47E8-99E0-01B941945DF1}"/>
    <cellStyle name="Normal 3 9 33 3 2" xfId="31640" xr:uid="{B2521F0F-2508-42F5-9070-37EFB4156DB4}"/>
    <cellStyle name="Normal 3 9 33 3 2 2" xfId="31641" xr:uid="{46BCD099-223E-4C36-9C3C-0F355A6B5DCD}"/>
    <cellStyle name="Normal 3 9 33 3 2 2 2" xfId="31642" xr:uid="{BC579AFA-2944-4E06-9E08-5E1F6770829C}"/>
    <cellStyle name="Normal 3 9 33 3 2 3" xfId="31643" xr:uid="{6C062C93-6625-4FEE-961D-952A38D0776D}"/>
    <cellStyle name="Normal 3 9 33 3 2 4" xfId="31644" xr:uid="{3B126FB3-F6E5-4791-A3CA-7566275342E6}"/>
    <cellStyle name="Normal 3 9 33 3 2 5" xfId="31645" xr:uid="{61233709-5313-4F58-BC1B-00FF82274CFE}"/>
    <cellStyle name="Normal 3 9 33 3 3" xfId="31646" xr:uid="{947FE065-CFD0-4F0A-96AD-B57FB1FF85DE}"/>
    <cellStyle name="Normal 3 9 33 3 3 2" xfId="31647" xr:uid="{4921D872-BA81-4189-9DD7-DDD233FDC176}"/>
    <cellStyle name="Normal 3 9 33 3 4" xfId="31648" xr:uid="{D3D4E6D0-9A6B-4794-A580-95F8F9A738CA}"/>
    <cellStyle name="Normal 3 9 33 3 5" xfId="31649" xr:uid="{9E33761C-3995-4B24-B4F6-933D75C74AAA}"/>
    <cellStyle name="Normal 3 9 33 4" xfId="31650" xr:uid="{8BC4DAE2-3963-4123-8498-C9C8D4FBE690}"/>
    <cellStyle name="Normal 3 9 33 5" xfId="31651" xr:uid="{7E440E00-4F53-4CF2-B314-5678D3C12C6B}"/>
    <cellStyle name="Normal 3 9 33 6" xfId="31652" xr:uid="{41B49806-451F-4B85-AE8B-5FD48114682E}"/>
    <cellStyle name="Normal 3 9 33 6 2" xfId="31653" xr:uid="{F9043F88-981D-4F3B-BA53-87614F3424D2}"/>
    <cellStyle name="Normal 3 9 33 7" xfId="31654" xr:uid="{CA0AE723-D682-49BE-81A1-31DA71DCD3D2}"/>
    <cellStyle name="Normal 3 9 33 8" xfId="31655" xr:uid="{941A7BA7-5600-4E51-91EA-6C6ED2946468}"/>
    <cellStyle name="Normal 3 9 33 9" xfId="31656" xr:uid="{BF17ECE7-2961-4F5A-8613-F82035287C85}"/>
    <cellStyle name="Normal 3 9 34" xfId="31657" xr:uid="{729D0E8F-9498-4ED1-BFB5-0FF22465F061}"/>
    <cellStyle name="Normal 3 9 34 2" xfId="31658" xr:uid="{DB00C941-51BA-4F25-85DD-A52E0F309F3C}"/>
    <cellStyle name="Normal 3 9 34 3" xfId="31659" xr:uid="{535754E6-971A-4E3D-B3E9-B674943ED439}"/>
    <cellStyle name="Normal 3 9 35" xfId="31660" xr:uid="{14F26DC2-0FCD-42FF-BDDD-AF329BD3E981}"/>
    <cellStyle name="Normal 3 9 35 2" xfId="31661" xr:uid="{B506C1D0-79D9-457C-8146-500BBC544C8E}"/>
    <cellStyle name="Normal 3 9 35 3" xfId="31662" xr:uid="{C84A8C0A-ACA1-4CAB-837A-35A6B4F44859}"/>
    <cellStyle name="Normal 3 9 36" xfId="31663" xr:uid="{A634CABC-15E7-40F9-8E0E-9E0DF61F0245}"/>
    <cellStyle name="Normal 3 9 36 2" xfId="31664" xr:uid="{FF5CB806-CEC4-4144-9ABC-083810B516B2}"/>
    <cellStyle name="Normal 3 9 36 3" xfId="31665" xr:uid="{FC480049-14FD-4916-B85F-B51D3F3D904A}"/>
    <cellStyle name="Normal 3 9 37" xfId="31666" xr:uid="{FA31AFA5-A595-488B-A5A9-5F16AB9A8D6E}"/>
    <cellStyle name="Normal 3 9 37 2" xfId="31667" xr:uid="{C74DE66C-8979-4BB1-89C1-269036F6A088}"/>
    <cellStyle name="Normal 3 9 37 3" xfId="31668" xr:uid="{CAC71D4F-A7E9-4ADD-AC77-480F15E87800}"/>
    <cellStyle name="Normal 3 9 38" xfId="31669" xr:uid="{7B06CF86-5361-4FC2-9552-7F64CDE5047E}"/>
    <cellStyle name="Normal 3 9 38 2" xfId="31670" xr:uid="{EEC416FD-AE56-4817-8E97-CE36C2EAE9F6}"/>
    <cellStyle name="Normal 3 9 38 2 2" xfId="31671" xr:uid="{A039ADA6-B1FA-416D-BADD-0FB414D6D031}"/>
    <cellStyle name="Normal 3 9 38 2 2 2" xfId="31672" xr:uid="{D005A01E-C3EC-4DB3-90BD-87796D0DD3BB}"/>
    <cellStyle name="Normal 3 9 38 2 3" xfId="31673" xr:uid="{E87CCED4-7101-42D7-A319-CAD5D23C1998}"/>
    <cellStyle name="Normal 3 9 38 2 4" xfId="31674" xr:uid="{23D670E8-D538-469D-8332-C3B340EA2999}"/>
    <cellStyle name="Normal 3 9 38 2 5" xfId="31675" xr:uid="{BFF642DC-ED5D-4B60-8152-809CDB76EA23}"/>
    <cellStyle name="Normal 3 9 38 3" xfId="31676" xr:uid="{98F2BBE9-9FEA-463B-95C7-5A1436E10D31}"/>
    <cellStyle name="Normal 3 9 38 3 2" xfId="31677" xr:uid="{2E8D36D3-D219-48BF-9F14-E57FADE5121B}"/>
    <cellStyle name="Normal 3 9 38 4" xfId="31678" xr:uid="{EAEAAA74-4647-40DF-A7DC-277C2A5611B1}"/>
    <cellStyle name="Normal 3 9 38 5" xfId="31679" xr:uid="{A792B19E-97D3-48A9-AE21-EDB978747734}"/>
    <cellStyle name="Normal 3 9 39" xfId="31680" xr:uid="{FE3569EF-9E74-47F8-A769-4E62E3D197FD}"/>
    <cellStyle name="Normal 3 9 4" xfId="31681" xr:uid="{4500E916-6FA1-4F38-83C9-8543C966A173}"/>
    <cellStyle name="Normal 3 9 4 2" xfId="31682" xr:uid="{19535054-5F9B-466E-9AE1-8669C209174A}"/>
    <cellStyle name="Normal 3 9 4 2 2" xfId="31683" xr:uid="{90AC1A63-0006-4FD4-9BFF-DACFFF999FCF}"/>
    <cellStyle name="Normal 3 9 4 2 3" xfId="31684" xr:uid="{87C3D73B-3618-4ADA-9CAD-879F40EF7249}"/>
    <cellStyle name="Normal 3 9 4 3" xfId="31685" xr:uid="{353F3898-720F-478C-A695-25C80B14D4C3}"/>
    <cellStyle name="Normal 3 9 4 3 2" xfId="31686" xr:uid="{5E5F4E4D-8B47-4261-B761-2B40CF85C022}"/>
    <cellStyle name="Normal 3 9 4 3 3" xfId="31687" xr:uid="{163FD5F6-361A-4439-BC92-34FD60CE2B08}"/>
    <cellStyle name="Normal 3 9 4 4" xfId="31688" xr:uid="{7CC55847-DB62-4F1C-85B9-958B5AF6231C}"/>
    <cellStyle name="Normal 3 9 4 5" xfId="31689" xr:uid="{BAF075A5-EA93-4CF2-8325-048AE39ECDC6}"/>
    <cellStyle name="Normal 3 9 40" xfId="31690" xr:uid="{F9627356-3AE8-44BC-9EA2-C3EAB3E19531}"/>
    <cellStyle name="Normal 3 9 41" xfId="31691" xr:uid="{CE1E714D-7B96-423C-848E-3C2F11C73EFD}"/>
    <cellStyle name="Normal 3 9 42" xfId="31692" xr:uid="{CB1B1733-3DC5-42A6-BEF6-8F4422B62BE6}"/>
    <cellStyle name="Normal 3 9 43" xfId="31693" xr:uid="{1D65F19F-ABCF-4B03-B268-5A11878ABECB}"/>
    <cellStyle name="Normal 3 9 44" xfId="31694" xr:uid="{E39FB7B4-66E0-4B19-9950-B11F2159525C}"/>
    <cellStyle name="Normal 3 9 45" xfId="31695" xr:uid="{26B9EE77-EC72-47B1-B93A-925FCCE88F58}"/>
    <cellStyle name="Normal 3 9 46" xfId="31696" xr:uid="{D8646350-2393-4F9D-8F20-DE300E2266F9}"/>
    <cellStyle name="Normal 3 9 47" xfId="31697" xr:uid="{BCCA1D0F-D296-4321-B615-90EF1EE29034}"/>
    <cellStyle name="Normal 3 9 48" xfId="31698" xr:uid="{6799AB8A-A29A-42B3-86DF-7054B4D92595}"/>
    <cellStyle name="Normal 3 9 49" xfId="31699" xr:uid="{F44C23CF-EB0C-4BD5-8E96-B6F119D85842}"/>
    <cellStyle name="Normal 3 9 5" xfId="31700" xr:uid="{E8BD7C43-8A4B-454C-B968-CD5E0ADDE4E3}"/>
    <cellStyle name="Normal 3 9 5 2" xfId="31701" xr:uid="{765CC64E-4BFA-4A11-9E02-28D8B2DCB558}"/>
    <cellStyle name="Normal 3 9 5 2 2" xfId="31702" xr:uid="{05D2506C-9804-438F-A96E-426F691D3152}"/>
    <cellStyle name="Normal 3 9 5 2 3" xfId="31703" xr:uid="{9712BF31-0BC0-4EF8-A0BF-CB8B225A97E4}"/>
    <cellStyle name="Normal 3 9 5 3" xfId="31704" xr:uid="{F51067CE-370A-4350-943C-5909B6061961}"/>
    <cellStyle name="Normal 3 9 5 3 2" xfId="31705" xr:uid="{6F64D882-A1E6-4289-ADEF-12635175845A}"/>
    <cellStyle name="Normal 3 9 5 3 3" xfId="31706" xr:uid="{D4F59C3C-C27D-4F19-B01C-AFF9A76BAC23}"/>
    <cellStyle name="Normal 3 9 5 4" xfId="31707" xr:uid="{7D68C976-0029-4CA9-81F0-F51741F871E2}"/>
    <cellStyle name="Normal 3 9 5 5" xfId="31708" xr:uid="{E9B6A79D-F694-49BE-9D05-4751C92DEB46}"/>
    <cellStyle name="Normal 3 9 50" xfId="31709" xr:uid="{76DD42F4-8822-4C66-9A63-28FA066C7AA4}"/>
    <cellStyle name="Normal 3 9 51" xfId="31710" xr:uid="{A0D07C4B-DB3C-4D12-B2A1-E9C18DD7224B}"/>
    <cellStyle name="Normal 3 9 52" xfId="31711" xr:uid="{17AB5B36-2377-4975-81FF-A5059CB5DF48}"/>
    <cellStyle name="Normal 3 9 53" xfId="31712" xr:uid="{839CAC7D-E478-4A14-B0A1-FD0EB10EF818}"/>
    <cellStyle name="Normal 3 9 54" xfId="31713" xr:uid="{9D14BFBC-FF68-4409-AA1B-59868602C84C}"/>
    <cellStyle name="Normal 3 9 55" xfId="31714" xr:uid="{85349CB0-D8F7-409D-9448-ABE3614638BC}"/>
    <cellStyle name="Normal 3 9 56" xfId="31715" xr:uid="{C46BEA6A-AD67-45D2-A3D0-AF2A04C89F97}"/>
    <cellStyle name="Normal 3 9 57" xfId="31716" xr:uid="{214D3EF0-AE45-4F26-A6B9-F4C9EAA306D1}"/>
    <cellStyle name="Normal 3 9 58" xfId="31717" xr:uid="{6DCC283D-56D1-4311-8625-6A7BD6492447}"/>
    <cellStyle name="Normal 3 9 59" xfId="31718" xr:uid="{D60E20CA-D519-4198-8FF3-D21562CA0CDE}"/>
    <cellStyle name="Normal 3 9 6" xfId="31719" xr:uid="{601FC03F-F0A7-483D-944B-FA53F27051A3}"/>
    <cellStyle name="Normal 3 9 6 2" xfId="31720" xr:uid="{F2F22040-F872-45E3-9BBE-D409AC59F5D7}"/>
    <cellStyle name="Normal 3 9 6 2 2" xfId="31721" xr:uid="{BE5EE2B5-01CB-4F0E-AE30-4D6AC954A8D4}"/>
    <cellStyle name="Normal 3 9 6 2 3" xfId="31722" xr:uid="{5D0D3386-D7B6-4BC1-899B-3802BBB978DD}"/>
    <cellStyle name="Normal 3 9 6 3" xfId="31723" xr:uid="{5C32DD2F-1E72-47FF-9489-48AD82E4F28A}"/>
    <cellStyle name="Normal 3 9 6 3 2" xfId="31724" xr:uid="{B672E656-573B-49CF-B380-E9C89B140567}"/>
    <cellStyle name="Normal 3 9 6 3 3" xfId="31725" xr:uid="{CB80B1FF-67F2-4402-85D0-713925B98771}"/>
    <cellStyle name="Normal 3 9 6 4" xfId="31726" xr:uid="{F4E910BD-3622-48FB-A4AE-3AC7AB929085}"/>
    <cellStyle name="Normal 3 9 6 5" xfId="31727" xr:uid="{8C0B7CCD-7B96-4676-92EC-712E0B7DC5FE}"/>
    <cellStyle name="Normal 3 9 60" xfId="31728" xr:uid="{3D49E1AC-74C0-418A-A0CD-20DCC5BDA5D5}"/>
    <cellStyle name="Normal 3 9 61" xfId="31729" xr:uid="{5F899269-37A3-4236-8834-921B0ACE420D}"/>
    <cellStyle name="Normal 3 9 62" xfId="31730" xr:uid="{F5224D3B-1762-4C44-88B7-09F26AA00249}"/>
    <cellStyle name="Normal 3 9 63" xfId="31731" xr:uid="{0CCC5EF9-CADD-4986-9476-BDE2FD1AD236}"/>
    <cellStyle name="Normal 3 9 64" xfId="31732" xr:uid="{97FEF724-CF33-4043-B3C2-756C7BDDE16D}"/>
    <cellStyle name="Normal 3 9 65" xfId="31733" xr:uid="{96D498C1-57EA-493D-A326-DC9A70CBD385}"/>
    <cellStyle name="Normal 3 9 66" xfId="31734" xr:uid="{B401EF31-CC30-4197-936D-19FBDC17AF5C}"/>
    <cellStyle name="Normal 3 9 67" xfId="31735" xr:uid="{7BAD3530-B637-4DDA-8A91-1F6CE99B8514}"/>
    <cellStyle name="Normal 3 9 68" xfId="31736" xr:uid="{C1C5E4B0-99DF-4C27-B3E7-202DE16BD84C}"/>
    <cellStyle name="Normal 3 9 69" xfId="31737" xr:uid="{80A1F89C-4971-4316-A6D5-4E5FB219F3E5}"/>
    <cellStyle name="Normal 3 9 7" xfId="31738" xr:uid="{35C9028A-8C4A-4945-9BD5-B607B50105AB}"/>
    <cellStyle name="Normal 3 9 7 2" xfId="31739" xr:uid="{CD0645AD-F729-4B22-9503-6762C540AEB8}"/>
    <cellStyle name="Normal 3 9 7 2 2" xfId="31740" xr:uid="{C62A6A5E-FA48-48AC-A1B3-AD0BD2C7B7BD}"/>
    <cellStyle name="Normal 3 9 7 2 3" xfId="31741" xr:uid="{F1061E78-495D-4B57-94DA-885DCF6A4F7D}"/>
    <cellStyle name="Normal 3 9 7 3" xfId="31742" xr:uid="{FAA13D50-4118-4C15-8A79-344AA9393DCD}"/>
    <cellStyle name="Normal 3 9 7 3 2" xfId="31743" xr:uid="{0E2AB978-56F0-419F-887E-088967EDDD7F}"/>
    <cellStyle name="Normal 3 9 7 3 3" xfId="31744" xr:uid="{A92FF628-640E-4075-86B1-BD8E577E302E}"/>
    <cellStyle name="Normal 3 9 7 4" xfId="31745" xr:uid="{2798B0E9-7BEC-4500-800A-17528B84E640}"/>
    <cellStyle name="Normal 3 9 7 5" xfId="31746" xr:uid="{989126FC-86D3-4249-BC9D-A40809A9A72D}"/>
    <cellStyle name="Normal 3 9 70" xfId="31747" xr:uid="{2D427CF3-2417-4F4A-B62A-E84B7C00CFD6}"/>
    <cellStyle name="Normal 3 9 71" xfId="31748" xr:uid="{2339F38A-081A-498B-BF17-2C7DFB3B0E29}"/>
    <cellStyle name="Normal 3 9 72" xfId="31749" xr:uid="{C8240B0A-B8C0-43E1-B1B7-3EB864DCA87C}"/>
    <cellStyle name="Normal 3 9 73" xfId="31750" xr:uid="{6D296490-993D-4028-A335-5FF331F84AD5}"/>
    <cellStyle name="Normal 3 9 74" xfId="31751" xr:uid="{9B5BB611-2D44-4541-9F5B-10FF8B52609F}"/>
    <cellStyle name="Normal 3 9 75" xfId="31752" xr:uid="{C8CF18DF-4802-4DD1-9FAE-154CAF433A75}"/>
    <cellStyle name="Normal 3 9 76" xfId="31753" xr:uid="{FFDD7261-BBE4-4FFC-934F-FBEC2F018A04}"/>
    <cellStyle name="Normal 3 9 77" xfId="31754" xr:uid="{D72613D2-4981-4924-B7D8-3241D471784D}"/>
    <cellStyle name="Normal 3 9 78" xfId="31755" xr:uid="{9CFD4393-4C3D-483F-BD3F-BAEA38E06034}"/>
    <cellStyle name="Normal 3 9 79" xfId="31756" xr:uid="{5E45452C-C5EE-4C67-A38A-A184B512C4C4}"/>
    <cellStyle name="Normal 3 9 79 2" xfId="31757" xr:uid="{94E9EA54-FF18-4B3B-A49A-2230C8158BFD}"/>
    <cellStyle name="Normal 3 9 8" xfId="31758" xr:uid="{356B65A4-F883-4DB9-B28B-AD6E703C5D4A}"/>
    <cellStyle name="Normal 3 9 8 2" xfId="31759" xr:uid="{57DF27B2-0562-45C4-9550-D4DBC11CA0DA}"/>
    <cellStyle name="Normal 3 9 8 2 2" xfId="31760" xr:uid="{4954FD6F-221E-4D39-A179-EC15B211A85B}"/>
    <cellStyle name="Normal 3 9 8 2 3" xfId="31761" xr:uid="{BE6D2747-3EBF-4B32-A23D-72C13C098B16}"/>
    <cellStyle name="Normal 3 9 8 3" xfId="31762" xr:uid="{727B16E2-E047-414C-81C5-BA46BEA230A1}"/>
    <cellStyle name="Normal 3 9 8 3 2" xfId="31763" xr:uid="{5A0C012A-4A2E-4861-9EF0-5064CF4CE7D4}"/>
    <cellStyle name="Normal 3 9 8 3 3" xfId="31764" xr:uid="{84D15163-2EE7-4E69-B06F-3C11E09FB0BA}"/>
    <cellStyle name="Normal 3 9 8 4" xfId="31765" xr:uid="{F2987728-28BB-4B28-94C2-E928E507636B}"/>
    <cellStyle name="Normal 3 9 8 5" xfId="31766" xr:uid="{944457E4-6839-49B7-83E7-274EF867CD37}"/>
    <cellStyle name="Normal 3 9 80" xfId="31767" xr:uid="{25725A14-CA8C-481A-9A8F-B2B155AE23D4}"/>
    <cellStyle name="Normal 3 9 81" xfId="31768" xr:uid="{F84BE86C-F95D-4F05-B9E2-1438ECD3B792}"/>
    <cellStyle name="Normal 3 9 82" xfId="31769" xr:uid="{E8D79863-67E0-4F1C-ACEB-9C6F18A9C429}"/>
    <cellStyle name="Normal 3 9 9" xfId="31770" xr:uid="{AAA28334-1CA1-44C8-91BA-C911796A9A82}"/>
    <cellStyle name="Normal 3 9 9 2" xfId="31771" xr:uid="{D4A0CD86-3743-4B4F-967E-73402F245684}"/>
    <cellStyle name="Normal 3 9 9 2 2" xfId="31772" xr:uid="{978C18EE-D90F-45E2-8818-2A0E86630D79}"/>
    <cellStyle name="Normal 3 9 9 2 3" xfId="31773" xr:uid="{26A045D0-EDCE-4B1B-B263-BBD2B961D40F}"/>
    <cellStyle name="Normal 3 9 9 3" xfId="31774" xr:uid="{B72A2522-5467-45C9-894D-5697A860A920}"/>
    <cellStyle name="Normal 3 9 9 3 2" xfId="31775" xr:uid="{B257A1E2-C4B7-492D-8F33-236EE6D49C7D}"/>
    <cellStyle name="Normal 3 9 9 3 3" xfId="31776" xr:uid="{008B653E-9B19-4E4C-8639-50927FD717A2}"/>
    <cellStyle name="Normal 3 9 9 4" xfId="31777" xr:uid="{FDC594CC-384F-4137-AD11-AF40A2F55792}"/>
    <cellStyle name="Normal 3 9 9 5" xfId="31778" xr:uid="{28EAE36F-72DA-4C74-9D0D-96119EF0F51D}"/>
    <cellStyle name="Normal 3 90" xfId="31779" xr:uid="{440110A0-218B-4999-9BE0-AAECC2A4427C}"/>
    <cellStyle name="Normal 3 90 2" xfId="31780" xr:uid="{BE6CD591-C277-476B-ADB3-58C68A1C796D}"/>
    <cellStyle name="Normal 3 90 2 2" xfId="31781" xr:uid="{DDDEA12C-2082-4AEF-A46C-40C6F29AD4DE}"/>
    <cellStyle name="Normal 3 90 2 3" xfId="31782" xr:uid="{DB538A27-B80F-4C3E-AFBE-D767C41244E9}"/>
    <cellStyle name="Normal 3 90 3" xfId="31783" xr:uid="{F91C26FB-EBCA-4680-BEE8-0E59D72FB0D3}"/>
    <cellStyle name="Normal 3 90 3 2" xfId="31784" xr:uid="{65E453BD-2D5A-4FD1-9309-5F7450746531}"/>
    <cellStyle name="Normal 3 90 3 3" xfId="31785" xr:uid="{232B71D8-C035-4160-ADFA-900C1B045346}"/>
    <cellStyle name="Normal 3 90 4" xfId="31786" xr:uid="{9A03178D-7060-4748-BD90-537A79A4C0E2}"/>
    <cellStyle name="Normal 3 90 5" xfId="31787" xr:uid="{46177D26-F589-4612-BC22-23CCC192358A}"/>
    <cellStyle name="Normal 3 91" xfId="31788" xr:uid="{03C0EF12-3553-4845-954F-7F8EBA2A83D0}"/>
    <cellStyle name="Normal 3 91 2" xfId="31789" xr:uid="{346EA576-F25E-4D38-AA78-C96A8A0D9FE5}"/>
    <cellStyle name="Normal 3 91 2 2" xfId="31790" xr:uid="{942DFEA6-9E48-4838-AA4D-0D4094891F60}"/>
    <cellStyle name="Normal 3 91 2 3" xfId="31791" xr:uid="{223463FB-244F-4AEE-A23D-C0E2332D99D9}"/>
    <cellStyle name="Normal 3 91 3" xfId="31792" xr:uid="{A878158B-95A3-432D-8D60-213C429DC21F}"/>
    <cellStyle name="Normal 3 91 3 2" xfId="31793" xr:uid="{2BE69278-0C50-4426-8440-11FEFB7EE6A8}"/>
    <cellStyle name="Normal 3 91 3 3" xfId="31794" xr:uid="{00BECD49-49FB-4F87-9A27-0B48B15E0DD6}"/>
    <cellStyle name="Normal 3 91 4" xfId="31795" xr:uid="{01A895C6-FCCA-4746-8948-A3D27CF1220E}"/>
    <cellStyle name="Normal 3 91 5" xfId="31796" xr:uid="{3E4CDFB7-E352-4E83-A5E3-3C6F7F6E5DE2}"/>
    <cellStyle name="Normal 3 92" xfId="31797" xr:uid="{234877EB-20DC-49BB-BA27-1CC086188E7D}"/>
    <cellStyle name="Normal 3 92 2" xfId="31798" xr:uid="{327F8C2A-7F6F-4B83-9BCF-9D67209FB76E}"/>
    <cellStyle name="Normal 3 92 2 2" xfId="31799" xr:uid="{57EAA653-B63B-4D94-8E9F-AC435987C328}"/>
    <cellStyle name="Normal 3 92 2 3" xfId="31800" xr:uid="{8B2D6205-8066-4AEB-9E52-CFF8EDD59E29}"/>
    <cellStyle name="Normal 3 92 3" xfId="31801" xr:uid="{72E23912-D2BE-4B8E-B9D0-21E9F3FCA572}"/>
    <cellStyle name="Normal 3 92 3 2" xfId="31802" xr:uid="{957A48B5-F31C-408B-B50B-2C527F67AE0E}"/>
    <cellStyle name="Normal 3 92 3 3" xfId="31803" xr:uid="{65B3BC37-2AA0-416F-8F73-B905013E9A58}"/>
    <cellStyle name="Normal 3 92 4" xfId="31804" xr:uid="{B03F7604-C1E9-48A6-929F-F90C882E4739}"/>
    <cellStyle name="Normal 3 92 5" xfId="31805" xr:uid="{C8D47491-9DC0-4C0D-ACF5-2B35E65882A1}"/>
    <cellStyle name="Normal 3 93" xfId="31806" xr:uid="{F2E7F8BE-D348-4255-8AF8-7C2FB576D4D9}"/>
    <cellStyle name="Normal 3 93 2" xfId="31807" xr:uid="{9E55AA0F-0005-4450-8867-858710799C88}"/>
    <cellStyle name="Normal 3 93 2 2" xfId="31808" xr:uid="{4EC8BEF9-EF30-46C1-AD9F-F7BFE55A4F1B}"/>
    <cellStyle name="Normal 3 93 2 3" xfId="31809" xr:uid="{128BDEC0-52FE-4D6C-A452-1871AC2423C9}"/>
    <cellStyle name="Normal 3 93 3" xfId="31810" xr:uid="{FB6AEBD3-8252-41C0-A225-5B46472A7132}"/>
    <cellStyle name="Normal 3 93 3 2" xfId="31811" xr:uid="{CFD37080-FF20-4968-BD26-EEE0BFC46825}"/>
    <cellStyle name="Normal 3 93 3 3" xfId="31812" xr:uid="{4E57CD1C-BA86-414C-BF8C-3F2B2B446F8B}"/>
    <cellStyle name="Normal 3 93 4" xfId="31813" xr:uid="{1A301C4E-C275-4D95-B41A-29EF88946F3C}"/>
    <cellStyle name="Normal 3 93 5" xfId="31814" xr:uid="{BA136E11-3BDD-4EE3-A3EE-44BCB525A207}"/>
    <cellStyle name="Normal 3 94" xfId="31815" xr:uid="{5A9CE97D-D09A-4D7A-AF74-7DD56FA2B7C5}"/>
    <cellStyle name="Normal 3 94 2" xfId="31816" xr:uid="{947A1FC5-80A6-4DC0-A668-B8E3F2737D3C}"/>
    <cellStyle name="Normal 3 94 2 2" xfId="31817" xr:uid="{C1571F35-CD50-47C8-A7A7-760B3F496BD1}"/>
    <cellStyle name="Normal 3 94 2 3" xfId="31818" xr:uid="{C36B761F-5AC3-410D-975D-951691EE890C}"/>
    <cellStyle name="Normal 3 94 3" xfId="31819" xr:uid="{FFD07696-1280-4B1F-94C4-43A88E8C5738}"/>
    <cellStyle name="Normal 3 94 3 2" xfId="31820" xr:uid="{D0CFD6C7-EE4D-4669-9F2C-C3D7563AF3B0}"/>
    <cellStyle name="Normal 3 94 3 3" xfId="31821" xr:uid="{F810FB15-22BC-4E64-9E07-E71FCAE0A58A}"/>
    <cellStyle name="Normal 3 94 4" xfId="31822" xr:uid="{C95A9724-1917-45B9-B0CD-54FBC87644CB}"/>
    <cellStyle name="Normal 3 94 5" xfId="31823" xr:uid="{40AFFA3F-731E-419E-9A01-6EDCFD47A8C9}"/>
    <cellStyle name="Normal 3 95" xfId="31824" xr:uid="{2EEF7593-01A9-42EE-ACF7-64CA66FD9CE9}"/>
    <cellStyle name="Normal 3 95 2" xfId="31825" xr:uid="{F04A9712-9779-4E70-A054-AC8BDD903F40}"/>
    <cellStyle name="Normal 3 95 2 2" xfId="31826" xr:uid="{391212F2-B9DF-4F37-BABF-22C09126EB91}"/>
    <cellStyle name="Normal 3 95 2 3" xfId="31827" xr:uid="{61BF5F11-5157-4560-AF3D-875DA128761E}"/>
    <cellStyle name="Normal 3 95 3" xfId="31828" xr:uid="{18547CC0-3703-4CAE-9E8D-566F6E8A40FE}"/>
    <cellStyle name="Normal 3 95 3 2" xfId="31829" xr:uid="{714081C6-ACEF-4DA7-867E-0A36D4FB070A}"/>
    <cellStyle name="Normal 3 95 3 3" xfId="31830" xr:uid="{B4154B4C-D5F8-40BF-BE25-4F373753CC00}"/>
    <cellStyle name="Normal 3 95 4" xfId="31831" xr:uid="{3D3BDC0A-564E-49E5-8224-9BA831F2837D}"/>
    <cellStyle name="Normal 3 95 5" xfId="31832" xr:uid="{6820B267-42F5-4A44-ADD9-5FA825B2C7ED}"/>
    <cellStyle name="Normal 3 96" xfId="31833" xr:uid="{4526B12F-7A75-4CCE-973D-2F2E7EF39C18}"/>
    <cellStyle name="Normal 3 96 2" xfId="31834" xr:uid="{7C714306-8693-4FBE-95E3-F84CE05B936A}"/>
    <cellStyle name="Normal 3 96 2 2" xfId="31835" xr:uid="{428AFC5F-1221-4C8A-AB55-607E24EB25BA}"/>
    <cellStyle name="Normal 3 96 2 3" xfId="31836" xr:uid="{2926A82C-4326-474D-BF7E-577DE3289471}"/>
    <cellStyle name="Normal 3 96 3" xfId="31837" xr:uid="{02AC0DC8-787C-4B66-90DE-F57B4F546B1B}"/>
    <cellStyle name="Normal 3 96 3 2" xfId="31838" xr:uid="{1E786F7C-0CB5-48DF-B3CA-1347822D1E4A}"/>
    <cellStyle name="Normal 3 96 3 3" xfId="31839" xr:uid="{4392995F-BE4B-49A6-A31E-4756984E7EC8}"/>
    <cellStyle name="Normal 3 96 4" xfId="31840" xr:uid="{9EDD38C5-4CE9-4719-BD74-4E0E1293CD45}"/>
    <cellStyle name="Normal 3 96 5" xfId="31841" xr:uid="{C8358A0E-961A-4397-8CA5-C73D3BB4CA89}"/>
    <cellStyle name="Normal 3 97" xfId="31842" xr:uid="{5C41B7BD-35DC-4782-B025-D75DC7ADB3AC}"/>
    <cellStyle name="Normal 3 97 2" xfId="31843" xr:uid="{96F754D8-995A-4793-8019-1A0497AF990D}"/>
    <cellStyle name="Normal 3 97 2 2" xfId="31844" xr:uid="{9ACC5CC4-8876-4197-B235-9DB0BB747052}"/>
    <cellStyle name="Normal 3 97 2 3" xfId="31845" xr:uid="{4FE67670-1DAF-41D8-9EB2-3F4B34482DA9}"/>
    <cellStyle name="Normal 3 97 3" xfId="31846" xr:uid="{3559FF4B-4FBE-4B11-9629-FCBF8EA8ED94}"/>
    <cellStyle name="Normal 3 97 3 2" xfId="31847" xr:uid="{EE585BE7-AF12-4A59-B861-AA74C5F05C07}"/>
    <cellStyle name="Normal 3 97 3 3" xfId="31848" xr:uid="{41D27262-DE9E-448A-97F8-31B8985662A6}"/>
    <cellStyle name="Normal 3 97 4" xfId="31849" xr:uid="{1BBD7EF7-29E1-4E2E-A0B7-0E8C8B101DC4}"/>
    <cellStyle name="Normal 3 97 5" xfId="31850" xr:uid="{9AF65C83-EFD3-4737-A9BB-3EAAC07D5FA6}"/>
    <cellStyle name="Normal 3 98" xfId="31851" xr:uid="{C0466496-4D1F-46DB-B74E-F77EDEAA332B}"/>
    <cellStyle name="Normal 3 98 2" xfId="31852" xr:uid="{4CAB0445-58F3-49BF-A43B-42D5B2B2C93A}"/>
    <cellStyle name="Normal 3 98 2 2" xfId="31853" xr:uid="{0208E8BC-F7C3-41CB-8248-A42E17B59027}"/>
    <cellStyle name="Normal 3 98 2 3" xfId="31854" xr:uid="{D9943439-8DBC-4A1E-97A3-BA4AC17D73A4}"/>
    <cellStyle name="Normal 3 98 3" xfId="31855" xr:uid="{40BB84B7-8D54-478F-9F35-6D0ABFE42F86}"/>
    <cellStyle name="Normal 3 98 3 2" xfId="31856" xr:uid="{DECB002F-C288-433B-9169-8652A787FF12}"/>
    <cellStyle name="Normal 3 98 3 3" xfId="31857" xr:uid="{EF8E4B6B-52F0-41B9-8C01-42B7E3AA2D8F}"/>
    <cellStyle name="Normal 3 98 4" xfId="31858" xr:uid="{CC7931CA-0192-4D56-9F58-C0512B720F5C}"/>
    <cellStyle name="Normal 3 98 5" xfId="31859" xr:uid="{2B84D2BD-D330-4F2A-9456-96179C744810}"/>
    <cellStyle name="Normal 3 99" xfId="31860" xr:uid="{D53D4EB8-7C4C-4DB2-B547-A97494BB1ED1}"/>
    <cellStyle name="Normal 3 99 2" xfId="31861" xr:uid="{7C932B42-BFA3-4724-A44C-F86764495571}"/>
    <cellStyle name="Normal 3 99 2 2" xfId="31862" xr:uid="{CEF7068D-08AD-4702-853E-C2205BF1003C}"/>
    <cellStyle name="Normal 3 99 2 3" xfId="31863" xr:uid="{CDD57E8F-22AD-4504-A109-BD4A07CBBABB}"/>
    <cellStyle name="Normal 3 99 3" xfId="31864" xr:uid="{8387E6FC-6CDF-45AF-959C-1EF06066C57E}"/>
    <cellStyle name="Normal 3 99 3 2" xfId="31865" xr:uid="{A1A6058B-8141-47D6-B53A-87F7E1DD9924}"/>
    <cellStyle name="Normal 3 99 3 3" xfId="31866" xr:uid="{0EFF2EE1-3E2F-46FE-81AF-974470675A59}"/>
    <cellStyle name="Normal 3 99 4" xfId="31867" xr:uid="{43F4F2AC-D0AE-413D-A6A9-8A0C168B5B6D}"/>
    <cellStyle name="Normal 3 99 5" xfId="31868" xr:uid="{93B23947-1FDD-4B9F-8BD1-23DCC1F3A1DE}"/>
    <cellStyle name="Normal 3_CostBenefitAnalysis" xfId="41562" xr:uid="{AB88171B-1441-49B5-8DE5-065D0B21F54A}"/>
    <cellStyle name="Normal 30" xfId="31869" xr:uid="{864BDDAE-1689-49A0-A6A8-2715D9DE1D41}"/>
    <cellStyle name="Normal 30 2" xfId="41820" xr:uid="{E931B2BB-A5D8-4943-A59C-936414440E75}"/>
    <cellStyle name="Normal 30 3" xfId="41819" xr:uid="{D1DB8993-900B-48CC-93C1-383070BD22CA}"/>
    <cellStyle name="Normal 31" xfId="31870" xr:uid="{EC3371F2-641B-41AA-917C-16C3B0851629}"/>
    <cellStyle name="Normal 31 2" xfId="41822" xr:uid="{CCA79463-BC1E-4F2A-9B67-CEC2B28CE900}"/>
    <cellStyle name="Normal 31 3" xfId="41821" xr:uid="{997C617E-C466-4EE6-9AE1-8984C3A5ACA9}"/>
    <cellStyle name="Normal 32" xfId="31871" xr:uid="{C8535F25-E824-423E-83FF-88959B29BB28}"/>
    <cellStyle name="Normal 32 2" xfId="41824" xr:uid="{34E8D881-C081-4DCC-8195-F73D24FA36F6}"/>
    <cellStyle name="Normal 32 3" xfId="41823" xr:uid="{FF75185D-6A37-4A78-A23A-150B684141EE}"/>
    <cellStyle name="Normal 33" xfId="31872" xr:uid="{4F58C830-2379-458C-9D47-809353D54216}"/>
    <cellStyle name="Normal 33 2" xfId="41826" xr:uid="{61133D4F-AD67-4F7A-BC79-800D15892130}"/>
    <cellStyle name="Normal 33 3" xfId="41825" xr:uid="{0F262B54-4096-43BA-B147-CE1B093EAA0B}"/>
    <cellStyle name="Normal 34" xfId="31873" xr:uid="{E9C4B303-C66D-4AAF-9A83-B4BD2B459EB3}"/>
    <cellStyle name="Normal 34 2" xfId="31874" xr:uid="{231307F0-2775-40E5-AA24-C6B0C556C3E3}"/>
    <cellStyle name="Normal 34 2 2" xfId="31875" xr:uid="{56152259-B72C-44E7-A890-7F43E428B63A}"/>
    <cellStyle name="Normal 34 2 3" xfId="31876" xr:uid="{FCF8E3B6-25C5-45AB-824B-7F3404BC188B}"/>
    <cellStyle name="Normal 34 2 4" xfId="41828" xr:uid="{6B5970C7-EEEF-40D7-B9E1-995F4BD745ED}"/>
    <cellStyle name="Normal 34 3" xfId="31877" xr:uid="{62C54228-C94B-45E5-8FBA-E638FA806C71}"/>
    <cellStyle name="Normal 34 4" xfId="31878" xr:uid="{67E87BFC-8EA6-422A-BB81-4F36CABCBDF8}"/>
    <cellStyle name="Normal 34 5" xfId="41827" xr:uid="{10DEC1A2-2EE3-49D2-A74F-1C1F4A4A45B8}"/>
    <cellStyle name="Normal 35" xfId="31879" xr:uid="{FA31E3B0-E3BC-4B5E-9459-DEAB9F108EA3}"/>
    <cellStyle name="Normal 35 2" xfId="41830" xr:uid="{D1ED890B-C60D-4A2B-B0FA-87223F7E122A}"/>
    <cellStyle name="Normal 35 3" xfId="41829" xr:uid="{ACF741B4-96AB-4F1F-9277-3587172B4926}"/>
    <cellStyle name="Normal 36" xfId="31880" xr:uid="{9EC5D7F2-B411-4721-AE3D-CB004D8B5E29}"/>
    <cellStyle name="Normal 36 2" xfId="41832" xr:uid="{4ED2A80A-0251-43C1-AD7D-E5824FFF7EC0}"/>
    <cellStyle name="Normal 36 3" xfId="41831" xr:uid="{57AA2106-16D9-4C27-9D01-86DB91AEF485}"/>
    <cellStyle name="Normal 37" xfId="31881" xr:uid="{8977930B-36A6-4B6F-A0D3-976B90B8CDBB}"/>
    <cellStyle name="Normal 37 2" xfId="41833" xr:uid="{14D7E183-05A7-41AE-9DA4-DFBA10C06D22}"/>
    <cellStyle name="Normal 38" xfId="31882" xr:uid="{BB5BDD65-A07D-4D2A-B2A5-0A5A8A7279CF}"/>
    <cellStyle name="Normal 38 2" xfId="41834" xr:uid="{4BC54510-EE3A-44BC-BFD8-B10B62F249A3}"/>
    <cellStyle name="Normal 39" xfId="31883" xr:uid="{6F87E3B2-111F-4A8A-96FE-8C995BEA79A5}"/>
    <cellStyle name="Normal 39 2" xfId="41835" xr:uid="{F9607722-B38E-4416-A943-C9F02CDC8239}"/>
    <cellStyle name="Normal 4" xfId="31884" xr:uid="{17963613-0C34-41E5-8BAA-0C5B57ED164A}"/>
    <cellStyle name="Normal 4 10" xfId="31885" xr:uid="{4AF2A1B6-DDDF-466B-B8CB-6E16B7ECD532}"/>
    <cellStyle name="Normal 4 100" xfId="31886" xr:uid="{877ECF70-C9B3-430D-B9CA-1D08E8F75BF2}"/>
    <cellStyle name="Normal 4 101" xfId="31887" xr:uid="{45DAAA7E-7B4B-4BCD-9595-B69BC452B961}"/>
    <cellStyle name="Normal 4 102" xfId="31888" xr:uid="{F7A4F8A5-6DAC-4E10-A01C-4914D49E581D}"/>
    <cellStyle name="Normal 4 103" xfId="31889" xr:uid="{8DD770C3-F334-4BAE-8EE5-43B2D3806C9A}"/>
    <cellStyle name="Normal 4 104" xfId="31890" xr:uid="{565A874B-043E-47CA-A031-F836375B81B5}"/>
    <cellStyle name="Normal 4 105" xfId="31891" xr:uid="{8FE86B74-8E14-43E2-9B67-72C1C1536DE2}"/>
    <cellStyle name="Normal 4 106" xfId="31892" xr:uid="{A44EB95C-D407-468B-A6AC-F05CB1710F3A}"/>
    <cellStyle name="Normal 4 107" xfId="31893" xr:uid="{B073DDC6-1EE1-4D47-A92A-DBA2CAF772AF}"/>
    <cellStyle name="Normal 4 108" xfId="31894" xr:uid="{2CE84B68-5D13-49D7-8F59-91F8706DFD0F}"/>
    <cellStyle name="Normal 4 11" xfId="31895" xr:uid="{26971A24-5989-4C87-9B32-734F8273CCD4}"/>
    <cellStyle name="Normal 4 12" xfId="31896" xr:uid="{35745602-FD80-425A-81A3-B9C6C75544BB}"/>
    <cellStyle name="Normal 4 13" xfId="31897" xr:uid="{48F97698-D023-4233-96A0-AF5480CEEF45}"/>
    <cellStyle name="Normal 4 14" xfId="31898" xr:uid="{0D6D8626-34BE-4281-BA18-DEBCF69FAE88}"/>
    <cellStyle name="Normal 4 15" xfId="31899" xr:uid="{F40FD043-363B-46F2-99EF-ACD353902ADE}"/>
    <cellStyle name="Normal 4 16" xfId="31900" xr:uid="{878C8BC2-8DF7-4BB1-8700-4B4A90DAF6C3}"/>
    <cellStyle name="Normal 4 17" xfId="31901" xr:uid="{7BD084BF-C67F-41F4-B604-0E036DBB7F94}"/>
    <cellStyle name="Normal 4 18" xfId="31902" xr:uid="{D8820A70-DEDB-40B6-8DA1-45DC73AD68CA}"/>
    <cellStyle name="Normal 4 19" xfId="31903" xr:uid="{8B12AE7E-CA3E-4865-BE1B-745A24B007B0}"/>
    <cellStyle name="Normal 4 19 2" xfId="41564" xr:uid="{C9E5489D-DF17-4C3C-B454-BEF28F4C4D8A}"/>
    <cellStyle name="Normal 4 19 3" xfId="41563" xr:uid="{37BD1567-6485-41C2-B06A-70E7C198B707}"/>
    <cellStyle name="Normal 4 2" xfId="31904" xr:uid="{6C072CAF-08C5-4B67-9F08-7046D6828836}"/>
    <cellStyle name="Normal 4 2 10" xfId="31905" xr:uid="{2233E6F0-2790-4DEA-AC25-C878F37B1CBC}"/>
    <cellStyle name="Normal 4 2 10 2" xfId="31906" xr:uid="{15423448-EEA6-4296-BC7D-1EF605D116C6}"/>
    <cellStyle name="Normal 4 2 10 2 2" xfId="31907" xr:uid="{BCEEC18B-4187-440A-B8D5-3CF5A631B5E6}"/>
    <cellStyle name="Normal 4 2 10 2 3" xfId="31908" xr:uid="{CF4664D5-DE07-41D1-BF83-4AA19F21AA94}"/>
    <cellStyle name="Normal 4 2 10 3" xfId="31909" xr:uid="{EB530526-6033-4CA5-92D3-986ADED75803}"/>
    <cellStyle name="Normal 4 2 10 3 2" xfId="31910" xr:uid="{3156017E-ED08-4A01-B287-0B898A140C87}"/>
    <cellStyle name="Normal 4 2 10 3 3" xfId="31911" xr:uid="{CC4D5C3D-E9F7-4640-9A05-42CAC493FDC5}"/>
    <cellStyle name="Normal 4 2 10 4" xfId="31912" xr:uid="{31EEB2EB-BA64-4B0A-BBE9-44EB19B1FDD5}"/>
    <cellStyle name="Normal 4 2 10 5" xfId="31913" xr:uid="{446AB46E-A348-4188-A0A4-F1C6C0866766}"/>
    <cellStyle name="Normal 4 2 11" xfId="31914" xr:uid="{DD74A042-73B2-4922-89F2-D77A06D62E2E}"/>
    <cellStyle name="Normal 4 2 11 2" xfId="31915" xr:uid="{A1763A97-2DE4-4E7F-BC39-42FA60540388}"/>
    <cellStyle name="Normal 4 2 11 2 2" xfId="31916" xr:uid="{CF60FCF5-80F5-441B-94A2-C6962A4A7DC8}"/>
    <cellStyle name="Normal 4 2 11 2 3" xfId="31917" xr:uid="{862C3D24-7708-419F-943B-D65646D638C9}"/>
    <cellStyle name="Normal 4 2 11 3" xfId="31918" xr:uid="{303E227A-7B4D-4994-A6EF-F10A26A48211}"/>
    <cellStyle name="Normal 4 2 11 3 2" xfId="31919" xr:uid="{CEFD0E0A-3ADB-4119-8061-E06C611BB7E6}"/>
    <cellStyle name="Normal 4 2 11 3 3" xfId="31920" xr:uid="{7331FAA6-3AAD-49B8-9311-7BC2E293828B}"/>
    <cellStyle name="Normal 4 2 11 4" xfId="31921" xr:uid="{D3DFFE7D-88AD-4302-AA46-58B2285CE441}"/>
    <cellStyle name="Normal 4 2 11 5" xfId="31922" xr:uid="{69BA5140-BC11-4290-BB69-72063E9A0DBB}"/>
    <cellStyle name="Normal 4 2 12" xfId="31923" xr:uid="{2E3EE659-098F-4F90-902B-5C46DC60CC0F}"/>
    <cellStyle name="Normal 4 2 12 2" xfId="31924" xr:uid="{111B0261-0C9D-4C50-86BD-225FADDA864A}"/>
    <cellStyle name="Normal 4 2 12 2 2" xfId="31925" xr:uid="{C05A37AC-80E5-4F71-804B-5D74DB5B6700}"/>
    <cellStyle name="Normal 4 2 12 2 3" xfId="31926" xr:uid="{80135AD8-D9D4-430A-ACDA-B0FB522B74B7}"/>
    <cellStyle name="Normal 4 2 12 3" xfId="31927" xr:uid="{D75543EF-56A7-4E96-922A-0084ABD73340}"/>
    <cellStyle name="Normal 4 2 12 3 2" xfId="31928" xr:uid="{35257E55-F47F-4878-BD80-1BB3F08C6A4B}"/>
    <cellStyle name="Normal 4 2 12 3 3" xfId="31929" xr:uid="{4072B679-8A05-4AF8-9F79-C77AD139FAAD}"/>
    <cellStyle name="Normal 4 2 12 4" xfId="31930" xr:uid="{9617CA0A-8AF5-4BB0-B5D3-472699ADD539}"/>
    <cellStyle name="Normal 4 2 12 5" xfId="31931" xr:uid="{2397E6B7-3CB9-4180-9879-44D51C6F8DA5}"/>
    <cellStyle name="Normal 4 2 13" xfId="31932" xr:uid="{1A35C0E6-A789-4297-BC44-D23EA2D12928}"/>
    <cellStyle name="Normal 4 2 13 2" xfId="31933" xr:uid="{F171E657-4415-42B5-9430-FD898BA548CC}"/>
    <cellStyle name="Normal 4 2 13 2 2" xfId="31934" xr:uid="{F1F12C76-89B9-4F62-8BDB-669328D6FD20}"/>
    <cellStyle name="Normal 4 2 13 2 3" xfId="31935" xr:uid="{68F844A8-1F19-4E06-A9BB-5BA2B10FF2D6}"/>
    <cellStyle name="Normal 4 2 13 3" xfId="31936" xr:uid="{20D02844-E777-4574-A330-0AD2B373B813}"/>
    <cellStyle name="Normal 4 2 13 3 2" xfId="31937" xr:uid="{862832B6-2CE6-46BC-92DC-10B52835E9CC}"/>
    <cellStyle name="Normal 4 2 13 3 3" xfId="31938" xr:uid="{6E9E667A-1EE3-429C-918A-B266A8C3FBD5}"/>
    <cellStyle name="Normal 4 2 13 4" xfId="31939" xr:uid="{BF3CBD8F-3076-4BC9-9B7E-FBBCE8AE02CF}"/>
    <cellStyle name="Normal 4 2 13 5" xfId="31940" xr:uid="{E9AE0F6C-8405-4998-B2B2-2BAFE362C476}"/>
    <cellStyle name="Normal 4 2 14" xfId="31941" xr:uid="{4A4A6195-A60E-4599-B0CC-571EBD86C873}"/>
    <cellStyle name="Normal 4 2 14 2" xfId="31942" xr:uid="{787F2446-FFE9-4318-970C-2C30BE271F32}"/>
    <cellStyle name="Normal 4 2 14 2 2" xfId="31943" xr:uid="{0D51C22F-C725-4FCA-93B7-44B9EC786762}"/>
    <cellStyle name="Normal 4 2 14 2 3" xfId="31944" xr:uid="{5D685F1A-1293-4C55-910B-1F81E2D1FCC6}"/>
    <cellStyle name="Normal 4 2 14 3" xfId="31945" xr:uid="{2D965E86-61EA-49EC-BAE9-B4CEB31F3E5F}"/>
    <cellStyle name="Normal 4 2 14 3 2" xfId="31946" xr:uid="{228FB259-A823-49AE-8898-DF99E10B57F6}"/>
    <cellStyle name="Normal 4 2 14 3 3" xfId="31947" xr:uid="{4016D17F-7424-43EE-AA59-94BA542D6C1A}"/>
    <cellStyle name="Normal 4 2 14 4" xfId="31948" xr:uid="{A6645956-7AB9-40A5-B017-5FB50D443B5F}"/>
    <cellStyle name="Normal 4 2 14 5" xfId="31949" xr:uid="{651AE9D9-4BD8-4121-B0BE-DA68F72A8C01}"/>
    <cellStyle name="Normal 4 2 15" xfId="31950" xr:uid="{8C0AC334-2573-4E92-8AD6-08C804A7ACE0}"/>
    <cellStyle name="Normal 4 2 15 2" xfId="31951" xr:uid="{F755CA29-262F-449D-958D-9068D087075C}"/>
    <cellStyle name="Normal 4 2 15 2 2" xfId="31952" xr:uid="{42D8DC36-65B9-4DDD-BE3D-2EF0A92ABB78}"/>
    <cellStyle name="Normal 4 2 15 2 3" xfId="31953" xr:uid="{985A692F-B83B-433E-8352-879B08CAB179}"/>
    <cellStyle name="Normal 4 2 15 3" xfId="31954" xr:uid="{77E0B3EA-F50E-40A8-AD1F-10CC05B861B5}"/>
    <cellStyle name="Normal 4 2 15 3 2" xfId="31955" xr:uid="{55685BFC-D055-466A-9CAC-C970D92963BC}"/>
    <cellStyle name="Normal 4 2 15 3 3" xfId="31956" xr:uid="{AE1BABD5-F5D2-4627-955C-742EAFFE544E}"/>
    <cellStyle name="Normal 4 2 15 4" xfId="31957" xr:uid="{8440FE37-9C8A-4324-8AA9-77C55B1D9E1F}"/>
    <cellStyle name="Normal 4 2 15 5" xfId="31958" xr:uid="{D7724A44-66ED-4014-AC2A-61DC2BC70E08}"/>
    <cellStyle name="Normal 4 2 16" xfId="31959" xr:uid="{31BE6985-EE8B-444D-A940-B09CA4A053F5}"/>
    <cellStyle name="Normal 4 2 16 2" xfId="31960" xr:uid="{E027B7C5-D36A-487B-A534-71FA49A97FD3}"/>
    <cellStyle name="Normal 4 2 16 2 2" xfId="31961" xr:uid="{33E164E1-2A03-4444-8E9C-7AF71A67FF60}"/>
    <cellStyle name="Normal 4 2 16 2 3" xfId="31962" xr:uid="{E9D9181C-6DC4-4B30-AD87-8DE8242B18BA}"/>
    <cellStyle name="Normal 4 2 16 3" xfId="31963" xr:uid="{79CF9CC2-C589-4088-81C0-85E6C11224AD}"/>
    <cellStyle name="Normal 4 2 16 3 2" xfId="31964" xr:uid="{3D2ECBB4-21EA-4A40-88F6-CAA77C8F5FA7}"/>
    <cellStyle name="Normal 4 2 16 3 3" xfId="31965" xr:uid="{26775C01-844B-45DC-B1DF-81CCF803FB52}"/>
    <cellStyle name="Normal 4 2 16 4" xfId="31966" xr:uid="{71242BDA-C317-4473-B106-BA87A3AFAD6B}"/>
    <cellStyle name="Normal 4 2 16 5" xfId="31967" xr:uid="{4B4A7B15-41AC-4491-9F65-64EBA3E483DB}"/>
    <cellStyle name="Normal 4 2 17" xfId="31968" xr:uid="{F23E4776-42F3-46EE-B9D2-BBD0575E2911}"/>
    <cellStyle name="Normal 4 2 17 2" xfId="31969" xr:uid="{F712D98E-E27C-4FAF-B51C-19F9074B5796}"/>
    <cellStyle name="Normal 4 2 17 2 2" xfId="31970" xr:uid="{B14DE1EF-7C17-4BD7-82DC-02CC4795AE9D}"/>
    <cellStyle name="Normal 4 2 17 2 3" xfId="31971" xr:uid="{BA67253B-9C97-42A3-913F-B66F7BB55CD3}"/>
    <cellStyle name="Normal 4 2 17 3" xfId="31972" xr:uid="{E1A5B56A-EFAA-48EB-8A85-DC7EA6704D34}"/>
    <cellStyle name="Normal 4 2 17 3 2" xfId="31973" xr:uid="{C7A25516-45E4-4843-8C1C-37206C189BAF}"/>
    <cellStyle name="Normal 4 2 17 3 3" xfId="31974" xr:uid="{EF2EBED1-1DCE-4F56-AB64-3FCBE7FC5A6F}"/>
    <cellStyle name="Normal 4 2 17 4" xfId="31975" xr:uid="{5F047596-0EE3-475B-98F5-A909C9C890ED}"/>
    <cellStyle name="Normal 4 2 17 5" xfId="31976" xr:uid="{0DDC521D-4042-415E-AF7E-FF50913590E0}"/>
    <cellStyle name="Normal 4 2 18" xfId="31977" xr:uid="{BEDCFA43-F653-4053-8BA7-B02A09BFF642}"/>
    <cellStyle name="Normal 4 2 19" xfId="31978" xr:uid="{F682FA2F-361D-451B-BFC8-B8BB37F731EF}"/>
    <cellStyle name="Normal 4 2 2" xfId="31979" xr:uid="{BB352459-6383-46B3-B424-2BED84FDB5D3}"/>
    <cellStyle name="Normal 4 2 2 10" xfId="31980" xr:uid="{7063E2BC-30B6-4D97-89D8-B75AB03C3F9A}"/>
    <cellStyle name="Normal 4 2 2 11" xfId="31981" xr:uid="{ECFD209D-41A7-4760-A930-7B0AE483DA2A}"/>
    <cellStyle name="Normal 4 2 2 11 2" xfId="31982" xr:uid="{A34EDDA1-5F68-406E-9430-A7731B5FB1D1}"/>
    <cellStyle name="Normal 4 2 2 11 2 2" xfId="31983" xr:uid="{7BFBF719-CED6-4DA2-B5F9-C0D3DA49B3B6}"/>
    <cellStyle name="Normal 4 2 2 11 2 2 2" xfId="31984" xr:uid="{0F4680C9-0538-44BF-B0C9-D4E552958881}"/>
    <cellStyle name="Normal 4 2 2 11 2 2 2 2" xfId="31985" xr:uid="{937798BC-362C-4AEF-8C34-D087CED9F81F}"/>
    <cellStyle name="Normal 4 2 2 11 2 2 2 2 2" xfId="31986" xr:uid="{4E384554-51A4-4DA2-844D-D506E0D383CE}"/>
    <cellStyle name="Normal 4 2 2 11 2 2 2 3" xfId="31987" xr:uid="{2C8FBE44-3D57-4AFF-BCBE-9728C3B2C278}"/>
    <cellStyle name="Normal 4 2 2 11 2 2 2 4" xfId="31988" xr:uid="{67667E6F-3123-4BDE-AC58-F3FF7D22D3FD}"/>
    <cellStyle name="Normal 4 2 2 11 2 2 2 5" xfId="31989" xr:uid="{A577FB8D-E6B1-4CA6-90A9-C8D46B45CFEB}"/>
    <cellStyle name="Normal 4 2 2 11 2 2 3" xfId="31990" xr:uid="{B79712AD-20B9-49EF-A4F9-D2594C4BCEF0}"/>
    <cellStyle name="Normal 4 2 2 11 2 2 3 2" xfId="31991" xr:uid="{7D7DAF66-9361-4DC2-A093-9E0CB6D451C0}"/>
    <cellStyle name="Normal 4 2 2 11 2 2 4" xfId="31992" xr:uid="{CDB9A1BD-6E6D-4045-ABFF-4CC2FD4106E6}"/>
    <cellStyle name="Normal 4 2 2 11 2 2 5" xfId="31993" xr:uid="{A1D2DC1F-E08E-4434-8B45-40E700EC9BEE}"/>
    <cellStyle name="Normal 4 2 2 11 2 3" xfId="31994" xr:uid="{8091619C-D82D-44CD-A39D-093FD1B1AA23}"/>
    <cellStyle name="Normal 4 2 2 11 2 4" xfId="31995" xr:uid="{022B146E-9595-404A-8828-BE8630A5450F}"/>
    <cellStyle name="Normal 4 2 2 11 2 5" xfId="31996" xr:uid="{6821BEA3-2397-48D7-9AE9-63027F9B8B77}"/>
    <cellStyle name="Normal 4 2 2 11 2 6" xfId="31997" xr:uid="{13DD9169-5181-4592-A871-5F5EFAD9362A}"/>
    <cellStyle name="Normal 4 2 2 11 2 6 2" xfId="31998" xr:uid="{4D6C58EF-A75C-4882-A056-3A6EDBDAA61C}"/>
    <cellStyle name="Normal 4 2 2 11 2 7" xfId="31999" xr:uid="{B7E2AF74-CCD6-4AD6-99DA-DDC2254050AC}"/>
    <cellStyle name="Normal 4 2 2 11 2 8" xfId="32000" xr:uid="{6A7CF3A9-0A6B-4E61-85D0-56E3174B8E31}"/>
    <cellStyle name="Normal 4 2 2 11 2 9" xfId="32001" xr:uid="{647D4BF5-7A47-4217-96D3-F367FAAC8ACF}"/>
    <cellStyle name="Normal 4 2 2 11 3" xfId="32002" xr:uid="{F085F513-3DB0-4AD3-B468-9425D136C30F}"/>
    <cellStyle name="Normal 4 2 2 11 3 2" xfId="32003" xr:uid="{79A613EF-954C-4ABB-8CCB-174D26B48A36}"/>
    <cellStyle name="Normal 4 2 2 11 3 2 2" xfId="32004" xr:uid="{6EB63D33-013E-4F27-9013-5B5DF276BB74}"/>
    <cellStyle name="Normal 4 2 2 11 3 2 2 2" xfId="32005" xr:uid="{A98AFE68-3958-4C70-841F-9926DDB9D043}"/>
    <cellStyle name="Normal 4 2 2 11 3 2 3" xfId="32006" xr:uid="{2D3EF921-2D22-447D-A192-1A346B492945}"/>
    <cellStyle name="Normal 4 2 2 11 3 2 4" xfId="32007" xr:uid="{6BE4E57A-CA87-4A78-8DC8-DED6BB1ED395}"/>
    <cellStyle name="Normal 4 2 2 11 3 2 5" xfId="32008" xr:uid="{F3898A98-DEE5-42E8-9F72-7646B598B546}"/>
    <cellStyle name="Normal 4 2 2 11 3 3" xfId="32009" xr:uid="{EE5E5130-554F-4EDF-89C4-B8AFB940314E}"/>
    <cellStyle name="Normal 4 2 2 11 3 3 2" xfId="32010" xr:uid="{BDD82468-7313-44DF-AB12-1AA2FDB26BF4}"/>
    <cellStyle name="Normal 4 2 2 11 3 4" xfId="32011" xr:uid="{20D1B612-8DEE-4C36-98A4-67FE00DCD6DD}"/>
    <cellStyle name="Normal 4 2 2 11 3 5" xfId="32012" xr:uid="{AAB24C84-2E96-4D51-A0FB-78D1AEF51F6A}"/>
    <cellStyle name="Normal 4 2 2 11 4" xfId="32013" xr:uid="{07EA2BB4-C8A2-4203-81FF-8311395B4724}"/>
    <cellStyle name="Normal 4 2 2 11 5" xfId="32014" xr:uid="{044E3F4C-618E-49DB-8D76-46705C53F6C9}"/>
    <cellStyle name="Normal 4 2 2 11 6" xfId="32015" xr:uid="{884B118B-0E08-4B33-B1B5-06EF9B1DAB83}"/>
    <cellStyle name="Normal 4 2 2 11 6 2" xfId="32016" xr:uid="{2A7DF162-41D7-4469-83F2-A1254E5B67C7}"/>
    <cellStyle name="Normal 4 2 2 11 7" xfId="32017" xr:uid="{4CEA57D7-D100-4601-8DA2-83BFB11D1F45}"/>
    <cellStyle name="Normal 4 2 2 11 8" xfId="32018" xr:uid="{29C1AB4F-4678-4054-AC55-7A814C767D1A}"/>
    <cellStyle name="Normal 4 2 2 11 9" xfId="32019" xr:uid="{A57A594D-EF07-4E26-8CD3-377105B7BC1E}"/>
    <cellStyle name="Normal 4 2 2 12" xfId="32020" xr:uid="{6C427501-FA44-4FB4-AD45-7DCF349D6833}"/>
    <cellStyle name="Normal 4 2 2 12 2" xfId="32021" xr:uid="{ED9E5BDE-5E50-4A74-A25B-3D12687D11B2}"/>
    <cellStyle name="Normal 4 2 2 12 3" xfId="32022" xr:uid="{4032AD7F-E8B8-4F23-9398-92D523718663}"/>
    <cellStyle name="Normal 4 2 2 13" xfId="32023" xr:uid="{7E5DC56F-FB66-42C3-8268-4FDEA8E4DBF3}"/>
    <cellStyle name="Normal 4 2 2 13 2" xfId="32024" xr:uid="{2B5EBAC0-CAE4-48CA-94F9-747812004AD6}"/>
    <cellStyle name="Normal 4 2 2 13 3" xfId="32025" xr:uid="{1B90FE76-749E-4D44-8D54-4966C06DC996}"/>
    <cellStyle name="Normal 4 2 2 14" xfId="32026" xr:uid="{CFF5C336-7B12-4444-9F80-4F1D11D34603}"/>
    <cellStyle name="Normal 4 2 2 14 2" xfId="32027" xr:uid="{1F4F8A08-C4C8-4234-967B-7DFD67CD5EA5}"/>
    <cellStyle name="Normal 4 2 2 14 3" xfId="32028" xr:uid="{7F7E545B-26E5-45D5-8C5D-7C4F9D2E6047}"/>
    <cellStyle name="Normal 4 2 2 15" xfId="32029" xr:uid="{4F877B56-17A9-4AB8-9B37-DCABC1CE2E8B}"/>
    <cellStyle name="Normal 4 2 2 15 2" xfId="32030" xr:uid="{BECD0A11-DEFB-4D0D-BA08-03AFC2A09933}"/>
    <cellStyle name="Normal 4 2 2 15 3" xfId="32031" xr:uid="{C2D84DA2-B1D5-411B-ADE2-F509454CB457}"/>
    <cellStyle name="Normal 4 2 2 16" xfId="32032" xr:uid="{36D2A416-D9E3-4EE8-97FC-12D573CDF3E4}"/>
    <cellStyle name="Normal 4 2 2 16 2" xfId="32033" xr:uid="{49C7CBDF-2B99-4F6F-820B-7D7687D15965}"/>
    <cellStyle name="Normal 4 2 2 16 2 2" xfId="32034" xr:uid="{FA347A9D-A6B4-43DD-BB2B-BA96128F1042}"/>
    <cellStyle name="Normal 4 2 2 16 2 2 2" xfId="32035" xr:uid="{25F5A09E-7CA6-4726-98EF-B4AAA80C75EE}"/>
    <cellStyle name="Normal 4 2 2 16 2 3" xfId="32036" xr:uid="{18282FB1-E69A-4D12-80C5-4526283A8FE6}"/>
    <cellStyle name="Normal 4 2 2 16 2 4" xfId="32037" xr:uid="{F9621DD3-5A93-4D46-B209-8769697CCD52}"/>
    <cellStyle name="Normal 4 2 2 16 2 5" xfId="32038" xr:uid="{2E46564D-1D82-4A17-A420-26026E8E0E41}"/>
    <cellStyle name="Normal 4 2 2 16 3" xfId="32039" xr:uid="{03DF04CB-2C09-4971-A020-472B860DD9C4}"/>
    <cellStyle name="Normal 4 2 2 16 3 2" xfId="32040" xr:uid="{70DD9C1E-2EF6-4B93-A3B2-91A6A69DCABA}"/>
    <cellStyle name="Normal 4 2 2 16 4" xfId="32041" xr:uid="{6101500C-36F3-4513-90A0-D54FD913A651}"/>
    <cellStyle name="Normal 4 2 2 16 5" xfId="32042" xr:uid="{1677750D-3524-4974-A69C-52F58B5B49C2}"/>
    <cellStyle name="Normal 4 2 2 17" xfId="32043" xr:uid="{191F2F9D-4E22-47F3-AE78-876CA22F1EDD}"/>
    <cellStyle name="Normal 4 2 2 18" xfId="32044" xr:uid="{3A84DE2D-6A5A-42BF-B6D3-65180C6F8378}"/>
    <cellStyle name="Normal 4 2 2 19" xfId="32045" xr:uid="{74AF82F9-429D-41EA-8319-99A348B93916}"/>
    <cellStyle name="Normal 4 2 2 2" xfId="32046" xr:uid="{3BD8FC5B-7538-4DE1-A1D2-AE3199CDEA0A}"/>
    <cellStyle name="Normal 4 2 2 2 10" xfId="32047" xr:uid="{AB5E81DA-9F3D-4DAE-9E62-94D21ECCB682}"/>
    <cellStyle name="Normal 4 2 2 2 11" xfId="32048" xr:uid="{13EACBA4-2F8A-4E58-89C0-4DAD40B7CBCC}"/>
    <cellStyle name="Normal 4 2 2 2 11 2" xfId="32049" xr:uid="{0B660437-5985-4F74-A393-56057362EDBB}"/>
    <cellStyle name="Normal 4 2 2 2 11 2 2" xfId="32050" xr:uid="{70ABA2B2-46D9-48E2-B126-1C1EF1ECA64F}"/>
    <cellStyle name="Normal 4 2 2 2 11 2 2 2" xfId="32051" xr:uid="{BDDEABB3-667E-478F-9870-BDB62F19AEB8}"/>
    <cellStyle name="Normal 4 2 2 2 11 2 3" xfId="32052" xr:uid="{7FD86090-4CD8-4AF7-BE61-E0CF93CE2EFA}"/>
    <cellStyle name="Normal 4 2 2 2 11 2 4" xfId="32053" xr:uid="{BDF15E69-9A84-4502-BB82-E44E311C2D8D}"/>
    <cellStyle name="Normal 4 2 2 2 11 2 5" xfId="32054" xr:uid="{DEC24D28-C954-40FB-8863-BA2D2CC9FE27}"/>
    <cellStyle name="Normal 4 2 2 2 11 3" xfId="32055" xr:uid="{51402718-FC13-4D9E-80F6-3C27E7CBC7DA}"/>
    <cellStyle name="Normal 4 2 2 2 11 3 2" xfId="32056" xr:uid="{FB8D5BB1-E8F9-47DF-AA5B-59A3CCCB0827}"/>
    <cellStyle name="Normal 4 2 2 2 11 4" xfId="32057" xr:uid="{4ECAACE6-8E00-4139-AC00-4CEDAD773BB5}"/>
    <cellStyle name="Normal 4 2 2 2 11 5" xfId="32058" xr:uid="{286DD50C-27D6-4CC9-971A-D6E35E76E4B7}"/>
    <cellStyle name="Normal 4 2 2 2 12" xfId="32059" xr:uid="{221C8935-1D22-4A7D-B5F6-A2B87E2AA198}"/>
    <cellStyle name="Normal 4 2 2 2 13" xfId="32060" xr:uid="{130891DE-1B22-4B02-87C5-75732A271049}"/>
    <cellStyle name="Normal 4 2 2 2 14" xfId="32061" xr:uid="{1A71B46E-0D78-429A-9FCE-B3729B8E3E8D}"/>
    <cellStyle name="Normal 4 2 2 2 15" xfId="32062" xr:uid="{D5D9173F-69BC-410D-BF9C-60E1E6D8D731}"/>
    <cellStyle name="Normal 4 2 2 2 15 2" xfId="32063" xr:uid="{8E671D37-F680-4043-8C6C-E47D603204C3}"/>
    <cellStyle name="Normal 4 2 2 2 16" xfId="32064" xr:uid="{8C824F9B-C342-4734-87E3-172FB6DCB3C1}"/>
    <cellStyle name="Normal 4 2 2 2 17" xfId="32065" xr:uid="{631131B2-8C6A-466F-9DBE-0A2A17F18239}"/>
    <cellStyle name="Normal 4 2 2 2 18" xfId="32066" xr:uid="{27F4F628-24C5-47C4-9E91-EE3674367340}"/>
    <cellStyle name="Normal 4 2 2 2 2" xfId="32067" xr:uid="{BAB975D9-FBD3-48A2-B763-3E2CEDC52DAD}"/>
    <cellStyle name="Normal 4 2 2 2 2 10" xfId="32068" xr:uid="{99D11801-3183-40A4-90CA-36EF18D2466D}"/>
    <cellStyle name="Normal 4 2 2 2 2 11" xfId="32069" xr:uid="{A58C7405-0124-43B7-81BD-0F4BE44FC425}"/>
    <cellStyle name="Normal 4 2 2 2 2 12" xfId="32070" xr:uid="{EBBFEFDF-2554-4CF3-BBA2-57ED11AAE58B}"/>
    <cellStyle name="Normal 4 2 2 2 2 13" xfId="32071" xr:uid="{262CDE69-49FE-4C73-B178-D09BAF6B4142}"/>
    <cellStyle name="Normal 4 2 2 2 2 13 2" xfId="32072" xr:uid="{D3AC83B5-D5A3-40C0-BF98-6263960600D3}"/>
    <cellStyle name="Normal 4 2 2 2 2 14" xfId="32073" xr:uid="{DEC4708F-CE0D-4362-AA86-6D85A1F6FCDE}"/>
    <cellStyle name="Normal 4 2 2 2 2 15" xfId="32074" xr:uid="{FAB101C8-CB67-454D-9F42-82685FD48CEE}"/>
    <cellStyle name="Normal 4 2 2 2 2 16" xfId="32075" xr:uid="{BE07E284-C2A5-4760-B09B-829E9BFB1F50}"/>
    <cellStyle name="Normal 4 2 2 2 2 2" xfId="32076" xr:uid="{F957FCF9-097A-4787-A249-E12FA9038DA7}"/>
    <cellStyle name="Normal 4 2 2 2 2 2 10" xfId="32077" xr:uid="{4A2F1428-1D84-4498-915A-A2FE0E617112}"/>
    <cellStyle name="Normal 4 2 2 2 2 2 11" xfId="32078" xr:uid="{13861116-CCF9-4BA4-B163-F1F3087104CE}"/>
    <cellStyle name="Normal 4 2 2 2 2 2 12" xfId="32079" xr:uid="{8D85A3A2-DC5F-4EC3-BA85-92AC15B61752}"/>
    <cellStyle name="Normal 4 2 2 2 2 2 13" xfId="32080" xr:uid="{C63FAF20-17AA-413A-A81F-14622AD12494}"/>
    <cellStyle name="Normal 4 2 2 2 2 2 13 2" xfId="32081" xr:uid="{35C99A77-ADB4-41BC-BEB1-C052E27D1D42}"/>
    <cellStyle name="Normal 4 2 2 2 2 2 14" xfId="32082" xr:uid="{D4305413-8509-4550-8C3C-001D8B0BA00C}"/>
    <cellStyle name="Normal 4 2 2 2 2 2 15" xfId="32083" xr:uid="{5F4CFFFA-5460-4E6C-B4AC-5733787F5366}"/>
    <cellStyle name="Normal 4 2 2 2 2 2 16" xfId="32084" xr:uid="{3807E1BE-89CA-42EA-90A1-4BA444E0F0B1}"/>
    <cellStyle name="Normal 4 2 2 2 2 2 2" xfId="32085" xr:uid="{A2AFEFFB-B0D4-4AB6-A0C7-0BBF6D385DB2}"/>
    <cellStyle name="Normal 4 2 2 2 2 2 2 10" xfId="32086" xr:uid="{5A34EDA4-5BD3-4EC0-9803-149579369A42}"/>
    <cellStyle name="Normal 4 2 2 2 2 2 2 11" xfId="32087" xr:uid="{057E5B40-20E3-493E-A230-2013A50FADA5}"/>
    <cellStyle name="Normal 4 2 2 2 2 2 2 12" xfId="32088" xr:uid="{2BDABADD-A3B2-4421-B6CF-3F6801900C54}"/>
    <cellStyle name="Normal 4 2 2 2 2 2 2 12 2" xfId="32089" xr:uid="{34943A88-FDC4-4BAC-9DDE-C0191159E059}"/>
    <cellStyle name="Normal 4 2 2 2 2 2 2 13" xfId="32090" xr:uid="{1FB27761-FFBE-4088-9985-67D829674B46}"/>
    <cellStyle name="Normal 4 2 2 2 2 2 2 14" xfId="32091" xr:uid="{D1BF0104-7C6A-4872-8CBF-70E196049F3B}"/>
    <cellStyle name="Normal 4 2 2 2 2 2 2 15" xfId="32092" xr:uid="{658C6D74-8B89-40E9-A8B9-B8E69F209D04}"/>
    <cellStyle name="Normal 4 2 2 2 2 2 2 2" xfId="32093" xr:uid="{427864DF-EF1E-44C7-A97F-AC75DF1EDD9B}"/>
    <cellStyle name="Normal 4 2 2 2 2 2 2 2 2" xfId="32094" xr:uid="{A4782782-8D7C-4C10-9DB7-E2417D135542}"/>
    <cellStyle name="Normal 4 2 2 2 2 2 2 2 2 2" xfId="32095" xr:uid="{A0BF18DB-7224-4461-8F66-1F4ACF2222BA}"/>
    <cellStyle name="Normal 4 2 2 2 2 2 2 2 2 2 2" xfId="32096" xr:uid="{98A1D873-7697-4967-B4B8-47938017015B}"/>
    <cellStyle name="Normal 4 2 2 2 2 2 2 2 2 2 2 2" xfId="32097" xr:uid="{C899578C-3254-4604-92DA-1C6EB92CFB02}"/>
    <cellStyle name="Normal 4 2 2 2 2 2 2 2 2 2 2 2 2" xfId="32098" xr:uid="{2863E9FF-A96E-4F1B-B466-ADFE34B461F1}"/>
    <cellStyle name="Normal 4 2 2 2 2 2 2 2 2 2 2 3" xfId="32099" xr:uid="{D6B112C6-9614-458A-924C-7E9B231DDD01}"/>
    <cellStyle name="Normal 4 2 2 2 2 2 2 2 2 2 2 4" xfId="32100" xr:uid="{60754127-B5E5-40CC-8702-AADE92F23AFE}"/>
    <cellStyle name="Normal 4 2 2 2 2 2 2 2 2 2 2 5" xfId="32101" xr:uid="{DD7B6E90-B230-4E8D-A941-5927E4C69015}"/>
    <cellStyle name="Normal 4 2 2 2 2 2 2 2 2 2 3" xfId="32102" xr:uid="{B6BCD3A4-BFBF-4E3B-9843-27A24339C987}"/>
    <cellStyle name="Normal 4 2 2 2 2 2 2 2 2 2 3 2" xfId="32103" xr:uid="{B7255445-FC2B-4423-BBC5-763011EFAD30}"/>
    <cellStyle name="Normal 4 2 2 2 2 2 2 2 2 2 4" xfId="32104" xr:uid="{32FACBE0-8EAB-4259-9BA4-E094C56835BC}"/>
    <cellStyle name="Normal 4 2 2 2 2 2 2 2 2 2 5" xfId="32105" xr:uid="{485FE7D5-FE54-4640-BE1E-E92CE611E1DB}"/>
    <cellStyle name="Normal 4 2 2 2 2 2 2 2 2 3" xfId="32106" xr:uid="{10048F76-1358-4EE7-819E-0BFE34FCBDD4}"/>
    <cellStyle name="Normal 4 2 2 2 2 2 2 2 2 4" xfId="32107" xr:uid="{953DEDFE-4327-4E8C-AA82-46E41EFA8FCD}"/>
    <cellStyle name="Normal 4 2 2 2 2 2 2 2 2 5" xfId="32108" xr:uid="{92F24BD6-663E-4C11-B9FF-507CE2BEA155}"/>
    <cellStyle name="Normal 4 2 2 2 2 2 2 2 2 6" xfId="32109" xr:uid="{1197BAF5-605A-468C-80B0-D5E1558A6535}"/>
    <cellStyle name="Normal 4 2 2 2 2 2 2 2 2 6 2" xfId="32110" xr:uid="{915B1845-E3FD-4407-9440-353AF748E196}"/>
    <cellStyle name="Normal 4 2 2 2 2 2 2 2 2 7" xfId="32111" xr:uid="{6E76491B-8C47-4DD1-AB9C-BCD22344A067}"/>
    <cellStyle name="Normal 4 2 2 2 2 2 2 2 2 8" xfId="32112" xr:uid="{70EEE6DF-88AF-4001-BF5E-8FC409C54825}"/>
    <cellStyle name="Normal 4 2 2 2 2 2 2 2 2 9" xfId="32113" xr:uid="{DCCFE4A4-9932-4DEE-9F64-9F74A2810B55}"/>
    <cellStyle name="Normal 4 2 2 2 2 2 2 2 3" xfId="32114" xr:uid="{69D18A7D-B038-41BB-BE9E-EB6A3ADA807F}"/>
    <cellStyle name="Normal 4 2 2 2 2 2 2 2 3 2" xfId="32115" xr:uid="{F41F9895-22C5-4603-988D-B632AEB2D382}"/>
    <cellStyle name="Normal 4 2 2 2 2 2 2 2 3 2 2" xfId="32116" xr:uid="{AD209909-0388-4E32-A1B2-103DC4B39241}"/>
    <cellStyle name="Normal 4 2 2 2 2 2 2 2 3 2 2 2" xfId="32117" xr:uid="{D6BF5C84-5EC9-478D-AFA4-45A010F34919}"/>
    <cellStyle name="Normal 4 2 2 2 2 2 2 2 3 2 3" xfId="32118" xr:uid="{F99E6AFB-A51F-4564-9D1E-2B6F575917E6}"/>
    <cellStyle name="Normal 4 2 2 2 2 2 2 2 3 2 4" xfId="32119" xr:uid="{5ADB0606-0420-4190-9259-C0E8344B5D09}"/>
    <cellStyle name="Normal 4 2 2 2 2 2 2 2 3 2 5" xfId="32120" xr:uid="{C58F0174-362D-46C7-8CC0-49F1FF588CFD}"/>
    <cellStyle name="Normal 4 2 2 2 2 2 2 2 3 3" xfId="32121" xr:uid="{5E3BBD02-4E7E-40B6-ADFE-B1EA9B05C1D2}"/>
    <cellStyle name="Normal 4 2 2 2 2 2 2 2 3 3 2" xfId="32122" xr:uid="{0CB50993-5D00-46B8-94EC-9FFBBE3491D0}"/>
    <cellStyle name="Normal 4 2 2 2 2 2 2 2 3 4" xfId="32123" xr:uid="{C6239AAB-8637-4502-B7BF-50DA7C742D57}"/>
    <cellStyle name="Normal 4 2 2 2 2 2 2 2 3 5" xfId="32124" xr:uid="{C976F7B6-0172-4103-B23B-C5E75AD26DB8}"/>
    <cellStyle name="Normal 4 2 2 2 2 2 2 2 4" xfId="32125" xr:uid="{B7BF093E-6EB3-46EB-9B59-F4B448495195}"/>
    <cellStyle name="Normal 4 2 2 2 2 2 2 2 5" xfId="32126" xr:uid="{D1102B1C-6D80-4279-8C26-F5AF485A57E1}"/>
    <cellStyle name="Normal 4 2 2 2 2 2 2 2 6" xfId="32127" xr:uid="{3761D6B2-BF75-4BE2-98F7-E28F4C10D392}"/>
    <cellStyle name="Normal 4 2 2 2 2 2 2 2 6 2" xfId="32128" xr:uid="{57C7EB9A-AF53-402D-B787-A3C91529BFCC}"/>
    <cellStyle name="Normal 4 2 2 2 2 2 2 2 7" xfId="32129" xr:uid="{9D388699-92CC-4301-8FCA-D85284EA88EC}"/>
    <cellStyle name="Normal 4 2 2 2 2 2 2 2 8" xfId="32130" xr:uid="{A8E8505C-3E38-4629-89FF-CF566A4F69B1}"/>
    <cellStyle name="Normal 4 2 2 2 2 2 2 2 9" xfId="32131" xr:uid="{45A771E4-D297-43B3-96A1-7386C37FADD2}"/>
    <cellStyle name="Normal 4 2 2 2 2 2 2 3" xfId="32132" xr:uid="{4385D1DD-FDDF-46DB-B5EE-F651E26374A1}"/>
    <cellStyle name="Normal 4 2 2 2 2 2 2 3 2" xfId="32133" xr:uid="{25A987B2-69BF-4675-A1F9-3763EBFB3879}"/>
    <cellStyle name="Normal 4 2 2 2 2 2 2 3 3" xfId="32134" xr:uid="{5AC0808B-1E79-46C1-972B-7C4DEFEE058E}"/>
    <cellStyle name="Normal 4 2 2 2 2 2 2 4" xfId="32135" xr:uid="{21C73F71-5E32-4411-87D9-61205A4B08B9}"/>
    <cellStyle name="Normal 4 2 2 2 2 2 2 4 2" xfId="32136" xr:uid="{8292FFE1-853A-4928-8275-24DFFB179418}"/>
    <cellStyle name="Normal 4 2 2 2 2 2 2 4 3" xfId="32137" xr:uid="{ABDEE89B-0965-438B-8A69-88B1E8D8E7C0}"/>
    <cellStyle name="Normal 4 2 2 2 2 2 2 5" xfId="32138" xr:uid="{3895866D-93C5-449C-B135-A46C43E16F1A}"/>
    <cellStyle name="Normal 4 2 2 2 2 2 2 5 2" xfId="32139" xr:uid="{79AB8693-FC15-450D-A04C-70023868CAE6}"/>
    <cellStyle name="Normal 4 2 2 2 2 2 2 5 3" xfId="32140" xr:uid="{63E0E4A7-5837-4335-B552-7732D3C5A207}"/>
    <cellStyle name="Normal 4 2 2 2 2 2 2 6" xfId="32141" xr:uid="{1F77E0B2-298D-4380-A027-14463781F90B}"/>
    <cellStyle name="Normal 4 2 2 2 2 2 2 6 2" xfId="32142" xr:uid="{031C269A-9CD8-4715-96A8-A7EA5BAF803E}"/>
    <cellStyle name="Normal 4 2 2 2 2 2 2 6 3" xfId="32143" xr:uid="{8DABC3C8-9F25-4313-8DA3-FCEF13AC7A79}"/>
    <cellStyle name="Normal 4 2 2 2 2 2 2 7" xfId="32144" xr:uid="{EEE487BF-7485-48C3-8B4A-42961F36092E}"/>
    <cellStyle name="Normal 4 2 2 2 2 2 2 7 2" xfId="32145" xr:uid="{F0831CE5-B20E-4919-8851-3762BE22581C}"/>
    <cellStyle name="Normal 4 2 2 2 2 2 2 7 3" xfId="32146" xr:uid="{DA0C60B2-430E-4025-97CB-D4853554A043}"/>
    <cellStyle name="Normal 4 2 2 2 2 2 2 8" xfId="32147" xr:uid="{42EE3A4D-3095-44B3-AEE8-7F5259B2374C}"/>
    <cellStyle name="Normal 4 2 2 2 2 2 2 8 2" xfId="32148" xr:uid="{9987CA95-7DB4-4700-8EC9-1E25C56FAA60}"/>
    <cellStyle name="Normal 4 2 2 2 2 2 2 8 2 2" xfId="32149" xr:uid="{DA98283F-4E83-4FB8-AA2A-7186FBA1A897}"/>
    <cellStyle name="Normal 4 2 2 2 2 2 2 8 2 2 2" xfId="32150" xr:uid="{F3254076-A973-421F-A3ED-69FEEB038A28}"/>
    <cellStyle name="Normal 4 2 2 2 2 2 2 8 2 3" xfId="32151" xr:uid="{64BE0768-B39B-4959-8D98-CB45019D148B}"/>
    <cellStyle name="Normal 4 2 2 2 2 2 2 8 2 4" xfId="32152" xr:uid="{4E1548D5-45FC-4049-81F9-94C97CF97B29}"/>
    <cellStyle name="Normal 4 2 2 2 2 2 2 8 2 5" xfId="32153" xr:uid="{0B7D92D4-2A0F-4370-B26F-C43ECDF2ED48}"/>
    <cellStyle name="Normal 4 2 2 2 2 2 2 8 3" xfId="32154" xr:uid="{54610A77-EC39-46C8-81D6-0804A78DE928}"/>
    <cellStyle name="Normal 4 2 2 2 2 2 2 8 3 2" xfId="32155" xr:uid="{377B9996-E577-4947-8281-991DD83172B3}"/>
    <cellStyle name="Normal 4 2 2 2 2 2 2 8 4" xfId="32156" xr:uid="{68127968-A3F3-40D1-812A-028FABC205D3}"/>
    <cellStyle name="Normal 4 2 2 2 2 2 2 8 5" xfId="32157" xr:uid="{9A983FF8-05C4-4C74-AABE-4FF1E367110C}"/>
    <cellStyle name="Normal 4 2 2 2 2 2 2 9" xfId="32158" xr:uid="{4EBBC4F2-F183-4B42-82E2-60805E01638A}"/>
    <cellStyle name="Normal 4 2 2 2 2 2 3" xfId="32159" xr:uid="{64CAF4FC-ED04-4B9F-81F0-664EBADF641A}"/>
    <cellStyle name="Normal 4 2 2 2 2 2 3 2" xfId="32160" xr:uid="{6315A1B1-1EAE-4012-9FFD-9D11A411439F}"/>
    <cellStyle name="Normal 4 2 2 2 2 2 3 3" xfId="32161" xr:uid="{20598BD5-76E4-4761-9B78-63556A4450C6}"/>
    <cellStyle name="Normal 4 2 2 2 2 2 4" xfId="32162" xr:uid="{2E20C73E-B89C-41DB-9A1B-1D1544974EAD}"/>
    <cellStyle name="Normal 4 2 2 2 2 2 4 2" xfId="32163" xr:uid="{1C837D8C-089C-4742-9013-BBC83BE296D9}"/>
    <cellStyle name="Normal 4 2 2 2 2 2 4 2 2" xfId="32164" xr:uid="{CBC53319-DB4F-4845-A291-961B4F8FCEA5}"/>
    <cellStyle name="Normal 4 2 2 2 2 2 4 2 2 2" xfId="32165" xr:uid="{BE9C71CB-6D58-433A-8E74-6B8F3B1603B5}"/>
    <cellStyle name="Normal 4 2 2 2 2 2 4 2 2 2 2" xfId="32166" xr:uid="{41586280-574C-4E1F-94B4-0246CF79F62A}"/>
    <cellStyle name="Normal 4 2 2 2 2 2 4 2 2 2 2 2" xfId="32167" xr:uid="{D1338228-9273-40E7-9A04-03175997C84C}"/>
    <cellStyle name="Normal 4 2 2 2 2 2 4 2 2 2 3" xfId="32168" xr:uid="{A7549253-8F76-4CA1-A32D-BC694B09D9DE}"/>
    <cellStyle name="Normal 4 2 2 2 2 2 4 2 2 2 4" xfId="32169" xr:uid="{83FCBD34-0FB7-4329-9A1C-E979E8416A8A}"/>
    <cellStyle name="Normal 4 2 2 2 2 2 4 2 2 2 5" xfId="32170" xr:uid="{B78D7ADB-B13B-40BA-B6D4-4410E2D9A5CB}"/>
    <cellStyle name="Normal 4 2 2 2 2 2 4 2 2 3" xfId="32171" xr:uid="{B0A51577-E629-4395-A29D-5648D9DC5BDE}"/>
    <cellStyle name="Normal 4 2 2 2 2 2 4 2 2 3 2" xfId="32172" xr:uid="{A3281E5B-1051-4B34-A62D-50E3DD8EC4BB}"/>
    <cellStyle name="Normal 4 2 2 2 2 2 4 2 2 4" xfId="32173" xr:uid="{B47D7475-902F-438D-BC6E-9E98BEC6151B}"/>
    <cellStyle name="Normal 4 2 2 2 2 2 4 2 2 5" xfId="32174" xr:uid="{39F57E8F-A734-4149-A827-CCDF7FE787B8}"/>
    <cellStyle name="Normal 4 2 2 2 2 2 4 2 3" xfId="32175" xr:uid="{B8B0BFE1-B36A-458B-A2F3-1E39A22C7C77}"/>
    <cellStyle name="Normal 4 2 2 2 2 2 4 2 4" xfId="32176" xr:uid="{4F3187FD-A1AB-4EE5-8C20-B407C364B0AF}"/>
    <cellStyle name="Normal 4 2 2 2 2 2 4 2 5" xfId="32177" xr:uid="{969120FF-DED8-4DB2-A945-C843F6F7200D}"/>
    <cellStyle name="Normal 4 2 2 2 2 2 4 2 6" xfId="32178" xr:uid="{F7DF068C-1C63-4878-B606-C6619EB376FB}"/>
    <cellStyle name="Normal 4 2 2 2 2 2 4 2 6 2" xfId="32179" xr:uid="{796A7E9E-D250-4DB8-AA89-1E44115FCC9A}"/>
    <cellStyle name="Normal 4 2 2 2 2 2 4 2 7" xfId="32180" xr:uid="{5EDCD1B2-CC9A-4CEE-B362-5BF58260B87D}"/>
    <cellStyle name="Normal 4 2 2 2 2 2 4 2 8" xfId="32181" xr:uid="{3FC61BCE-E18F-446F-9063-368395C9BAD0}"/>
    <cellStyle name="Normal 4 2 2 2 2 2 4 2 9" xfId="32182" xr:uid="{7019D9EF-1F0F-4DC6-AE3C-1F385558CBF1}"/>
    <cellStyle name="Normal 4 2 2 2 2 2 4 3" xfId="32183" xr:uid="{E4BD940C-A8BC-483F-B155-E167848702F4}"/>
    <cellStyle name="Normal 4 2 2 2 2 2 4 3 2" xfId="32184" xr:uid="{8FDF4D16-1DE2-40A8-AF9F-FD89466AEDF5}"/>
    <cellStyle name="Normal 4 2 2 2 2 2 4 3 2 2" xfId="32185" xr:uid="{62CFF867-6E74-4284-A982-B492858F6E17}"/>
    <cellStyle name="Normal 4 2 2 2 2 2 4 3 2 2 2" xfId="32186" xr:uid="{00431ED4-ED2E-4275-87B2-3BDC3074A409}"/>
    <cellStyle name="Normal 4 2 2 2 2 2 4 3 2 3" xfId="32187" xr:uid="{95922AF8-76A8-4864-AE96-D8F6EA119AD4}"/>
    <cellStyle name="Normal 4 2 2 2 2 2 4 3 2 4" xfId="32188" xr:uid="{A92680D2-7541-430A-BAA5-2F7B9DF32010}"/>
    <cellStyle name="Normal 4 2 2 2 2 2 4 3 2 5" xfId="32189" xr:uid="{03D1A3C4-B9F3-4C8B-A0FD-FB5E9289A927}"/>
    <cellStyle name="Normal 4 2 2 2 2 2 4 3 3" xfId="32190" xr:uid="{A01DB1EB-2DEC-4736-A9F5-5D81B66F186A}"/>
    <cellStyle name="Normal 4 2 2 2 2 2 4 3 3 2" xfId="32191" xr:uid="{021E0ADC-8FD1-4251-A8DD-A7DF958F6264}"/>
    <cellStyle name="Normal 4 2 2 2 2 2 4 3 4" xfId="32192" xr:uid="{7BE8B923-9BF3-431B-BFF0-F0334A0A72E6}"/>
    <cellStyle name="Normal 4 2 2 2 2 2 4 3 5" xfId="32193" xr:uid="{387F4CD1-B167-4FF7-B62F-563B5F98E392}"/>
    <cellStyle name="Normal 4 2 2 2 2 2 4 4" xfId="32194" xr:uid="{9341EB30-04C5-4352-B333-514ED121FEA0}"/>
    <cellStyle name="Normal 4 2 2 2 2 2 4 5" xfId="32195" xr:uid="{C03ADBAC-3B4E-499D-B788-C2E55719B79B}"/>
    <cellStyle name="Normal 4 2 2 2 2 2 4 6" xfId="32196" xr:uid="{8CE7B226-C93A-4AFE-A535-607E06FC6783}"/>
    <cellStyle name="Normal 4 2 2 2 2 2 4 6 2" xfId="32197" xr:uid="{0F5041FE-1608-4FAF-BCF0-342EE93C0517}"/>
    <cellStyle name="Normal 4 2 2 2 2 2 4 7" xfId="32198" xr:uid="{69C361FE-F784-480D-A426-FD3B7B665397}"/>
    <cellStyle name="Normal 4 2 2 2 2 2 4 8" xfId="32199" xr:uid="{AC1E4564-33A3-4DD4-AD27-F6A001A57238}"/>
    <cellStyle name="Normal 4 2 2 2 2 2 4 9" xfId="32200" xr:uid="{6D90A5D3-2F15-4295-8584-14256304A4BF}"/>
    <cellStyle name="Normal 4 2 2 2 2 2 5" xfId="32201" xr:uid="{6FF09DD9-508D-41AC-AB2B-BB8F470BB430}"/>
    <cellStyle name="Normal 4 2 2 2 2 2 6" xfId="32202" xr:uid="{124A4159-F6A5-4247-A2D5-7F504F145DFE}"/>
    <cellStyle name="Normal 4 2 2 2 2 2 7" xfId="32203" xr:uid="{01023340-4062-4055-A175-A4570C0B5FC2}"/>
    <cellStyle name="Normal 4 2 2 2 2 2 8" xfId="32204" xr:uid="{A3D30370-74CC-44D9-AF20-B83C15B20370}"/>
    <cellStyle name="Normal 4 2 2 2 2 2 9" xfId="32205" xr:uid="{0167ED04-4159-4910-8186-7B599B4A21A4}"/>
    <cellStyle name="Normal 4 2 2 2 2 2 9 2" xfId="32206" xr:uid="{7071A5EE-786C-474B-834A-19B8DAF02F22}"/>
    <cellStyle name="Normal 4 2 2 2 2 2 9 2 2" xfId="32207" xr:uid="{663E0C46-6AAA-4F44-BA22-6D194219D969}"/>
    <cellStyle name="Normal 4 2 2 2 2 2 9 2 2 2" xfId="32208" xr:uid="{464E7F8E-1D6F-4FD8-877F-924506C53911}"/>
    <cellStyle name="Normal 4 2 2 2 2 2 9 2 3" xfId="32209" xr:uid="{BF0DE9C7-9E01-4CCF-9876-A1038A79016B}"/>
    <cellStyle name="Normal 4 2 2 2 2 2 9 2 4" xfId="32210" xr:uid="{49EB9CC8-E852-4885-B72D-4E8D4A982060}"/>
    <cellStyle name="Normal 4 2 2 2 2 2 9 2 5" xfId="32211" xr:uid="{DDB69B8C-E011-4326-A266-3B3011E2E192}"/>
    <cellStyle name="Normal 4 2 2 2 2 2 9 3" xfId="32212" xr:uid="{ED4B77DF-0953-4E48-924D-47ABEE2F9B8D}"/>
    <cellStyle name="Normal 4 2 2 2 2 2 9 3 2" xfId="32213" xr:uid="{D503A4B0-BE62-4497-B012-336CFAB760BD}"/>
    <cellStyle name="Normal 4 2 2 2 2 2 9 4" xfId="32214" xr:uid="{940C176E-E685-42F0-80C2-EC889408B89E}"/>
    <cellStyle name="Normal 4 2 2 2 2 2 9 5" xfId="32215" xr:uid="{D3462957-EBF9-4A46-BD73-106FBEF1576E}"/>
    <cellStyle name="Normal 4 2 2 2 2 3" xfId="32216" xr:uid="{C51F248B-A4AD-4088-8428-658833C13974}"/>
    <cellStyle name="Normal 4 2 2 2 2 3 10" xfId="32217" xr:uid="{4B997417-32B8-4F09-A11B-69C5DB2713CB}"/>
    <cellStyle name="Normal 4 2 2 2 2 3 11" xfId="32218" xr:uid="{BD80AA27-F811-440A-8605-25BA17BAD29C}"/>
    <cellStyle name="Normal 4 2 2 2 2 3 12" xfId="32219" xr:uid="{80B99BFC-0325-4F7B-9BB9-8103919FFE4C}"/>
    <cellStyle name="Normal 4 2 2 2 2 3 12 2" xfId="32220" xr:uid="{305F4D9E-7842-4D28-A868-DD263D6A24CE}"/>
    <cellStyle name="Normal 4 2 2 2 2 3 13" xfId="32221" xr:uid="{EB0B08A4-9581-4A41-A022-58DFF9588BE9}"/>
    <cellStyle name="Normal 4 2 2 2 2 3 14" xfId="32222" xr:uid="{86694D94-45CF-4E10-A612-BEA7E364596D}"/>
    <cellStyle name="Normal 4 2 2 2 2 3 15" xfId="32223" xr:uid="{B2A6CC14-FEC4-4727-B895-2CEB793A58B3}"/>
    <cellStyle name="Normal 4 2 2 2 2 3 2" xfId="32224" xr:uid="{33F60185-CB3F-4E86-A8A7-ADAF9C58582A}"/>
    <cellStyle name="Normal 4 2 2 2 2 3 2 2" xfId="32225" xr:uid="{8DB8B1E9-FDA6-48C7-8E00-03A3BEC74C99}"/>
    <cellStyle name="Normal 4 2 2 2 2 3 2 2 2" xfId="32226" xr:uid="{6529128D-3823-425B-80AD-5BD8BC3B578B}"/>
    <cellStyle name="Normal 4 2 2 2 2 3 2 2 2 2" xfId="32227" xr:uid="{A5323132-CD00-41E6-A09B-13AB2C9AF41C}"/>
    <cellStyle name="Normal 4 2 2 2 2 3 2 2 2 2 2" xfId="32228" xr:uid="{25842E7D-68E9-4273-B15C-13E0F1DE088D}"/>
    <cellStyle name="Normal 4 2 2 2 2 3 2 2 2 2 2 2" xfId="32229" xr:uid="{4B8EB367-12AF-4AEB-B947-C30656E1BD1D}"/>
    <cellStyle name="Normal 4 2 2 2 2 3 2 2 2 2 3" xfId="32230" xr:uid="{DE847525-B1B7-4D89-B400-B3CC34C071D5}"/>
    <cellStyle name="Normal 4 2 2 2 2 3 2 2 2 2 4" xfId="32231" xr:uid="{3EFE6489-E298-4F17-997F-F9697C8751E7}"/>
    <cellStyle name="Normal 4 2 2 2 2 3 2 2 2 2 5" xfId="32232" xr:uid="{229579ED-D91E-449E-837F-7C20F0DD2947}"/>
    <cellStyle name="Normal 4 2 2 2 2 3 2 2 2 3" xfId="32233" xr:uid="{1E718AED-087D-4847-AFC8-CCBF82537419}"/>
    <cellStyle name="Normal 4 2 2 2 2 3 2 2 2 3 2" xfId="32234" xr:uid="{22C09B8F-E270-4CE8-B69B-2DF209868CF9}"/>
    <cellStyle name="Normal 4 2 2 2 2 3 2 2 2 4" xfId="32235" xr:uid="{BF8F84E6-5842-4069-A6CD-CCB98D240FC5}"/>
    <cellStyle name="Normal 4 2 2 2 2 3 2 2 2 5" xfId="32236" xr:uid="{4EF26D28-EA30-4209-98B4-20C9B20251AB}"/>
    <cellStyle name="Normal 4 2 2 2 2 3 2 2 3" xfId="32237" xr:uid="{39C27303-B40F-493A-B55B-12A72D87C83C}"/>
    <cellStyle name="Normal 4 2 2 2 2 3 2 2 4" xfId="32238" xr:uid="{85D7405B-5916-4C25-BD36-2CFDE7150CFE}"/>
    <cellStyle name="Normal 4 2 2 2 2 3 2 2 5" xfId="32239" xr:uid="{4A7DE0E8-B702-4D54-A45D-5444B01A4ECA}"/>
    <cellStyle name="Normal 4 2 2 2 2 3 2 2 6" xfId="32240" xr:uid="{E7F39DBF-EA74-49D7-8591-72CB992CCA1E}"/>
    <cellStyle name="Normal 4 2 2 2 2 3 2 2 6 2" xfId="32241" xr:uid="{FB626CB3-CC56-4730-95BD-F45258418552}"/>
    <cellStyle name="Normal 4 2 2 2 2 3 2 2 7" xfId="32242" xr:uid="{470DB178-994E-493D-B43E-8C2925A4ECBB}"/>
    <cellStyle name="Normal 4 2 2 2 2 3 2 2 8" xfId="32243" xr:uid="{9BECAB21-6EC6-4388-B3A2-E1C9E71FF065}"/>
    <cellStyle name="Normal 4 2 2 2 2 3 2 2 9" xfId="32244" xr:uid="{76EF923F-9B16-4FB7-BCC5-33F5CCD89570}"/>
    <cellStyle name="Normal 4 2 2 2 2 3 2 3" xfId="32245" xr:uid="{F49EDA70-46BA-499D-9C88-555B4967604E}"/>
    <cellStyle name="Normal 4 2 2 2 2 3 2 3 2" xfId="32246" xr:uid="{37F8B7B4-59F9-4BD9-96CA-27E23A8AA590}"/>
    <cellStyle name="Normal 4 2 2 2 2 3 2 3 2 2" xfId="32247" xr:uid="{F0948D27-A385-453A-AE1A-85DB75EAB4D3}"/>
    <cellStyle name="Normal 4 2 2 2 2 3 2 3 2 2 2" xfId="32248" xr:uid="{933E08B6-8F78-40B5-8DFF-531F31CE896E}"/>
    <cellStyle name="Normal 4 2 2 2 2 3 2 3 2 3" xfId="32249" xr:uid="{218467DB-87CD-4940-AEF6-13970745AB80}"/>
    <cellStyle name="Normal 4 2 2 2 2 3 2 3 2 4" xfId="32250" xr:uid="{34A20B66-099B-4B13-9EE8-BA7542447588}"/>
    <cellStyle name="Normal 4 2 2 2 2 3 2 3 2 5" xfId="32251" xr:uid="{CAFB2433-B544-4210-AAA5-FE01D8BCB75C}"/>
    <cellStyle name="Normal 4 2 2 2 2 3 2 3 3" xfId="32252" xr:uid="{EF12A298-A56A-4C3A-A82E-580549734D31}"/>
    <cellStyle name="Normal 4 2 2 2 2 3 2 3 3 2" xfId="32253" xr:uid="{2353ABF0-E445-45C3-9B6D-71F1A0EFFF8A}"/>
    <cellStyle name="Normal 4 2 2 2 2 3 2 3 4" xfId="32254" xr:uid="{E3318E34-EA3A-4F34-B50B-855151607B0C}"/>
    <cellStyle name="Normal 4 2 2 2 2 3 2 3 5" xfId="32255" xr:uid="{C2818B2D-48C6-462A-BEFB-65B7AAE7FDD7}"/>
    <cellStyle name="Normal 4 2 2 2 2 3 2 4" xfId="32256" xr:uid="{FA079ECE-37B7-4EB6-BEB4-A2A02A3423FC}"/>
    <cellStyle name="Normal 4 2 2 2 2 3 2 5" xfId="32257" xr:uid="{944BEEF3-9648-4DFF-9689-5EF1373A7560}"/>
    <cellStyle name="Normal 4 2 2 2 2 3 2 6" xfId="32258" xr:uid="{602D1C3E-9743-4702-9980-0184BFE4E9C6}"/>
    <cellStyle name="Normal 4 2 2 2 2 3 2 6 2" xfId="32259" xr:uid="{44A329CC-8608-4F1C-A02E-F4ED3E59EEC6}"/>
    <cellStyle name="Normal 4 2 2 2 2 3 2 7" xfId="32260" xr:uid="{476E895A-B78C-461D-81AF-4B85FE0D6596}"/>
    <cellStyle name="Normal 4 2 2 2 2 3 2 8" xfId="32261" xr:uid="{2B091C15-F2D4-4AA4-BAFD-A2DA4D12B515}"/>
    <cellStyle name="Normal 4 2 2 2 2 3 2 9" xfId="32262" xr:uid="{6927F844-74C1-4A9C-8C78-C79F29A4E868}"/>
    <cellStyle name="Normal 4 2 2 2 2 3 3" xfId="32263" xr:uid="{8AD779B3-A004-42CB-A71D-3E8207E9CFB8}"/>
    <cellStyle name="Normal 4 2 2 2 2 3 4" xfId="32264" xr:uid="{4F3E83C8-233A-4862-8E75-7BD52D12E1A4}"/>
    <cellStyle name="Normal 4 2 2 2 2 3 5" xfId="32265" xr:uid="{8BAF0460-ACDD-403D-BEAF-C3DF74E0DBAD}"/>
    <cellStyle name="Normal 4 2 2 2 2 3 6" xfId="32266" xr:uid="{F4F914CB-100C-4180-A4BE-D76625B5D3A3}"/>
    <cellStyle name="Normal 4 2 2 2 2 3 7" xfId="32267" xr:uid="{BBB6ED83-E815-461B-BB93-F761D7B40E0A}"/>
    <cellStyle name="Normal 4 2 2 2 2 3 8" xfId="32268" xr:uid="{AC51E524-582D-49E1-9AB9-715C39D20BBC}"/>
    <cellStyle name="Normal 4 2 2 2 2 3 8 2" xfId="32269" xr:uid="{6550F55B-8520-425D-AC01-E565FCA743DA}"/>
    <cellStyle name="Normal 4 2 2 2 2 3 8 2 2" xfId="32270" xr:uid="{5815CB67-14EE-4E1D-BD49-B6979D2F4D72}"/>
    <cellStyle name="Normal 4 2 2 2 2 3 8 2 2 2" xfId="32271" xr:uid="{5D745639-ADA4-4F1B-ADEF-9AF56FB0526B}"/>
    <cellStyle name="Normal 4 2 2 2 2 3 8 2 3" xfId="32272" xr:uid="{256CC02E-49B0-44EB-898D-62A1AAF77498}"/>
    <cellStyle name="Normal 4 2 2 2 2 3 8 2 4" xfId="32273" xr:uid="{1843CE01-3E2A-4FFC-BC52-5666D1DA1E24}"/>
    <cellStyle name="Normal 4 2 2 2 2 3 8 2 5" xfId="32274" xr:uid="{E52C416C-826B-4479-AA96-1114B150A79E}"/>
    <cellStyle name="Normal 4 2 2 2 2 3 8 3" xfId="32275" xr:uid="{2AAEA908-7261-4308-B117-85C1B58CCBCE}"/>
    <cellStyle name="Normal 4 2 2 2 2 3 8 3 2" xfId="32276" xr:uid="{E9F17394-8A0C-439B-B940-1BF10BCF271A}"/>
    <cellStyle name="Normal 4 2 2 2 2 3 8 4" xfId="32277" xr:uid="{848E7351-1954-4554-B2B5-3C4F6E6D27AA}"/>
    <cellStyle name="Normal 4 2 2 2 2 3 8 5" xfId="32278" xr:uid="{2ACBE9EF-A2B5-412F-8744-33ABED86B150}"/>
    <cellStyle name="Normal 4 2 2 2 2 3 9" xfId="32279" xr:uid="{FAE4DD5E-3468-4C13-B802-60313860AFE2}"/>
    <cellStyle name="Normal 4 2 2 2 2 4" xfId="32280" xr:uid="{DFC99C91-25D6-46BD-AD2E-5AA39F5F9982}"/>
    <cellStyle name="Normal 4 2 2 2 2 4 2" xfId="32281" xr:uid="{678B83E2-3067-44D3-8295-A83C1DF04017}"/>
    <cellStyle name="Normal 4 2 2 2 2 4 2 2" xfId="32282" xr:uid="{8149AFA7-60A9-44F8-BF0E-82BF75C99313}"/>
    <cellStyle name="Normal 4 2 2 2 2 4 2 2 2" xfId="32283" xr:uid="{2CD3853E-AF54-48E9-96F6-9FA4ECA5B8DB}"/>
    <cellStyle name="Normal 4 2 2 2 2 4 2 2 2 2" xfId="32284" xr:uid="{FF782A5B-0A5B-4265-BE56-4FBC15056D00}"/>
    <cellStyle name="Normal 4 2 2 2 2 4 2 2 2 2 2" xfId="32285" xr:uid="{FC91B588-E35D-45B0-9F7E-4FD796528A7B}"/>
    <cellStyle name="Normal 4 2 2 2 2 4 2 2 2 3" xfId="32286" xr:uid="{240034C9-9958-414B-914F-A4887C45856E}"/>
    <cellStyle name="Normal 4 2 2 2 2 4 2 2 2 4" xfId="32287" xr:uid="{67C2374B-27A8-4661-8763-419D19DABCD5}"/>
    <cellStyle name="Normal 4 2 2 2 2 4 2 2 2 5" xfId="32288" xr:uid="{5AFC2031-A0D6-465F-A138-F5AC0FE4240F}"/>
    <cellStyle name="Normal 4 2 2 2 2 4 2 2 3" xfId="32289" xr:uid="{354163B2-DD7B-410F-84DE-C83297D45537}"/>
    <cellStyle name="Normal 4 2 2 2 2 4 2 2 3 2" xfId="32290" xr:uid="{D15A6DDE-36C6-4493-AB23-53C773764EFF}"/>
    <cellStyle name="Normal 4 2 2 2 2 4 2 2 4" xfId="32291" xr:uid="{60A2DEEB-AF66-44FF-ACFA-49749FEF82F5}"/>
    <cellStyle name="Normal 4 2 2 2 2 4 2 2 5" xfId="32292" xr:uid="{6196C455-47EB-4A32-AA20-CFAF854DA751}"/>
    <cellStyle name="Normal 4 2 2 2 2 4 2 3" xfId="32293" xr:uid="{FF474139-721B-4042-9058-FA4FF95DA38C}"/>
    <cellStyle name="Normal 4 2 2 2 2 4 2 4" xfId="32294" xr:uid="{92D428AF-4B10-451A-B6F9-0683B924EF2C}"/>
    <cellStyle name="Normal 4 2 2 2 2 4 2 5" xfId="32295" xr:uid="{8B602A96-AABE-4DEC-82F1-8067BC17B279}"/>
    <cellStyle name="Normal 4 2 2 2 2 4 2 6" xfId="32296" xr:uid="{27BD2460-5998-4E59-BA2C-F923ECF12269}"/>
    <cellStyle name="Normal 4 2 2 2 2 4 2 6 2" xfId="32297" xr:uid="{1B294BDB-6E8A-4916-92D2-710FC52B947E}"/>
    <cellStyle name="Normal 4 2 2 2 2 4 2 7" xfId="32298" xr:uid="{4119FD44-1A57-4F52-AD2B-0530E17FDECB}"/>
    <cellStyle name="Normal 4 2 2 2 2 4 2 8" xfId="32299" xr:uid="{6BD77BBF-7FB9-4921-A815-1B023663FD3A}"/>
    <cellStyle name="Normal 4 2 2 2 2 4 2 9" xfId="32300" xr:uid="{684711CF-AE8C-43E3-B045-EC4C49C9D767}"/>
    <cellStyle name="Normal 4 2 2 2 2 4 3" xfId="32301" xr:uid="{E8066A62-5856-4B18-A206-A1EE01AB8102}"/>
    <cellStyle name="Normal 4 2 2 2 2 4 3 2" xfId="32302" xr:uid="{4EED9E21-616A-4317-91D0-F8D32BBC92CE}"/>
    <cellStyle name="Normal 4 2 2 2 2 4 3 2 2" xfId="32303" xr:uid="{63A565D8-5E91-4A3D-882A-A90EA469E095}"/>
    <cellStyle name="Normal 4 2 2 2 2 4 3 2 2 2" xfId="32304" xr:uid="{175C2691-09C5-4590-9D5F-D19E823220AF}"/>
    <cellStyle name="Normal 4 2 2 2 2 4 3 2 3" xfId="32305" xr:uid="{E785360D-6D2B-4CF7-A2F1-D83EC90EC40F}"/>
    <cellStyle name="Normal 4 2 2 2 2 4 3 2 4" xfId="32306" xr:uid="{777A3EF2-90DD-4B9F-B350-3C5E133739A7}"/>
    <cellStyle name="Normal 4 2 2 2 2 4 3 2 5" xfId="32307" xr:uid="{971A03E4-1601-4278-9EDB-D85828D646C5}"/>
    <cellStyle name="Normal 4 2 2 2 2 4 3 3" xfId="32308" xr:uid="{94DF3E5F-FD15-47F2-BA66-09FA0388502C}"/>
    <cellStyle name="Normal 4 2 2 2 2 4 3 3 2" xfId="32309" xr:uid="{340CC849-ED31-4B14-A2CB-D4788F8200E4}"/>
    <cellStyle name="Normal 4 2 2 2 2 4 3 4" xfId="32310" xr:uid="{96CF27C6-5296-4C22-992C-78EF9719DB65}"/>
    <cellStyle name="Normal 4 2 2 2 2 4 3 5" xfId="32311" xr:uid="{4A031C21-1222-4203-AABF-F83F6960326B}"/>
    <cellStyle name="Normal 4 2 2 2 2 4 4" xfId="32312" xr:uid="{C53E8511-288C-4C65-AC69-FFCC96794307}"/>
    <cellStyle name="Normal 4 2 2 2 2 4 5" xfId="32313" xr:uid="{6E799C52-2BC8-4DE3-8886-CF417CEFD038}"/>
    <cellStyle name="Normal 4 2 2 2 2 4 6" xfId="32314" xr:uid="{499D98DE-5AA7-4732-9FEA-1D9C4CCBFAD3}"/>
    <cellStyle name="Normal 4 2 2 2 2 4 6 2" xfId="32315" xr:uid="{561B4876-5543-47D8-A7D1-9AC3008F2FDC}"/>
    <cellStyle name="Normal 4 2 2 2 2 4 7" xfId="32316" xr:uid="{16AE80B5-0284-4EE4-95AF-8DFF032F66FB}"/>
    <cellStyle name="Normal 4 2 2 2 2 4 8" xfId="32317" xr:uid="{7CC2FDCA-78F2-4F30-B994-759DF9CCC04D}"/>
    <cellStyle name="Normal 4 2 2 2 2 4 9" xfId="32318" xr:uid="{4CA1E173-467E-4479-9A93-854F9B2E1A91}"/>
    <cellStyle name="Normal 4 2 2 2 2 5" xfId="32319" xr:uid="{3135E939-AC23-4177-945C-5374E87E29E0}"/>
    <cellStyle name="Normal 4 2 2 2 2 5 2" xfId="32320" xr:uid="{C69D523A-9EA4-4D46-96F3-C47A4E9EBCE7}"/>
    <cellStyle name="Normal 4 2 2 2 2 5 3" xfId="32321" xr:uid="{6AB08169-0F96-4F25-BC58-1605A262E9F1}"/>
    <cellStyle name="Normal 4 2 2 2 2 6" xfId="32322" xr:uid="{E3FD267C-5D4E-413E-BA97-900198EA582F}"/>
    <cellStyle name="Normal 4 2 2 2 2 6 2" xfId="32323" xr:uid="{50C624C2-1598-46E4-AFF7-3CDDC4ABD8C0}"/>
    <cellStyle name="Normal 4 2 2 2 2 6 3" xfId="32324" xr:uid="{48786279-C180-4BCF-9B62-33D5AE4D157E}"/>
    <cellStyle name="Normal 4 2 2 2 2 7" xfId="32325" xr:uid="{5964C9FF-87CE-426C-A58A-967A74587567}"/>
    <cellStyle name="Normal 4 2 2 2 2 7 2" xfId="32326" xr:uid="{615108E1-108D-4788-912E-510F2B205AC3}"/>
    <cellStyle name="Normal 4 2 2 2 2 7 3" xfId="32327" xr:uid="{B127D918-9511-48E2-A110-E4C227F39FB7}"/>
    <cellStyle name="Normal 4 2 2 2 2 8" xfId="32328" xr:uid="{84DE8510-5428-49D6-AE39-6DF315EEF0DA}"/>
    <cellStyle name="Normal 4 2 2 2 2 8 2" xfId="32329" xr:uid="{C22C723E-B95A-4F38-A687-F005D0D3CE47}"/>
    <cellStyle name="Normal 4 2 2 2 2 8 3" xfId="32330" xr:uid="{60AA3318-F5CC-480C-9D0E-15665A11C4D9}"/>
    <cellStyle name="Normal 4 2 2 2 2 9" xfId="32331" xr:uid="{C0113D07-1AC8-4477-9A19-C2153EA5D888}"/>
    <cellStyle name="Normal 4 2 2 2 2 9 2" xfId="32332" xr:uid="{87DBD33C-0643-4CE5-9887-8E06871C4DDE}"/>
    <cellStyle name="Normal 4 2 2 2 2 9 2 2" xfId="32333" xr:uid="{B6739AAB-5901-4625-BD83-F347107BA43F}"/>
    <cellStyle name="Normal 4 2 2 2 2 9 2 2 2" xfId="32334" xr:uid="{C94F4FB1-2A1C-4E76-99DA-D6472ABA483F}"/>
    <cellStyle name="Normal 4 2 2 2 2 9 2 3" xfId="32335" xr:uid="{0B9D7E88-5374-4A7D-923A-14DF9EBFB309}"/>
    <cellStyle name="Normal 4 2 2 2 2 9 2 4" xfId="32336" xr:uid="{1CF10A49-EE55-4DFA-8CE9-0A0484C4D4FD}"/>
    <cellStyle name="Normal 4 2 2 2 2 9 2 5" xfId="32337" xr:uid="{8481E77B-5424-4A29-8EB8-9E68934B99B0}"/>
    <cellStyle name="Normal 4 2 2 2 2 9 3" xfId="32338" xr:uid="{58C6BCEB-9EF8-4430-9B03-78E636D4DF3F}"/>
    <cellStyle name="Normal 4 2 2 2 2 9 3 2" xfId="32339" xr:uid="{2AC9B153-FE3F-478D-937C-86A13C5EA695}"/>
    <cellStyle name="Normal 4 2 2 2 2 9 4" xfId="32340" xr:uid="{89D289AD-FC74-4F67-8407-7AFA9A7C44B1}"/>
    <cellStyle name="Normal 4 2 2 2 2 9 5" xfId="32341" xr:uid="{2F810042-BABF-4C67-9A13-BAB3C59CDDF9}"/>
    <cellStyle name="Normal 4 2 2 2 3" xfId="32342" xr:uid="{9EFA847A-4DAC-4093-8DD0-1F6BC7CADDD2}"/>
    <cellStyle name="Normal 4 2 2 2 3 2" xfId="32343" xr:uid="{31A213FF-D83B-4F8A-A79E-861B4C4A5C90}"/>
    <cellStyle name="Normal 4 2 2 2 3 3" xfId="32344" xr:uid="{38D5E77D-522D-4AD4-8BD4-D09CBBD50ECD}"/>
    <cellStyle name="Normal 4 2 2 2 4" xfId="32345" xr:uid="{3E2A9776-50B3-4464-83B8-651A41CE96E6}"/>
    <cellStyle name="Normal 4 2 2 2 4 10" xfId="32346" xr:uid="{C99AB3C4-B70F-4EA7-BEA4-FB9931AA883E}"/>
    <cellStyle name="Normal 4 2 2 2 4 11" xfId="32347" xr:uid="{D803082F-6ADD-49CD-B324-28A2C71D9D3D}"/>
    <cellStyle name="Normal 4 2 2 2 4 12" xfId="32348" xr:uid="{CACF91CC-BB51-4F3C-BAF8-F78E2C8ACC24}"/>
    <cellStyle name="Normal 4 2 2 2 4 12 2" xfId="32349" xr:uid="{E166E046-9D90-4854-9BEB-DAFF184E6DA5}"/>
    <cellStyle name="Normal 4 2 2 2 4 13" xfId="32350" xr:uid="{57EAFD15-DD7D-4502-ACC7-A3D436D3F40A}"/>
    <cellStyle name="Normal 4 2 2 2 4 14" xfId="32351" xr:uid="{8C89B470-FA5D-49AC-B2EE-943A9222F05E}"/>
    <cellStyle name="Normal 4 2 2 2 4 15" xfId="32352" xr:uid="{D73C0597-D890-4781-B070-A2F45280581D}"/>
    <cellStyle name="Normal 4 2 2 2 4 2" xfId="32353" xr:uid="{79480279-99B6-4419-BF43-CBCD6B0437E1}"/>
    <cellStyle name="Normal 4 2 2 2 4 2 2" xfId="32354" xr:uid="{25555788-4E02-4A2E-A5E0-470B66A04C5A}"/>
    <cellStyle name="Normal 4 2 2 2 4 2 2 2" xfId="32355" xr:uid="{E99988C8-D3DD-4A55-9346-1D52EB938619}"/>
    <cellStyle name="Normal 4 2 2 2 4 2 2 2 2" xfId="32356" xr:uid="{F6C91CE7-42CB-45AC-912C-48CA68057ADE}"/>
    <cellStyle name="Normal 4 2 2 2 4 2 2 2 2 2" xfId="32357" xr:uid="{9F45B578-9B9B-4A6F-AF31-6484223449D0}"/>
    <cellStyle name="Normal 4 2 2 2 4 2 2 2 2 2 2" xfId="32358" xr:uid="{A7591D6D-90D1-4ADD-87F5-8A0E97D03014}"/>
    <cellStyle name="Normal 4 2 2 2 4 2 2 2 2 3" xfId="32359" xr:uid="{88364CD1-7CDE-4EE4-9BAA-355CBB6D434B}"/>
    <cellStyle name="Normal 4 2 2 2 4 2 2 2 2 4" xfId="32360" xr:uid="{56B1BC1B-B6EE-4F56-A5DF-5926FB530CD7}"/>
    <cellStyle name="Normal 4 2 2 2 4 2 2 2 2 5" xfId="32361" xr:uid="{E9E8E875-06AC-4CAE-B09B-B9D8A7B43533}"/>
    <cellStyle name="Normal 4 2 2 2 4 2 2 2 3" xfId="32362" xr:uid="{549CEEB7-11AC-403B-9B70-77D941C06BF4}"/>
    <cellStyle name="Normal 4 2 2 2 4 2 2 2 3 2" xfId="32363" xr:uid="{43DAC307-BBD2-4DEB-B643-17D7D33C5B15}"/>
    <cellStyle name="Normal 4 2 2 2 4 2 2 2 4" xfId="32364" xr:uid="{DB55E2CE-6FAA-43ED-9142-3202ABEB6F98}"/>
    <cellStyle name="Normal 4 2 2 2 4 2 2 2 5" xfId="32365" xr:uid="{724AAFE1-6C02-49DC-A156-C7CEE454B5A0}"/>
    <cellStyle name="Normal 4 2 2 2 4 2 2 3" xfId="32366" xr:uid="{84A85111-3B93-4E77-87F3-28FD463178EE}"/>
    <cellStyle name="Normal 4 2 2 2 4 2 2 4" xfId="32367" xr:uid="{44B1C007-D88B-4DD2-ABE7-B2211DF8FF21}"/>
    <cellStyle name="Normal 4 2 2 2 4 2 2 5" xfId="32368" xr:uid="{FB28846C-9026-474A-B603-1379B6DE41A7}"/>
    <cellStyle name="Normal 4 2 2 2 4 2 2 6" xfId="32369" xr:uid="{C3B8E0A7-87D7-4000-9778-98F74B6072F0}"/>
    <cellStyle name="Normal 4 2 2 2 4 2 2 6 2" xfId="32370" xr:uid="{644DD419-184A-41C9-AF2B-ABF261E81825}"/>
    <cellStyle name="Normal 4 2 2 2 4 2 2 7" xfId="32371" xr:uid="{AD866E06-77DE-4BAF-B6F7-7D4AE6D4C9EA}"/>
    <cellStyle name="Normal 4 2 2 2 4 2 2 8" xfId="32372" xr:uid="{FB1BBBCB-A064-44F5-B9A3-F4E8B3F88EB6}"/>
    <cellStyle name="Normal 4 2 2 2 4 2 2 9" xfId="32373" xr:uid="{54FC04AF-2CD8-424A-9A33-CD74D6F31BBD}"/>
    <cellStyle name="Normal 4 2 2 2 4 2 3" xfId="32374" xr:uid="{231EFD07-6285-490F-931A-103CF1EE1DFB}"/>
    <cellStyle name="Normal 4 2 2 2 4 2 3 2" xfId="32375" xr:uid="{FED586A6-2024-4869-94C4-AB17E82D464A}"/>
    <cellStyle name="Normal 4 2 2 2 4 2 3 2 2" xfId="32376" xr:uid="{7376E61A-7C08-4063-A0DE-FCC679D6A925}"/>
    <cellStyle name="Normal 4 2 2 2 4 2 3 2 2 2" xfId="32377" xr:uid="{2A752F50-83A6-4904-9F32-FE289D6CB4E2}"/>
    <cellStyle name="Normal 4 2 2 2 4 2 3 2 3" xfId="32378" xr:uid="{63CB64E4-BA9F-43AC-BA4D-739F8FEB18D9}"/>
    <cellStyle name="Normal 4 2 2 2 4 2 3 2 4" xfId="32379" xr:uid="{4156427C-1854-4D8D-84B7-359F362DE353}"/>
    <cellStyle name="Normal 4 2 2 2 4 2 3 2 5" xfId="32380" xr:uid="{C5D4FA01-B095-422A-8DB0-B28E70F28300}"/>
    <cellStyle name="Normal 4 2 2 2 4 2 3 3" xfId="32381" xr:uid="{6B451451-751C-40AA-8665-118E14B00F46}"/>
    <cellStyle name="Normal 4 2 2 2 4 2 3 3 2" xfId="32382" xr:uid="{972AC65F-121C-48C7-A58B-B0429CDBB2BD}"/>
    <cellStyle name="Normal 4 2 2 2 4 2 3 4" xfId="32383" xr:uid="{EBC855C2-268B-4FBB-A93D-8918033722F8}"/>
    <cellStyle name="Normal 4 2 2 2 4 2 3 5" xfId="32384" xr:uid="{4B97D39B-522F-4848-A9B1-CAB4EB3D1151}"/>
    <cellStyle name="Normal 4 2 2 2 4 2 4" xfId="32385" xr:uid="{AE67B762-5FA3-4309-9823-5673F0006043}"/>
    <cellStyle name="Normal 4 2 2 2 4 2 5" xfId="32386" xr:uid="{BE18FF1F-9C9F-4347-96C8-874F25606887}"/>
    <cellStyle name="Normal 4 2 2 2 4 2 6" xfId="32387" xr:uid="{4CB74B29-1D2C-41F7-A95A-832CEE27285E}"/>
    <cellStyle name="Normal 4 2 2 2 4 2 6 2" xfId="32388" xr:uid="{37F964D2-2E1F-4CC9-A15C-6A327557E6D7}"/>
    <cellStyle name="Normal 4 2 2 2 4 2 7" xfId="32389" xr:uid="{C2DA174C-BC04-44C3-91FE-6BE7CAF4ECEF}"/>
    <cellStyle name="Normal 4 2 2 2 4 2 8" xfId="32390" xr:uid="{05EBFF5F-6DCF-4A5B-A3AC-72AA3156509D}"/>
    <cellStyle name="Normal 4 2 2 2 4 2 9" xfId="32391" xr:uid="{90B9D6F4-4703-472C-B048-8932E38A0D0A}"/>
    <cellStyle name="Normal 4 2 2 2 4 3" xfId="32392" xr:uid="{5A8E880E-DD0A-4E02-9978-434A5DBB9793}"/>
    <cellStyle name="Normal 4 2 2 2 4 3 2" xfId="32393" xr:uid="{D03D7AD0-8949-430F-ACC2-10C675F28EF7}"/>
    <cellStyle name="Normal 4 2 2 2 4 3 3" xfId="32394" xr:uid="{EE659EF5-2ED8-445E-9B6D-073E0AACC508}"/>
    <cellStyle name="Normal 4 2 2 2 4 4" xfId="32395" xr:uid="{AC4807A4-BC28-4C30-9207-66E48DAAD2D7}"/>
    <cellStyle name="Normal 4 2 2 2 4 4 2" xfId="32396" xr:uid="{7CF312F2-5434-4F57-B902-8E019D6C75FB}"/>
    <cellStyle name="Normal 4 2 2 2 4 4 3" xfId="32397" xr:uid="{20F33F52-7034-4092-9066-A94D728DBDB6}"/>
    <cellStyle name="Normal 4 2 2 2 4 5" xfId="32398" xr:uid="{CAF98D91-D723-4FCC-9BC4-BA0646A52FCE}"/>
    <cellStyle name="Normal 4 2 2 2 4 5 2" xfId="32399" xr:uid="{3FD13C07-BB80-452B-9370-1D9D5ABD202F}"/>
    <cellStyle name="Normal 4 2 2 2 4 5 3" xfId="32400" xr:uid="{C6AEFFAD-BEEB-4A3C-BE83-64EEF5E88D29}"/>
    <cellStyle name="Normal 4 2 2 2 4 6" xfId="32401" xr:uid="{3F5D6BF2-F039-40A5-AA14-DD2A0887E6B9}"/>
    <cellStyle name="Normal 4 2 2 2 4 6 2" xfId="32402" xr:uid="{521A4C8E-5307-4DAA-ADC5-CDFD84BB55A7}"/>
    <cellStyle name="Normal 4 2 2 2 4 6 3" xfId="32403" xr:uid="{D485A8B7-3794-4B54-AFF5-E247B5F53D7A}"/>
    <cellStyle name="Normal 4 2 2 2 4 7" xfId="32404" xr:uid="{BFD326A5-1C33-47AB-A808-E0FB547954F0}"/>
    <cellStyle name="Normal 4 2 2 2 4 7 2" xfId="32405" xr:uid="{08ABC927-9A3A-43E2-B3D3-D0EE10DD8DF4}"/>
    <cellStyle name="Normal 4 2 2 2 4 7 3" xfId="32406" xr:uid="{9AC2A303-97BC-4950-8F4A-3001F6B7D8FA}"/>
    <cellStyle name="Normal 4 2 2 2 4 8" xfId="32407" xr:uid="{C61EB291-016F-4056-94DA-A9B52B050BD0}"/>
    <cellStyle name="Normal 4 2 2 2 4 8 2" xfId="32408" xr:uid="{0F8497D2-7EEB-47E0-9A03-B2994427A99E}"/>
    <cellStyle name="Normal 4 2 2 2 4 8 2 2" xfId="32409" xr:uid="{206093E2-9D5C-4980-AF44-32A9F2DF3F71}"/>
    <cellStyle name="Normal 4 2 2 2 4 8 2 2 2" xfId="32410" xr:uid="{27D1466E-6497-446D-A9D5-D26F95E4B4A9}"/>
    <cellStyle name="Normal 4 2 2 2 4 8 2 3" xfId="32411" xr:uid="{B4AB88F7-54DA-4938-B296-8ED99E3136D5}"/>
    <cellStyle name="Normal 4 2 2 2 4 8 2 4" xfId="32412" xr:uid="{B92BA6B2-4EB8-4BF1-99CF-A61CAB69227C}"/>
    <cellStyle name="Normal 4 2 2 2 4 8 2 5" xfId="32413" xr:uid="{2B3E2A05-3347-43B1-8671-F70BF85C56FA}"/>
    <cellStyle name="Normal 4 2 2 2 4 8 3" xfId="32414" xr:uid="{E035FB39-BDBC-4244-8DE9-475BB97A61C6}"/>
    <cellStyle name="Normal 4 2 2 2 4 8 3 2" xfId="32415" xr:uid="{B46E759E-8851-4412-B740-374C745A8B3E}"/>
    <cellStyle name="Normal 4 2 2 2 4 8 4" xfId="32416" xr:uid="{9769543E-1EFE-433D-8AA8-C0F4DB186C7E}"/>
    <cellStyle name="Normal 4 2 2 2 4 8 5" xfId="32417" xr:uid="{A56D9FB9-1514-4A2D-AB26-165AEAA6FAAA}"/>
    <cellStyle name="Normal 4 2 2 2 4 9" xfId="32418" xr:uid="{0EAF2A0F-0267-4791-86C4-DA209DC4A616}"/>
    <cellStyle name="Normal 4 2 2 2 5" xfId="32419" xr:uid="{59F69683-C468-4203-A8E3-3E910CCD3DA3}"/>
    <cellStyle name="Normal 4 2 2 2 5 2" xfId="32420" xr:uid="{5DAB3F40-7FAD-43A1-A064-1301E95F1FDE}"/>
    <cellStyle name="Normal 4 2 2 2 5 3" xfId="32421" xr:uid="{FCBBD746-D4D3-457E-BC40-353FD3E672B9}"/>
    <cellStyle name="Normal 4 2 2 2 6" xfId="32422" xr:uid="{BFBE2BF7-6BDC-4215-8A61-4B5230086D08}"/>
    <cellStyle name="Normal 4 2 2 2 6 2" xfId="32423" xr:uid="{BC9A46BD-7F26-4F82-A84F-4B576142D19A}"/>
    <cellStyle name="Normal 4 2 2 2 6 2 2" xfId="32424" xr:uid="{DDDE3667-AA93-4850-B15F-72415799503D}"/>
    <cellStyle name="Normal 4 2 2 2 6 2 2 2" xfId="32425" xr:uid="{90E55EA3-BEB0-4AE9-8C2A-E372F34B9051}"/>
    <cellStyle name="Normal 4 2 2 2 6 2 2 2 2" xfId="32426" xr:uid="{3F8CA4BA-7FE4-427B-BD9A-6ECE0D3E26BA}"/>
    <cellStyle name="Normal 4 2 2 2 6 2 2 2 2 2" xfId="32427" xr:uid="{A174A800-52FE-4CA9-BDD9-E4F47DC5732E}"/>
    <cellStyle name="Normal 4 2 2 2 6 2 2 2 3" xfId="32428" xr:uid="{A09B1185-865C-4AD6-A832-DE760309BB98}"/>
    <cellStyle name="Normal 4 2 2 2 6 2 2 2 4" xfId="32429" xr:uid="{93B071A9-59FA-453F-A395-790CBE1C039E}"/>
    <cellStyle name="Normal 4 2 2 2 6 2 2 2 5" xfId="32430" xr:uid="{5F525611-99E9-4398-9C25-890C75D96DA5}"/>
    <cellStyle name="Normal 4 2 2 2 6 2 2 3" xfId="32431" xr:uid="{E457E418-11D5-40EA-A33C-A59770B41C5C}"/>
    <cellStyle name="Normal 4 2 2 2 6 2 2 3 2" xfId="32432" xr:uid="{89150CAC-D9FF-4B33-9692-824A3B0D2EE7}"/>
    <cellStyle name="Normal 4 2 2 2 6 2 2 4" xfId="32433" xr:uid="{7286F100-785A-4EEB-B2A5-636F34141E41}"/>
    <cellStyle name="Normal 4 2 2 2 6 2 2 5" xfId="32434" xr:uid="{CE96058D-44F2-49FD-BFC8-9EFB2BD782DA}"/>
    <cellStyle name="Normal 4 2 2 2 6 2 3" xfId="32435" xr:uid="{C8E1636D-A7AF-4D4B-8E15-A7559344CA9E}"/>
    <cellStyle name="Normal 4 2 2 2 6 2 4" xfId="32436" xr:uid="{46374C2B-8A0D-4231-ADA1-58B3AB11E033}"/>
    <cellStyle name="Normal 4 2 2 2 6 2 5" xfId="32437" xr:uid="{090B361D-F50A-4CEA-9DC8-03299BD75676}"/>
    <cellStyle name="Normal 4 2 2 2 6 2 6" xfId="32438" xr:uid="{7B24EA80-3EA8-4AE8-A0F1-E558AF610920}"/>
    <cellStyle name="Normal 4 2 2 2 6 2 6 2" xfId="32439" xr:uid="{E8C7090F-3982-4E01-B6D9-0A2F62B6977E}"/>
    <cellStyle name="Normal 4 2 2 2 6 2 7" xfId="32440" xr:uid="{E4E15F28-4CE7-4141-ADD1-034B6D57FFB8}"/>
    <cellStyle name="Normal 4 2 2 2 6 2 8" xfId="32441" xr:uid="{392B6181-098E-4247-AA5F-82C15E4936AE}"/>
    <cellStyle name="Normal 4 2 2 2 6 2 9" xfId="32442" xr:uid="{178F0F5D-BEDD-41C5-B501-841A8599C2EB}"/>
    <cellStyle name="Normal 4 2 2 2 6 3" xfId="32443" xr:uid="{7D04C28F-69E1-4972-ADA0-846A8DFE6D37}"/>
    <cellStyle name="Normal 4 2 2 2 6 3 2" xfId="32444" xr:uid="{10B4093B-1372-4C76-9B9F-7926E753D844}"/>
    <cellStyle name="Normal 4 2 2 2 6 3 2 2" xfId="32445" xr:uid="{CC8D4336-094D-46F9-84B3-D5F399CF52CC}"/>
    <cellStyle name="Normal 4 2 2 2 6 3 2 2 2" xfId="32446" xr:uid="{FB6A664A-E6B8-4F7F-85A4-C307A3B2931F}"/>
    <cellStyle name="Normal 4 2 2 2 6 3 2 3" xfId="32447" xr:uid="{6948B198-9D67-4CA5-8F26-65778FEB8FD9}"/>
    <cellStyle name="Normal 4 2 2 2 6 3 2 4" xfId="32448" xr:uid="{120F6639-1028-4BA2-8135-13E67AE66EE8}"/>
    <cellStyle name="Normal 4 2 2 2 6 3 2 5" xfId="32449" xr:uid="{47869A1C-4220-40F9-A328-55FC16B868C5}"/>
    <cellStyle name="Normal 4 2 2 2 6 3 3" xfId="32450" xr:uid="{68124C63-DB98-4B45-B14E-E51AFC8C1809}"/>
    <cellStyle name="Normal 4 2 2 2 6 3 3 2" xfId="32451" xr:uid="{78B4C02D-8C30-4C04-8306-91D0E8BE47F1}"/>
    <cellStyle name="Normal 4 2 2 2 6 3 4" xfId="32452" xr:uid="{DDEC6968-AE0E-4C04-AB75-319DA4BE2B1E}"/>
    <cellStyle name="Normal 4 2 2 2 6 3 5" xfId="32453" xr:uid="{C7A31ACC-6A08-4BEE-8B7B-93F26A1D1B7C}"/>
    <cellStyle name="Normal 4 2 2 2 6 4" xfId="32454" xr:uid="{CD471BB4-7076-4338-AE10-858E0028F8D5}"/>
    <cellStyle name="Normal 4 2 2 2 6 5" xfId="32455" xr:uid="{10877B12-4F35-4A14-86FD-41101AA05CF6}"/>
    <cellStyle name="Normal 4 2 2 2 6 6" xfId="32456" xr:uid="{46550404-3408-4356-BFE6-E9E90DD03F91}"/>
    <cellStyle name="Normal 4 2 2 2 6 6 2" xfId="32457" xr:uid="{7C2EBD2E-4A72-4B08-9521-FB7F5D9C2FC1}"/>
    <cellStyle name="Normal 4 2 2 2 6 7" xfId="32458" xr:uid="{2C98A59B-3EA7-43C8-9E57-350B828E06DE}"/>
    <cellStyle name="Normal 4 2 2 2 6 8" xfId="32459" xr:uid="{B81B8353-72DE-41E2-8E09-354C57545B00}"/>
    <cellStyle name="Normal 4 2 2 2 6 9" xfId="32460" xr:uid="{68EA0A77-03D3-4494-9B93-8311FAD8E5AE}"/>
    <cellStyle name="Normal 4 2 2 2 7" xfId="32461" xr:uid="{B95A2525-5105-421F-A2F7-699926268CDA}"/>
    <cellStyle name="Normal 4 2 2 2 8" xfId="32462" xr:uid="{EA2529EC-8359-43A9-9A8C-C4164385240D}"/>
    <cellStyle name="Normal 4 2 2 2 9" xfId="32463" xr:uid="{2E079411-3E52-4CED-902E-4686F1EA610B}"/>
    <cellStyle name="Normal 4 2 2 20" xfId="32464" xr:uid="{0D6551E7-D3F5-4A90-A68B-1B3E9EB674ED}"/>
    <cellStyle name="Normal 4 2 2 20 2" xfId="32465" xr:uid="{D5CE80F8-7E6C-4069-A615-36F0FCEA62A3}"/>
    <cellStyle name="Normal 4 2 2 21" xfId="32466" xr:uid="{1D136F1B-34E9-40D3-96B0-0B00EBCD8470}"/>
    <cellStyle name="Normal 4 2 2 22" xfId="32467" xr:uid="{D3D42A00-E7D5-49BA-90E9-1CA328E1903D}"/>
    <cellStyle name="Normal 4 2 2 23" xfId="32468" xr:uid="{139B61BF-B2BE-4FF2-A512-C6308D9B07CA}"/>
    <cellStyle name="Normal 4 2 2 3" xfId="32469" xr:uid="{1CDBF78E-3DAB-4306-9367-F410C1533792}"/>
    <cellStyle name="Normal 4 2 2 3 2" xfId="32470" xr:uid="{05A7524F-2F28-4C1A-9845-22B7151DCB7F}"/>
    <cellStyle name="Normal 4 2 2 3 3" xfId="32471" xr:uid="{1ADD0751-A743-4810-A5E6-543982B5B6B6}"/>
    <cellStyle name="Normal 4 2 2 4" xfId="32472" xr:uid="{6227AF2A-1F8B-42FE-9350-468CAFFEE3BC}"/>
    <cellStyle name="Normal 4 2 2 4 2" xfId="32473" xr:uid="{D4367982-3158-49EC-94DF-68AB1490F2FB}"/>
    <cellStyle name="Normal 4 2 2 4 3" xfId="32474" xr:uid="{1E95EEFB-269C-4A02-943D-E06A18B0EC3C}"/>
    <cellStyle name="Normal 4 2 2 5" xfId="32475" xr:uid="{4A719619-2366-47C7-8428-3E94BB11603A}"/>
    <cellStyle name="Normal 4 2 2 5 2" xfId="32476" xr:uid="{D3F35A91-9FCF-489C-98BC-D068F8FB2E8C}"/>
    <cellStyle name="Normal 4 2 2 5 3" xfId="32477" xr:uid="{A3261987-D9A0-4C3C-A43B-D677CB9B566D}"/>
    <cellStyle name="Normal 4 2 2 6" xfId="32478" xr:uid="{1AE224BA-7B36-4F73-B59A-732CBDAE4387}"/>
    <cellStyle name="Normal 4 2 2 6 2" xfId="32479" xr:uid="{5FFBAB66-F19B-44EA-8EE3-F4856E72DAB4}"/>
    <cellStyle name="Normal 4 2 2 6 3" xfId="32480" xr:uid="{92916F9E-0A78-4E60-812A-0B961AAC0D20}"/>
    <cellStyle name="Normal 4 2 2 7" xfId="32481" xr:uid="{40AB314A-CD74-466E-864C-09964F07A7FB}"/>
    <cellStyle name="Normal 4 2 2 7 2" xfId="32482" xr:uid="{CD3E841D-307C-45D5-8355-C449F893A729}"/>
    <cellStyle name="Normal 4 2 2 7 3" xfId="32483" xr:uid="{215F0708-2A4D-48CF-B9A8-4D21A140B67E}"/>
    <cellStyle name="Normal 4 2 2 8" xfId="32484" xr:uid="{DAFC7487-C406-40D5-8FD8-BE3A8315E399}"/>
    <cellStyle name="Normal 4 2 2 8 10" xfId="32485" xr:uid="{1FDF906F-09A0-43B2-BC4A-096CF162C450}"/>
    <cellStyle name="Normal 4 2 2 8 11" xfId="32486" xr:uid="{730BBB5A-97DC-41F7-B064-FFDB76C09CB1}"/>
    <cellStyle name="Normal 4 2 2 8 12" xfId="32487" xr:uid="{309289B3-0054-4463-9E3A-341EE7332C83}"/>
    <cellStyle name="Normal 4 2 2 8 13" xfId="32488" xr:uid="{24D6ED41-9B5F-45FB-B983-9AC88E86534B}"/>
    <cellStyle name="Normal 4 2 2 8 13 2" xfId="32489" xr:uid="{077E2A45-1165-4F1D-8B04-17AB1488E7BC}"/>
    <cellStyle name="Normal 4 2 2 8 14" xfId="32490" xr:uid="{301B5A60-1395-4B35-923E-8231C168CC85}"/>
    <cellStyle name="Normal 4 2 2 8 15" xfId="32491" xr:uid="{7660E9AD-0070-4DF3-ADAB-9C79CAEB7139}"/>
    <cellStyle name="Normal 4 2 2 8 16" xfId="32492" xr:uid="{354D7737-4430-4B37-AD64-435061FB63CB}"/>
    <cellStyle name="Normal 4 2 2 8 2" xfId="32493" xr:uid="{06DAFA36-003B-4AB6-A74E-18C5E4B33753}"/>
    <cellStyle name="Normal 4 2 2 8 2 10" xfId="32494" xr:uid="{76F9CCE5-A6CE-4906-8BA6-14DAD25348DC}"/>
    <cellStyle name="Normal 4 2 2 8 2 11" xfId="32495" xr:uid="{329D4F69-76A6-4109-AF09-D245378C0C9F}"/>
    <cellStyle name="Normal 4 2 2 8 2 12" xfId="32496" xr:uid="{B90BC74B-40ED-4D10-A843-9B1226D5207F}"/>
    <cellStyle name="Normal 4 2 2 8 2 13" xfId="32497" xr:uid="{A0895442-6646-420D-B0CD-84F163ED8C3F}"/>
    <cellStyle name="Normal 4 2 2 8 2 13 2" xfId="32498" xr:uid="{64E3CE4E-8C84-4098-94FF-EE0C7609CB45}"/>
    <cellStyle name="Normal 4 2 2 8 2 14" xfId="32499" xr:uid="{272D6894-5CC2-4BF5-842D-177213D3A8DD}"/>
    <cellStyle name="Normal 4 2 2 8 2 15" xfId="32500" xr:uid="{8078ABE0-0553-4D95-B3D2-A67ED24A3B68}"/>
    <cellStyle name="Normal 4 2 2 8 2 16" xfId="32501" xr:uid="{B4A80E2E-EA4A-4C28-8369-F8A645C4211A}"/>
    <cellStyle name="Normal 4 2 2 8 2 2" xfId="32502" xr:uid="{B0A0EF1F-FA26-4BE8-9E8C-D5EF19581E2E}"/>
    <cellStyle name="Normal 4 2 2 8 2 2 10" xfId="32503" xr:uid="{28757A2E-3982-46BE-8245-59B55F863C11}"/>
    <cellStyle name="Normal 4 2 2 8 2 2 11" xfId="32504" xr:uid="{9FF76CE8-0396-4B9C-8899-C1F366898B07}"/>
    <cellStyle name="Normal 4 2 2 8 2 2 12" xfId="32505" xr:uid="{7083CBBD-6C72-4EA3-B85E-BDE4C5D9FE60}"/>
    <cellStyle name="Normal 4 2 2 8 2 2 12 2" xfId="32506" xr:uid="{6BCAD7EA-8DAB-4EFB-9E58-32F05CE555BC}"/>
    <cellStyle name="Normal 4 2 2 8 2 2 13" xfId="32507" xr:uid="{11610775-EFEB-4A88-B24F-52DEC1523231}"/>
    <cellStyle name="Normal 4 2 2 8 2 2 14" xfId="32508" xr:uid="{828344DD-BB1B-416B-88FE-3FC68CDE5880}"/>
    <cellStyle name="Normal 4 2 2 8 2 2 15" xfId="32509" xr:uid="{591B1B65-FEFC-4E2F-B9EF-159D990EE355}"/>
    <cellStyle name="Normal 4 2 2 8 2 2 2" xfId="32510" xr:uid="{B7081556-7F51-47A5-9E53-D1987DF34A7C}"/>
    <cellStyle name="Normal 4 2 2 8 2 2 2 2" xfId="32511" xr:uid="{42CF1DBB-CC6F-442F-866E-2AE761F3B785}"/>
    <cellStyle name="Normal 4 2 2 8 2 2 2 2 2" xfId="32512" xr:uid="{D6D6C42A-AD50-43C1-9BD6-07CADF249534}"/>
    <cellStyle name="Normal 4 2 2 8 2 2 2 2 2 2" xfId="32513" xr:uid="{8061AE25-72E9-498A-AD29-329EB35977B6}"/>
    <cellStyle name="Normal 4 2 2 8 2 2 2 2 2 2 2" xfId="32514" xr:uid="{42EB8217-331F-4057-A7EC-3817AB087DAE}"/>
    <cellStyle name="Normal 4 2 2 8 2 2 2 2 2 2 2 2" xfId="32515" xr:uid="{E2F1A380-DA82-4340-906E-00EFD312EC7A}"/>
    <cellStyle name="Normal 4 2 2 8 2 2 2 2 2 2 3" xfId="32516" xr:uid="{5EFEC454-D879-4852-A0EC-0E7F4A6B349B}"/>
    <cellStyle name="Normal 4 2 2 8 2 2 2 2 2 2 4" xfId="32517" xr:uid="{50E90D63-40C0-40C2-B23D-C347A7C37BF5}"/>
    <cellStyle name="Normal 4 2 2 8 2 2 2 2 2 2 5" xfId="32518" xr:uid="{73E977E6-0CFC-419E-9579-BE4734426592}"/>
    <cellStyle name="Normal 4 2 2 8 2 2 2 2 2 3" xfId="32519" xr:uid="{830EEA0E-69A8-4AFB-9C5F-D1892B797A0C}"/>
    <cellStyle name="Normal 4 2 2 8 2 2 2 2 2 3 2" xfId="32520" xr:uid="{2E40B51F-DFE0-4853-BEA8-33358B7BDBFF}"/>
    <cellStyle name="Normal 4 2 2 8 2 2 2 2 2 4" xfId="32521" xr:uid="{6984D1B4-B391-43B5-8AB1-919281467BC5}"/>
    <cellStyle name="Normal 4 2 2 8 2 2 2 2 2 5" xfId="32522" xr:uid="{55005394-4B36-4C67-9FE8-8966E20C9AFF}"/>
    <cellStyle name="Normal 4 2 2 8 2 2 2 2 3" xfId="32523" xr:uid="{764D0E73-A250-4209-ADB0-42A66A6E4634}"/>
    <cellStyle name="Normal 4 2 2 8 2 2 2 2 4" xfId="32524" xr:uid="{E96CBF1A-DDE4-443B-A9D9-3BEF7058A948}"/>
    <cellStyle name="Normal 4 2 2 8 2 2 2 2 5" xfId="32525" xr:uid="{1288ED42-CCAA-445E-B175-E5CB0E4B3821}"/>
    <cellStyle name="Normal 4 2 2 8 2 2 2 2 6" xfId="32526" xr:uid="{84779706-3746-4C32-9F2A-3B4D4727E882}"/>
    <cellStyle name="Normal 4 2 2 8 2 2 2 2 6 2" xfId="32527" xr:uid="{55F90708-C718-448D-BCF4-5C75020384CF}"/>
    <cellStyle name="Normal 4 2 2 8 2 2 2 2 7" xfId="32528" xr:uid="{42E5B935-03AC-44EB-A45A-50BF9D0F1638}"/>
    <cellStyle name="Normal 4 2 2 8 2 2 2 2 8" xfId="32529" xr:uid="{9179277B-D55F-4398-8EF8-C331773D9F45}"/>
    <cellStyle name="Normal 4 2 2 8 2 2 2 2 9" xfId="32530" xr:uid="{ED4356F5-1990-4F7F-9076-848670DF1D3C}"/>
    <cellStyle name="Normal 4 2 2 8 2 2 2 3" xfId="32531" xr:uid="{73450730-C68C-436A-ADC2-3D949B41A4A3}"/>
    <cellStyle name="Normal 4 2 2 8 2 2 2 3 2" xfId="32532" xr:uid="{59910346-AEA3-46A6-A114-8A126EB6864F}"/>
    <cellStyle name="Normal 4 2 2 8 2 2 2 3 2 2" xfId="32533" xr:uid="{F28EC74F-27C8-4C2B-BAE7-491ACF0436C8}"/>
    <cellStyle name="Normal 4 2 2 8 2 2 2 3 2 2 2" xfId="32534" xr:uid="{00BF82AA-CA23-41D3-B16F-7E978A593CC5}"/>
    <cellStyle name="Normal 4 2 2 8 2 2 2 3 2 3" xfId="32535" xr:uid="{C4C20BD0-D0F2-4A28-878B-B269FF043DD9}"/>
    <cellStyle name="Normal 4 2 2 8 2 2 2 3 2 4" xfId="32536" xr:uid="{C0AC6631-17B6-46A5-9072-F868FF3FEA3C}"/>
    <cellStyle name="Normal 4 2 2 8 2 2 2 3 2 5" xfId="32537" xr:uid="{02722943-0FB0-4D0A-B66A-A9CA81751E1A}"/>
    <cellStyle name="Normal 4 2 2 8 2 2 2 3 3" xfId="32538" xr:uid="{BA4DD1FE-580A-4A38-B135-C8AA5B39C547}"/>
    <cellStyle name="Normal 4 2 2 8 2 2 2 3 3 2" xfId="32539" xr:uid="{0A075EF9-07EC-4382-8A70-0AF6300B8E6A}"/>
    <cellStyle name="Normal 4 2 2 8 2 2 2 3 4" xfId="32540" xr:uid="{A5D198CF-8954-4931-9EE7-2C0B819E1477}"/>
    <cellStyle name="Normal 4 2 2 8 2 2 2 3 5" xfId="32541" xr:uid="{28ACABF9-7B1A-4623-BF92-20EA265DA608}"/>
    <cellStyle name="Normal 4 2 2 8 2 2 2 4" xfId="32542" xr:uid="{F21924FA-9FF0-40EE-8761-DA59AB181D34}"/>
    <cellStyle name="Normal 4 2 2 8 2 2 2 5" xfId="32543" xr:uid="{33C6E6F8-7D75-4E17-9269-EA5DB2A24D93}"/>
    <cellStyle name="Normal 4 2 2 8 2 2 2 6" xfId="32544" xr:uid="{C44BDB3C-6D52-4303-A515-CD4487FBF715}"/>
    <cellStyle name="Normal 4 2 2 8 2 2 2 6 2" xfId="32545" xr:uid="{CD24B707-6D91-4449-A00F-B6651BEAB030}"/>
    <cellStyle name="Normal 4 2 2 8 2 2 2 7" xfId="32546" xr:uid="{044EB8BB-9817-404A-ACAE-C1113B39B4DC}"/>
    <cellStyle name="Normal 4 2 2 8 2 2 2 8" xfId="32547" xr:uid="{1F2DF8A7-8DA8-4D07-BDAB-DEF09C7A0973}"/>
    <cellStyle name="Normal 4 2 2 8 2 2 2 9" xfId="32548" xr:uid="{EE83277F-04E0-4E57-B911-C6567F8553A5}"/>
    <cellStyle name="Normal 4 2 2 8 2 2 3" xfId="32549" xr:uid="{8637C32A-FEA0-4722-B3C6-3168BEC01F53}"/>
    <cellStyle name="Normal 4 2 2 8 2 2 4" xfId="32550" xr:uid="{847F00EC-2CD2-4DAD-80D3-803543136B15}"/>
    <cellStyle name="Normal 4 2 2 8 2 2 5" xfId="32551" xr:uid="{3CFAFED1-EAC5-47EC-91FE-3350038A931C}"/>
    <cellStyle name="Normal 4 2 2 8 2 2 6" xfId="32552" xr:uid="{73C4B6B9-E6DF-4DA4-8069-5EB810FD2C8E}"/>
    <cellStyle name="Normal 4 2 2 8 2 2 7" xfId="32553" xr:uid="{7D32651F-28EB-47DA-A915-DC8B3C7C7C30}"/>
    <cellStyle name="Normal 4 2 2 8 2 2 8" xfId="32554" xr:uid="{6DC24FD8-3115-4385-B33C-00F6EC72FB01}"/>
    <cellStyle name="Normal 4 2 2 8 2 2 8 2" xfId="32555" xr:uid="{CCBAFBA4-DDA4-422C-B2EC-6407ACBD01BF}"/>
    <cellStyle name="Normal 4 2 2 8 2 2 8 2 2" xfId="32556" xr:uid="{540C83BF-3BA3-4049-8117-ADB8E5AB8CD3}"/>
    <cellStyle name="Normal 4 2 2 8 2 2 8 2 2 2" xfId="32557" xr:uid="{490CB6F5-5B97-430B-A5D4-AFA3123342A5}"/>
    <cellStyle name="Normal 4 2 2 8 2 2 8 2 3" xfId="32558" xr:uid="{C077CBA1-CF96-4D6F-B6F5-A9633AC099A0}"/>
    <cellStyle name="Normal 4 2 2 8 2 2 8 2 4" xfId="32559" xr:uid="{2B81A206-6437-4156-A5A2-CA3ACC294F82}"/>
    <cellStyle name="Normal 4 2 2 8 2 2 8 2 5" xfId="32560" xr:uid="{4465EC89-CE7D-42E6-BA17-FD76AA3EA7B1}"/>
    <cellStyle name="Normal 4 2 2 8 2 2 8 3" xfId="32561" xr:uid="{67BDFC75-ECDA-40FC-B27B-C63FB2EBE127}"/>
    <cellStyle name="Normal 4 2 2 8 2 2 8 3 2" xfId="32562" xr:uid="{BC0EDA05-C22A-4673-8687-908C578DA572}"/>
    <cellStyle name="Normal 4 2 2 8 2 2 8 4" xfId="32563" xr:uid="{C7F12542-8670-4002-9BDE-C1A6BEB4A3DA}"/>
    <cellStyle name="Normal 4 2 2 8 2 2 8 5" xfId="32564" xr:uid="{33E52E39-B87C-481D-A287-E471C61482D3}"/>
    <cellStyle name="Normal 4 2 2 8 2 2 9" xfId="32565" xr:uid="{9F3181D3-58BD-4050-8B15-F9F93A076712}"/>
    <cellStyle name="Normal 4 2 2 8 2 3" xfId="32566" xr:uid="{A03D3DD0-8802-4805-B56F-529D085AD8AA}"/>
    <cellStyle name="Normal 4 2 2 8 2 4" xfId="32567" xr:uid="{640E5C65-71CC-4ADB-A98D-83D994F02AAF}"/>
    <cellStyle name="Normal 4 2 2 8 2 4 2" xfId="32568" xr:uid="{249C3BF8-C8D9-4C74-82B7-E9FE31BFF708}"/>
    <cellStyle name="Normal 4 2 2 8 2 4 2 2" xfId="32569" xr:uid="{B2EEA097-49FC-443F-995C-A9FED3C7D7D3}"/>
    <cellStyle name="Normal 4 2 2 8 2 4 2 2 2" xfId="32570" xr:uid="{A1850491-DDE4-4AF6-A321-EC71EADCB4D0}"/>
    <cellStyle name="Normal 4 2 2 8 2 4 2 2 2 2" xfId="32571" xr:uid="{A89081D2-7C46-4821-9FCD-4889B91B5A3B}"/>
    <cellStyle name="Normal 4 2 2 8 2 4 2 2 2 2 2" xfId="32572" xr:uid="{20EEBB70-E060-4AD9-B9A0-462563C004CB}"/>
    <cellStyle name="Normal 4 2 2 8 2 4 2 2 2 3" xfId="32573" xr:uid="{093A5335-3CAD-4B74-A7A7-845FABF22377}"/>
    <cellStyle name="Normal 4 2 2 8 2 4 2 2 2 4" xfId="32574" xr:uid="{4A63D01E-2508-4B80-AB24-CE52E4B55AB5}"/>
    <cellStyle name="Normal 4 2 2 8 2 4 2 2 2 5" xfId="32575" xr:uid="{7FA51154-BB0F-48AB-815E-159905C13442}"/>
    <cellStyle name="Normal 4 2 2 8 2 4 2 2 3" xfId="32576" xr:uid="{0212D55E-D91C-42D2-89C5-5828C7FFE7F0}"/>
    <cellStyle name="Normal 4 2 2 8 2 4 2 2 3 2" xfId="32577" xr:uid="{96CE784D-4001-4ECA-8B24-49E32EE59CB1}"/>
    <cellStyle name="Normal 4 2 2 8 2 4 2 2 4" xfId="32578" xr:uid="{2FBDE9FE-D475-4F26-BACE-562EA89E8A57}"/>
    <cellStyle name="Normal 4 2 2 8 2 4 2 2 5" xfId="32579" xr:uid="{B2F59ED5-4FE0-4593-A478-73849AE1EAD7}"/>
    <cellStyle name="Normal 4 2 2 8 2 4 2 3" xfId="32580" xr:uid="{6A8E2378-6D7A-4004-97D7-0E45166D9055}"/>
    <cellStyle name="Normal 4 2 2 8 2 4 2 4" xfId="32581" xr:uid="{5F4F8D88-9A9D-45F7-AC5D-0546AAE00FB8}"/>
    <cellStyle name="Normal 4 2 2 8 2 4 2 5" xfId="32582" xr:uid="{4BDE454F-CCD9-444A-8B8C-514DEFC75719}"/>
    <cellStyle name="Normal 4 2 2 8 2 4 2 6" xfId="32583" xr:uid="{8E3614F0-6340-4798-97E9-726C0030BD72}"/>
    <cellStyle name="Normal 4 2 2 8 2 4 2 6 2" xfId="32584" xr:uid="{198019A9-5E5C-49C7-8733-AA2A947C8A19}"/>
    <cellStyle name="Normal 4 2 2 8 2 4 2 7" xfId="32585" xr:uid="{A8808920-2653-4A38-8F6F-DBA5B322F878}"/>
    <cellStyle name="Normal 4 2 2 8 2 4 2 8" xfId="32586" xr:uid="{EB934908-062D-4AE3-94E1-FA422C390F51}"/>
    <cellStyle name="Normal 4 2 2 8 2 4 2 9" xfId="32587" xr:uid="{5A42F4D2-A3FC-4425-A56D-4A1D5C68C130}"/>
    <cellStyle name="Normal 4 2 2 8 2 4 3" xfId="32588" xr:uid="{B6AA2A0E-FB47-4FA6-8D69-2DB9F78C52EE}"/>
    <cellStyle name="Normal 4 2 2 8 2 4 3 2" xfId="32589" xr:uid="{67784B5C-CEE8-4B92-92FD-92C767E859A1}"/>
    <cellStyle name="Normal 4 2 2 8 2 4 3 2 2" xfId="32590" xr:uid="{1D01F9DA-CC07-4D28-9252-65EED4DB48FE}"/>
    <cellStyle name="Normal 4 2 2 8 2 4 3 2 2 2" xfId="32591" xr:uid="{419032B1-03C7-4035-8BC3-3034DB47AAE9}"/>
    <cellStyle name="Normal 4 2 2 8 2 4 3 2 3" xfId="32592" xr:uid="{70DA12A9-627A-4578-986A-A1D8A14DFFB6}"/>
    <cellStyle name="Normal 4 2 2 8 2 4 3 2 4" xfId="32593" xr:uid="{B44BB360-559A-4B76-B0F9-6FD3022F5EBA}"/>
    <cellStyle name="Normal 4 2 2 8 2 4 3 2 5" xfId="32594" xr:uid="{4A9F1318-6B19-4A03-8D31-BE6DBC94EB87}"/>
    <cellStyle name="Normal 4 2 2 8 2 4 3 3" xfId="32595" xr:uid="{4E3E1ED2-161B-4C81-B1A9-0301E626BD7C}"/>
    <cellStyle name="Normal 4 2 2 8 2 4 3 3 2" xfId="32596" xr:uid="{71ED777E-A186-4CC5-93A3-B1401A3D3083}"/>
    <cellStyle name="Normal 4 2 2 8 2 4 3 4" xfId="32597" xr:uid="{C19230F1-7C52-4311-A144-49C0593CBC2E}"/>
    <cellStyle name="Normal 4 2 2 8 2 4 3 5" xfId="32598" xr:uid="{815398E5-F1D5-4094-943E-784EA620CE2E}"/>
    <cellStyle name="Normal 4 2 2 8 2 4 4" xfId="32599" xr:uid="{A0647D14-0BF8-4848-BF40-9A8C989D1855}"/>
    <cellStyle name="Normal 4 2 2 8 2 4 5" xfId="32600" xr:uid="{FE21EF07-8B46-41FF-B5DC-D4058F769ADE}"/>
    <cellStyle name="Normal 4 2 2 8 2 4 6" xfId="32601" xr:uid="{D39887B7-CB60-4696-90F4-253FF5A36885}"/>
    <cellStyle name="Normal 4 2 2 8 2 4 6 2" xfId="32602" xr:uid="{28510CEA-D51C-40B2-A0A3-D9599910F15B}"/>
    <cellStyle name="Normal 4 2 2 8 2 4 7" xfId="32603" xr:uid="{8F7D38CC-DC8A-4ED0-8264-53E3E054C915}"/>
    <cellStyle name="Normal 4 2 2 8 2 4 8" xfId="32604" xr:uid="{11DD9631-F34D-4B4F-B598-C14B3B454A82}"/>
    <cellStyle name="Normal 4 2 2 8 2 4 9" xfId="32605" xr:uid="{3D8A7618-7855-4C53-88E5-F37A8DC77A6C}"/>
    <cellStyle name="Normal 4 2 2 8 2 5" xfId="32606" xr:uid="{004C58C9-9F23-42E2-A635-9A089176B7D6}"/>
    <cellStyle name="Normal 4 2 2 8 2 5 2" xfId="32607" xr:uid="{6C765D43-C7BE-4891-906E-F932D1E823BE}"/>
    <cellStyle name="Normal 4 2 2 8 2 5 3" xfId="32608" xr:uid="{84745583-092F-4D9F-99CC-82344B3C889E}"/>
    <cellStyle name="Normal 4 2 2 8 2 6" xfId="32609" xr:uid="{32B3CF85-D479-4FED-A542-FEDE4D290C96}"/>
    <cellStyle name="Normal 4 2 2 8 2 6 2" xfId="32610" xr:uid="{306F390E-3F39-4064-ACD8-EFA4C95E98CF}"/>
    <cellStyle name="Normal 4 2 2 8 2 6 3" xfId="32611" xr:uid="{B837BF91-A3AB-4DCB-B3F8-FCB41FEB5B30}"/>
    <cellStyle name="Normal 4 2 2 8 2 7" xfId="32612" xr:uid="{B32E7C95-B712-4A39-90E7-BA6FB82FF8BD}"/>
    <cellStyle name="Normal 4 2 2 8 2 7 2" xfId="32613" xr:uid="{72FB1371-0F7B-4A7C-9652-CC6CBE573048}"/>
    <cellStyle name="Normal 4 2 2 8 2 7 3" xfId="32614" xr:uid="{F771A992-D4F2-4D97-B2ED-3A2719851ED9}"/>
    <cellStyle name="Normal 4 2 2 8 2 8" xfId="32615" xr:uid="{9D5E18A3-F98F-4BC8-9E5A-5069FF413356}"/>
    <cellStyle name="Normal 4 2 2 8 2 8 2" xfId="32616" xr:uid="{DFFCB794-18EA-4683-A12A-4048E03E5E19}"/>
    <cellStyle name="Normal 4 2 2 8 2 8 3" xfId="32617" xr:uid="{EA6E7F0A-218F-4E36-9895-5EA7B0EC971E}"/>
    <cellStyle name="Normal 4 2 2 8 2 9" xfId="32618" xr:uid="{105BA646-96B3-4323-ACF2-AB9A10BEB50A}"/>
    <cellStyle name="Normal 4 2 2 8 2 9 2" xfId="32619" xr:uid="{2213CCBB-746D-4FC9-8440-F80693AE8F55}"/>
    <cellStyle name="Normal 4 2 2 8 2 9 2 2" xfId="32620" xr:uid="{B73E3CA5-977A-412A-AEFA-0207F72B51FC}"/>
    <cellStyle name="Normal 4 2 2 8 2 9 2 2 2" xfId="32621" xr:uid="{B98C2449-7C2F-40EF-BF26-E971D7CD0638}"/>
    <cellStyle name="Normal 4 2 2 8 2 9 2 3" xfId="32622" xr:uid="{4D0876D3-1A24-4E1E-9DDA-CE528D490D49}"/>
    <cellStyle name="Normal 4 2 2 8 2 9 2 4" xfId="32623" xr:uid="{884ABC50-21EB-4713-B417-28BFF3F5C957}"/>
    <cellStyle name="Normal 4 2 2 8 2 9 2 5" xfId="32624" xr:uid="{5BFAFB1C-F221-4127-8DDA-2371CDA6CA03}"/>
    <cellStyle name="Normal 4 2 2 8 2 9 3" xfId="32625" xr:uid="{9EC29C5C-4DAB-49CE-AAD9-F16711D3BF52}"/>
    <cellStyle name="Normal 4 2 2 8 2 9 3 2" xfId="32626" xr:uid="{A68597A8-9415-4B86-8DBC-53FB646FD128}"/>
    <cellStyle name="Normal 4 2 2 8 2 9 4" xfId="32627" xr:uid="{47096321-A867-48D0-B35E-D4E5586B5C97}"/>
    <cellStyle name="Normal 4 2 2 8 2 9 5" xfId="32628" xr:uid="{127A1F12-E54B-4FA7-B3A6-997C0BE3A147}"/>
    <cellStyle name="Normal 4 2 2 8 3" xfId="32629" xr:uid="{3E86C78C-32F1-4A13-9D76-1DFEAA3C710A}"/>
    <cellStyle name="Normal 4 2 2 8 3 10" xfId="32630" xr:uid="{940223B8-A2EE-4EEC-A2E2-BCBD9A2A9EC2}"/>
    <cellStyle name="Normal 4 2 2 8 3 11" xfId="32631" xr:uid="{A2BAC7DE-41BF-41B2-AD99-1219DAB56E9E}"/>
    <cellStyle name="Normal 4 2 2 8 3 12" xfId="32632" xr:uid="{9E8FD05D-A155-46DB-936E-E5D8E7AEC188}"/>
    <cellStyle name="Normal 4 2 2 8 3 12 2" xfId="32633" xr:uid="{0F541534-3BC9-4C01-9510-0EBC3DE82646}"/>
    <cellStyle name="Normal 4 2 2 8 3 13" xfId="32634" xr:uid="{3C079539-D711-4900-AACE-C9F39E9451CE}"/>
    <cellStyle name="Normal 4 2 2 8 3 14" xfId="32635" xr:uid="{0ECA46A7-018D-45B6-877F-1B6388FD8FD7}"/>
    <cellStyle name="Normal 4 2 2 8 3 15" xfId="32636" xr:uid="{05B02641-8B2B-4018-A078-53DBE0320B0C}"/>
    <cellStyle name="Normal 4 2 2 8 3 2" xfId="32637" xr:uid="{DDF87EAA-17F2-48BD-8411-74637FB74E89}"/>
    <cellStyle name="Normal 4 2 2 8 3 2 2" xfId="32638" xr:uid="{B70BFEFC-0BE9-405F-A095-582304B8E60E}"/>
    <cellStyle name="Normal 4 2 2 8 3 2 2 2" xfId="32639" xr:uid="{0369B25E-B240-4FA4-89EF-876E684A105E}"/>
    <cellStyle name="Normal 4 2 2 8 3 2 2 2 2" xfId="32640" xr:uid="{6FB1434C-250F-46E2-A899-9C666E4FA7DC}"/>
    <cellStyle name="Normal 4 2 2 8 3 2 2 2 2 2" xfId="32641" xr:uid="{57096114-2D68-49C2-BCC7-7D23F7988B4B}"/>
    <cellStyle name="Normal 4 2 2 8 3 2 2 2 2 2 2" xfId="32642" xr:uid="{9AB3638B-080E-4C6F-A0FF-D7FE9F93F6CF}"/>
    <cellStyle name="Normal 4 2 2 8 3 2 2 2 2 3" xfId="32643" xr:uid="{D476F461-42FE-45A4-B5B7-8050DAC5EDAC}"/>
    <cellStyle name="Normal 4 2 2 8 3 2 2 2 2 4" xfId="32644" xr:uid="{85ECEE0D-38E4-4E54-8618-B2894D12647B}"/>
    <cellStyle name="Normal 4 2 2 8 3 2 2 2 2 5" xfId="32645" xr:uid="{98E4526D-01E9-4017-B4C1-AB2947AE4011}"/>
    <cellStyle name="Normal 4 2 2 8 3 2 2 2 3" xfId="32646" xr:uid="{3B00DCE4-B5A0-48FA-9350-BB5D67DF9C73}"/>
    <cellStyle name="Normal 4 2 2 8 3 2 2 2 3 2" xfId="32647" xr:uid="{8F8327CB-F053-4C8F-8E84-B440530A2593}"/>
    <cellStyle name="Normal 4 2 2 8 3 2 2 2 4" xfId="32648" xr:uid="{81EC7285-BE33-480E-B0FF-7FB456AF67CF}"/>
    <cellStyle name="Normal 4 2 2 8 3 2 2 2 5" xfId="32649" xr:uid="{FF787BBC-BCC3-462F-9EC5-236FB794CD22}"/>
    <cellStyle name="Normal 4 2 2 8 3 2 2 3" xfId="32650" xr:uid="{C625DEF7-C1F3-440E-A4C3-37FF72862763}"/>
    <cellStyle name="Normal 4 2 2 8 3 2 2 4" xfId="32651" xr:uid="{9D2197C2-69FA-40D3-B658-C0DDA401D9D5}"/>
    <cellStyle name="Normal 4 2 2 8 3 2 2 5" xfId="32652" xr:uid="{DAE08566-C67D-4D16-B1B6-01DACE154604}"/>
    <cellStyle name="Normal 4 2 2 8 3 2 2 6" xfId="32653" xr:uid="{E4341C37-9B59-4FA9-B3C9-3FA5DEDD1C16}"/>
    <cellStyle name="Normal 4 2 2 8 3 2 2 6 2" xfId="32654" xr:uid="{A3A55AE8-8DD5-44A9-80FB-BDAE10738537}"/>
    <cellStyle name="Normal 4 2 2 8 3 2 2 7" xfId="32655" xr:uid="{43E0B5B0-333C-41EF-B845-0DAB96967F44}"/>
    <cellStyle name="Normal 4 2 2 8 3 2 2 8" xfId="32656" xr:uid="{CFECEE59-11F1-44E1-AD84-BCA986DC4ACA}"/>
    <cellStyle name="Normal 4 2 2 8 3 2 2 9" xfId="32657" xr:uid="{454E9F7A-5F24-42DB-9076-1CA85E8CEDEF}"/>
    <cellStyle name="Normal 4 2 2 8 3 2 3" xfId="32658" xr:uid="{28B63408-2B84-4AA7-9E7F-8E5685DE6E5F}"/>
    <cellStyle name="Normal 4 2 2 8 3 2 3 2" xfId="32659" xr:uid="{CD8D2A0E-42E2-41AF-ADA8-8E945488E239}"/>
    <cellStyle name="Normal 4 2 2 8 3 2 3 2 2" xfId="32660" xr:uid="{212BC96C-4C46-46AA-918E-3BCE59EC44F2}"/>
    <cellStyle name="Normal 4 2 2 8 3 2 3 2 2 2" xfId="32661" xr:uid="{2648432A-AEC5-4E3E-AE0C-FB85E2039C07}"/>
    <cellStyle name="Normal 4 2 2 8 3 2 3 2 3" xfId="32662" xr:uid="{560ED860-15CF-4F25-8342-B5E6B8935F32}"/>
    <cellStyle name="Normal 4 2 2 8 3 2 3 2 4" xfId="32663" xr:uid="{D5D658C0-7940-44CD-B78A-5940D5876644}"/>
    <cellStyle name="Normal 4 2 2 8 3 2 3 2 5" xfId="32664" xr:uid="{902451D8-8549-4186-88FA-86C8D309E74D}"/>
    <cellStyle name="Normal 4 2 2 8 3 2 3 3" xfId="32665" xr:uid="{CAEBBD44-B966-4377-B028-09413FD5E8F6}"/>
    <cellStyle name="Normal 4 2 2 8 3 2 3 3 2" xfId="32666" xr:uid="{08A119E8-F1C8-423E-9F95-D1AA45878B00}"/>
    <cellStyle name="Normal 4 2 2 8 3 2 3 4" xfId="32667" xr:uid="{C1666DF5-469C-42DA-A135-96D86B9A8925}"/>
    <cellStyle name="Normal 4 2 2 8 3 2 3 5" xfId="32668" xr:uid="{5A57FA7F-91DC-4DE9-9F5B-299D3E6EF570}"/>
    <cellStyle name="Normal 4 2 2 8 3 2 4" xfId="32669" xr:uid="{8A8AB573-87B4-404D-B2F6-655F1757652F}"/>
    <cellStyle name="Normal 4 2 2 8 3 2 5" xfId="32670" xr:uid="{077798DF-BFA3-4FDD-9E3D-9FEE69F474CE}"/>
    <cellStyle name="Normal 4 2 2 8 3 2 6" xfId="32671" xr:uid="{A7EE2DB4-2C63-43C0-A866-51BB480EBCEC}"/>
    <cellStyle name="Normal 4 2 2 8 3 2 6 2" xfId="32672" xr:uid="{22760240-922F-4C06-A23B-F2CEDEF24157}"/>
    <cellStyle name="Normal 4 2 2 8 3 2 7" xfId="32673" xr:uid="{BC636E38-7C20-4282-BD72-EAD71F9338F5}"/>
    <cellStyle name="Normal 4 2 2 8 3 2 8" xfId="32674" xr:uid="{97F07875-0C61-4F90-9BBB-B21C2366008D}"/>
    <cellStyle name="Normal 4 2 2 8 3 2 9" xfId="32675" xr:uid="{831D8C61-DACE-49C6-BFA8-3D83977AE7AF}"/>
    <cellStyle name="Normal 4 2 2 8 3 3" xfId="32676" xr:uid="{A9EF6E90-2853-431B-9908-B4783E5E0C30}"/>
    <cellStyle name="Normal 4 2 2 8 3 3 2" xfId="32677" xr:uid="{BD8AFC9B-2713-4F0F-8559-32704D509236}"/>
    <cellStyle name="Normal 4 2 2 8 3 3 3" xfId="32678" xr:uid="{33221ED5-0F57-4BA9-9436-1D5B032380A6}"/>
    <cellStyle name="Normal 4 2 2 8 3 4" xfId="32679" xr:uid="{0A430231-FA29-45D3-9830-662CFEB54531}"/>
    <cellStyle name="Normal 4 2 2 8 3 4 2" xfId="32680" xr:uid="{6A119ED2-AD0B-4819-BEBF-DCCF989609C3}"/>
    <cellStyle name="Normal 4 2 2 8 3 4 3" xfId="32681" xr:uid="{15920F7E-4C6F-41FB-930C-A08A9BA00A1E}"/>
    <cellStyle name="Normal 4 2 2 8 3 5" xfId="32682" xr:uid="{0856DBE5-2BA0-4DD7-9FF9-75D71627058F}"/>
    <cellStyle name="Normal 4 2 2 8 3 5 2" xfId="32683" xr:uid="{FD0770AE-3A18-4C6E-ABF3-CB6C6291397B}"/>
    <cellStyle name="Normal 4 2 2 8 3 5 3" xfId="32684" xr:uid="{D2E0DC64-72BC-4BF9-8D4E-0279D2FA9BE0}"/>
    <cellStyle name="Normal 4 2 2 8 3 6" xfId="32685" xr:uid="{FA84BBCA-A65D-49BB-AFF6-9607BAACC39C}"/>
    <cellStyle name="Normal 4 2 2 8 3 6 2" xfId="32686" xr:uid="{8DD660E4-E082-4870-A73B-1C6E7DFE46D2}"/>
    <cellStyle name="Normal 4 2 2 8 3 6 3" xfId="32687" xr:uid="{F39CA438-3551-4A33-A99D-25EB1C8DE0F9}"/>
    <cellStyle name="Normal 4 2 2 8 3 7" xfId="32688" xr:uid="{367E6B2D-242D-4447-BBA4-59EF947C8DBB}"/>
    <cellStyle name="Normal 4 2 2 8 3 7 2" xfId="32689" xr:uid="{BD33365B-7D1B-4404-9076-DCE0D6FD8E7F}"/>
    <cellStyle name="Normal 4 2 2 8 3 7 3" xfId="32690" xr:uid="{AF276A50-7EEB-4ECB-99E9-A3BB81854736}"/>
    <cellStyle name="Normal 4 2 2 8 3 8" xfId="32691" xr:uid="{C06F3E94-1352-4C88-8AF9-6BA2A519FC17}"/>
    <cellStyle name="Normal 4 2 2 8 3 8 2" xfId="32692" xr:uid="{0179338D-BCA8-4A68-A0B8-433F0A577C33}"/>
    <cellStyle name="Normal 4 2 2 8 3 8 2 2" xfId="32693" xr:uid="{BE9EAD3D-E056-4BA7-A0CC-730C50DF2BD1}"/>
    <cellStyle name="Normal 4 2 2 8 3 8 2 2 2" xfId="32694" xr:uid="{C62ECCAE-F6E8-4218-A91D-253789757399}"/>
    <cellStyle name="Normal 4 2 2 8 3 8 2 3" xfId="32695" xr:uid="{4257B612-F279-4825-9B5B-7A4B1236EDC4}"/>
    <cellStyle name="Normal 4 2 2 8 3 8 2 4" xfId="32696" xr:uid="{C6559478-6828-43CC-A734-D2950E64E5C3}"/>
    <cellStyle name="Normal 4 2 2 8 3 8 2 5" xfId="32697" xr:uid="{1835F89E-F509-49C7-84F7-82B32AC54267}"/>
    <cellStyle name="Normal 4 2 2 8 3 8 3" xfId="32698" xr:uid="{97C287D2-E664-44FE-A105-45BBE092B0C8}"/>
    <cellStyle name="Normal 4 2 2 8 3 8 3 2" xfId="32699" xr:uid="{B7A76C3A-72DD-4749-9A73-070C24428E9D}"/>
    <cellStyle name="Normal 4 2 2 8 3 8 4" xfId="32700" xr:uid="{4178783B-2907-47F8-A07E-4A33D5AF1AE2}"/>
    <cellStyle name="Normal 4 2 2 8 3 8 5" xfId="32701" xr:uid="{5C39E302-3DE0-454F-8DAF-D2BF48121774}"/>
    <cellStyle name="Normal 4 2 2 8 3 9" xfId="32702" xr:uid="{D384D539-0860-43A5-B766-2E28138D00E3}"/>
    <cellStyle name="Normal 4 2 2 8 4" xfId="32703" xr:uid="{2D7AB0A3-70DE-4692-BB24-5C7D8E2F0A6C}"/>
    <cellStyle name="Normal 4 2 2 8 4 2" xfId="32704" xr:uid="{047A9B08-7963-49DF-8B96-8B9A0A6F11B8}"/>
    <cellStyle name="Normal 4 2 2 8 4 2 2" xfId="32705" xr:uid="{F0695EB8-459D-4178-BE1B-B1C112DE4E96}"/>
    <cellStyle name="Normal 4 2 2 8 4 2 2 2" xfId="32706" xr:uid="{DD880A5D-28BF-48C8-8482-15FF8030B5D5}"/>
    <cellStyle name="Normal 4 2 2 8 4 2 2 2 2" xfId="32707" xr:uid="{AA9BA060-0F22-4500-BC37-1E04A2FB5DAA}"/>
    <cellStyle name="Normal 4 2 2 8 4 2 2 2 2 2" xfId="32708" xr:uid="{FF665F2B-4B08-4BED-954B-F4E06C44AC2B}"/>
    <cellStyle name="Normal 4 2 2 8 4 2 2 2 3" xfId="32709" xr:uid="{20789B18-3394-4D76-8FF1-5AB107707BC1}"/>
    <cellStyle name="Normal 4 2 2 8 4 2 2 2 4" xfId="32710" xr:uid="{CE8D870A-185A-4967-8D42-358E670B1DC8}"/>
    <cellStyle name="Normal 4 2 2 8 4 2 2 2 5" xfId="32711" xr:uid="{97C2F9EA-5093-44CE-8D03-450DB070A18C}"/>
    <cellStyle name="Normal 4 2 2 8 4 2 2 3" xfId="32712" xr:uid="{7B8921A1-A494-4A53-BEF2-E8FC98BC1AFC}"/>
    <cellStyle name="Normal 4 2 2 8 4 2 2 3 2" xfId="32713" xr:uid="{70F0F52D-B5EF-4DB8-93FA-4DC112FA9803}"/>
    <cellStyle name="Normal 4 2 2 8 4 2 2 4" xfId="32714" xr:uid="{FB8A4D30-BE5C-4D35-B1C9-B7A48370DC7C}"/>
    <cellStyle name="Normal 4 2 2 8 4 2 2 5" xfId="32715" xr:uid="{DC91D5F5-2D57-441D-A22A-7C7BC7D593BA}"/>
    <cellStyle name="Normal 4 2 2 8 4 2 3" xfId="32716" xr:uid="{773A7EDC-D7E1-4B2D-B554-8B6D22CED51B}"/>
    <cellStyle name="Normal 4 2 2 8 4 2 4" xfId="32717" xr:uid="{23611D20-D884-4D0E-BBB4-9D5DE465D7D2}"/>
    <cellStyle name="Normal 4 2 2 8 4 2 5" xfId="32718" xr:uid="{DF64D083-AF35-43AE-8955-B70C31955F43}"/>
    <cellStyle name="Normal 4 2 2 8 4 2 6" xfId="32719" xr:uid="{86387483-766E-469A-BC67-A45A5FE1DD2B}"/>
    <cellStyle name="Normal 4 2 2 8 4 2 6 2" xfId="32720" xr:uid="{B6F52B87-293B-4B25-A405-E1D992C3EC40}"/>
    <cellStyle name="Normal 4 2 2 8 4 2 7" xfId="32721" xr:uid="{4544AAE6-11A8-4817-8315-8043A1C7887A}"/>
    <cellStyle name="Normal 4 2 2 8 4 2 8" xfId="32722" xr:uid="{577B081E-430C-4D18-BB4C-FAD1FF0D780D}"/>
    <cellStyle name="Normal 4 2 2 8 4 2 9" xfId="32723" xr:uid="{90E1DF37-7604-4D6D-AA97-25F45F14D526}"/>
    <cellStyle name="Normal 4 2 2 8 4 3" xfId="32724" xr:uid="{61110DF4-B42B-45EB-9E98-0B005DCB3621}"/>
    <cellStyle name="Normal 4 2 2 8 4 3 2" xfId="32725" xr:uid="{6759C21D-F9D2-4D36-A53D-78DB86DB4E34}"/>
    <cellStyle name="Normal 4 2 2 8 4 3 2 2" xfId="32726" xr:uid="{40F57897-CE6E-46F6-A76E-2629314B8729}"/>
    <cellStyle name="Normal 4 2 2 8 4 3 2 2 2" xfId="32727" xr:uid="{97111970-BC81-44CB-B95D-E1B8E0ECAE4A}"/>
    <cellStyle name="Normal 4 2 2 8 4 3 2 3" xfId="32728" xr:uid="{9FB37DAB-2CA0-4D5F-864C-0F678F4EB60A}"/>
    <cellStyle name="Normal 4 2 2 8 4 3 2 4" xfId="32729" xr:uid="{4E7F5FAA-B03B-4843-A7FE-A7A4E40419B8}"/>
    <cellStyle name="Normal 4 2 2 8 4 3 2 5" xfId="32730" xr:uid="{3059499D-E788-42AB-8C86-019E7B7E09CA}"/>
    <cellStyle name="Normal 4 2 2 8 4 3 3" xfId="32731" xr:uid="{13925FEB-140F-4CBB-BDC0-34E1EEBC609C}"/>
    <cellStyle name="Normal 4 2 2 8 4 3 3 2" xfId="32732" xr:uid="{DE976CAF-B549-4A25-9BE6-B50A7D93DEC5}"/>
    <cellStyle name="Normal 4 2 2 8 4 3 4" xfId="32733" xr:uid="{6FE34A20-1138-4557-9C10-0E63F0459CA9}"/>
    <cellStyle name="Normal 4 2 2 8 4 3 5" xfId="32734" xr:uid="{C575A13F-CA16-4C8B-A941-D3FE2C5DA979}"/>
    <cellStyle name="Normal 4 2 2 8 4 4" xfId="32735" xr:uid="{E274591C-FAEF-4694-8751-CD47CD4AE4FE}"/>
    <cellStyle name="Normal 4 2 2 8 4 5" xfId="32736" xr:uid="{13ECD3C5-F069-4FAB-B50B-BFCDA8A50797}"/>
    <cellStyle name="Normal 4 2 2 8 4 6" xfId="32737" xr:uid="{46F07D93-7FCB-48E0-8AA7-A87A3A0A4C4B}"/>
    <cellStyle name="Normal 4 2 2 8 4 6 2" xfId="32738" xr:uid="{B19328F4-FE70-4BA5-9DE8-C0DA2B1AC4F7}"/>
    <cellStyle name="Normal 4 2 2 8 4 7" xfId="32739" xr:uid="{7E1D8D90-A210-4DB5-973D-349AD20A758F}"/>
    <cellStyle name="Normal 4 2 2 8 4 8" xfId="32740" xr:uid="{9FB504B4-E955-4D6E-893A-05DAA2B89E0C}"/>
    <cellStyle name="Normal 4 2 2 8 4 9" xfId="32741" xr:uid="{CFE6B61B-79A3-4186-B548-93570F745305}"/>
    <cellStyle name="Normal 4 2 2 8 5" xfId="32742" xr:uid="{47879AA7-6A0C-458A-8071-EE77D76A854F}"/>
    <cellStyle name="Normal 4 2 2 8 6" xfId="32743" xr:uid="{113ADE38-65E5-4002-BDA5-2E0E3B6C68C2}"/>
    <cellStyle name="Normal 4 2 2 8 7" xfId="32744" xr:uid="{29203066-A93C-4918-A06D-7D5192B9E238}"/>
    <cellStyle name="Normal 4 2 2 8 8" xfId="32745" xr:uid="{A03E3B0E-19F0-4313-AF98-4E68903F700F}"/>
    <cellStyle name="Normal 4 2 2 8 9" xfId="32746" xr:uid="{5A0B18E2-3205-458D-B0EC-16F689D6253F}"/>
    <cellStyle name="Normal 4 2 2 8 9 2" xfId="32747" xr:uid="{2114D0CD-26A4-4AA9-94CC-F1631FD64410}"/>
    <cellStyle name="Normal 4 2 2 8 9 2 2" xfId="32748" xr:uid="{FB20F785-CA6C-421A-AE7A-2C6879D710ED}"/>
    <cellStyle name="Normal 4 2 2 8 9 2 2 2" xfId="32749" xr:uid="{8AA6F660-AB5F-449E-BDE9-2C98317466BE}"/>
    <cellStyle name="Normal 4 2 2 8 9 2 3" xfId="32750" xr:uid="{770199D8-9F06-41FB-99B7-14D837ECBFFB}"/>
    <cellStyle name="Normal 4 2 2 8 9 2 4" xfId="32751" xr:uid="{D3E92A67-3683-49D9-B871-7960A1C50254}"/>
    <cellStyle name="Normal 4 2 2 8 9 2 5" xfId="32752" xr:uid="{5A584B52-6EFA-4AD3-8343-43F46FC79FEE}"/>
    <cellStyle name="Normal 4 2 2 8 9 3" xfId="32753" xr:uid="{7BD2268C-A5B6-4124-A6D2-86F74CDA0257}"/>
    <cellStyle name="Normal 4 2 2 8 9 3 2" xfId="32754" xr:uid="{4B6FCAE2-7E25-47C3-9433-45002230B173}"/>
    <cellStyle name="Normal 4 2 2 8 9 4" xfId="32755" xr:uid="{6DF84B1E-CF05-4F5F-BCA4-70F6C1A6D4A4}"/>
    <cellStyle name="Normal 4 2 2 8 9 5" xfId="32756" xr:uid="{74878E80-9812-4AF8-B8F3-CE602AE005B6}"/>
    <cellStyle name="Normal 4 2 2 9" xfId="32757" xr:uid="{3C5EDE0E-F3AE-4AB7-A224-9DB0B66D6321}"/>
    <cellStyle name="Normal 4 2 2 9 10" xfId="32758" xr:uid="{F59F5092-3132-447A-9AD4-E65F215E5EAA}"/>
    <cellStyle name="Normal 4 2 2 9 11" xfId="32759" xr:uid="{F491E4E3-A9F5-4C5E-A115-DF1D51FD7902}"/>
    <cellStyle name="Normal 4 2 2 9 12" xfId="32760" xr:uid="{8FECEE47-0C84-4690-9DA1-DD1CC3FB6D73}"/>
    <cellStyle name="Normal 4 2 2 9 12 2" xfId="32761" xr:uid="{83086CF2-6A97-4D62-9577-D50158C78758}"/>
    <cellStyle name="Normal 4 2 2 9 13" xfId="32762" xr:uid="{A98D878C-C7A1-4D47-97F4-DFB22FA34ED8}"/>
    <cellStyle name="Normal 4 2 2 9 14" xfId="32763" xr:uid="{2CF26418-AE55-4745-A319-0F5C83AC372F}"/>
    <cellStyle name="Normal 4 2 2 9 15" xfId="32764" xr:uid="{F662F5A6-87E1-453F-90AA-2CFDD4AF901C}"/>
    <cellStyle name="Normal 4 2 2 9 2" xfId="32765" xr:uid="{DCDDEA06-D220-4B89-9673-7AE34C9538D2}"/>
    <cellStyle name="Normal 4 2 2 9 2 2" xfId="32766" xr:uid="{C33EA5F5-F0AC-40F0-BBE1-763255DC4D38}"/>
    <cellStyle name="Normal 4 2 2 9 2 2 2" xfId="32767" xr:uid="{7DA3A00E-0D0A-4662-A782-423405904E8B}"/>
    <cellStyle name="Normal 4 2 2 9 2 2 2 2" xfId="32768" xr:uid="{2B9D5AF3-DAEC-4BDA-A2A0-D8AAAF628CC9}"/>
    <cellStyle name="Normal 4 2 2 9 2 2 2 2 2" xfId="32769" xr:uid="{665C964C-FB54-4332-9573-FC774B03CF18}"/>
    <cellStyle name="Normal 4 2 2 9 2 2 2 2 2 2" xfId="32770" xr:uid="{B2610F4D-C500-4AFB-9E8E-98AEB6264BFE}"/>
    <cellStyle name="Normal 4 2 2 9 2 2 2 2 3" xfId="32771" xr:uid="{ACD84D92-2CFA-4625-B9E6-F5191B32ED4A}"/>
    <cellStyle name="Normal 4 2 2 9 2 2 2 2 4" xfId="32772" xr:uid="{DD2D80D4-360A-46F3-AE1C-88F99470DB06}"/>
    <cellStyle name="Normal 4 2 2 9 2 2 2 2 5" xfId="32773" xr:uid="{2B48846C-BC09-4BF0-8C65-262C5A20AF27}"/>
    <cellStyle name="Normal 4 2 2 9 2 2 2 3" xfId="32774" xr:uid="{9AB73066-9E6B-424D-A2CE-E3762E73B9A6}"/>
    <cellStyle name="Normal 4 2 2 9 2 2 2 3 2" xfId="32775" xr:uid="{A5A24E19-185C-4D8C-A1DB-881196A99804}"/>
    <cellStyle name="Normal 4 2 2 9 2 2 2 4" xfId="32776" xr:uid="{A8ECD68A-A8D8-49C4-99BD-C46A94861988}"/>
    <cellStyle name="Normal 4 2 2 9 2 2 2 5" xfId="32777" xr:uid="{1C4D725C-85BF-4162-B0F4-6520B91F3BF3}"/>
    <cellStyle name="Normal 4 2 2 9 2 2 3" xfId="32778" xr:uid="{354F7520-8F1A-43B1-BE34-67660E746B12}"/>
    <cellStyle name="Normal 4 2 2 9 2 2 4" xfId="32779" xr:uid="{36AAE88E-2A72-49FC-9F6C-705580ECABF2}"/>
    <cellStyle name="Normal 4 2 2 9 2 2 5" xfId="32780" xr:uid="{8AA2A285-D10B-47FF-8A84-DBD91B198670}"/>
    <cellStyle name="Normal 4 2 2 9 2 2 6" xfId="32781" xr:uid="{A1F4CB94-EC6F-4DF7-ABC6-2083DE735B0F}"/>
    <cellStyle name="Normal 4 2 2 9 2 2 6 2" xfId="32782" xr:uid="{34D0FFF0-FA45-43FC-9164-9207F3CAEFA8}"/>
    <cellStyle name="Normal 4 2 2 9 2 2 7" xfId="32783" xr:uid="{3F722C17-AE7B-481D-9056-22A6175A6C13}"/>
    <cellStyle name="Normal 4 2 2 9 2 2 8" xfId="32784" xr:uid="{77D5FF66-D5B9-41BF-B730-4889F0C1BB0A}"/>
    <cellStyle name="Normal 4 2 2 9 2 2 9" xfId="32785" xr:uid="{D14032BD-74BE-4CEE-90CE-61ED8783A6DC}"/>
    <cellStyle name="Normal 4 2 2 9 2 3" xfId="32786" xr:uid="{C1C7A80C-0164-4F8C-9353-C557D75C0433}"/>
    <cellStyle name="Normal 4 2 2 9 2 3 2" xfId="32787" xr:uid="{FCC0E5CC-D7EF-4B43-9BC2-68F62C329A5B}"/>
    <cellStyle name="Normal 4 2 2 9 2 3 2 2" xfId="32788" xr:uid="{FF50D0FC-18A2-483B-A58D-BA67A5DF4C02}"/>
    <cellStyle name="Normal 4 2 2 9 2 3 2 2 2" xfId="32789" xr:uid="{AC2E4CAF-EC30-49A5-91D2-B18040695908}"/>
    <cellStyle name="Normal 4 2 2 9 2 3 2 3" xfId="32790" xr:uid="{3D3FDDD4-FA7F-476E-BF5D-BB4AF594A899}"/>
    <cellStyle name="Normal 4 2 2 9 2 3 2 4" xfId="32791" xr:uid="{5BA323AF-5540-4A67-8A5B-205CCB941C5E}"/>
    <cellStyle name="Normal 4 2 2 9 2 3 2 5" xfId="32792" xr:uid="{F2CD8CE7-45C1-42ED-B294-B972EB3A6A1F}"/>
    <cellStyle name="Normal 4 2 2 9 2 3 3" xfId="32793" xr:uid="{7AA970F9-F4F6-4303-9A3F-4FB1191EFAB4}"/>
    <cellStyle name="Normal 4 2 2 9 2 3 3 2" xfId="32794" xr:uid="{6044B738-C8A5-42DE-8DD9-C48A0BCB35C7}"/>
    <cellStyle name="Normal 4 2 2 9 2 3 4" xfId="32795" xr:uid="{B65DBB1A-D7BF-4D95-8BF3-871488DC9420}"/>
    <cellStyle name="Normal 4 2 2 9 2 3 5" xfId="32796" xr:uid="{224F70C9-13BB-4086-A7E8-8928DDDE4734}"/>
    <cellStyle name="Normal 4 2 2 9 2 4" xfId="32797" xr:uid="{1410887D-1451-4003-9767-0BA76EC6E758}"/>
    <cellStyle name="Normal 4 2 2 9 2 5" xfId="32798" xr:uid="{C269EFD3-1353-44FD-B5ED-89FDC1D4FBB0}"/>
    <cellStyle name="Normal 4 2 2 9 2 6" xfId="32799" xr:uid="{8B1CDBBA-B972-4967-86F5-39E4DDB3A042}"/>
    <cellStyle name="Normal 4 2 2 9 2 6 2" xfId="32800" xr:uid="{EAEB3FF0-2C51-4745-B961-BCF9207FEC3D}"/>
    <cellStyle name="Normal 4 2 2 9 2 7" xfId="32801" xr:uid="{31FDFA7A-4BE6-435B-93F6-96A6B4DE4356}"/>
    <cellStyle name="Normal 4 2 2 9 2 8" xfId="32802" xr:uid="{C21129DF-3721-4674-BF2B-FB35A028A303}"/>
    <cellStyle name="Normal 4 2 2 9 2 9" xfId="32803" xr:uid="{07195F8D-DC35-4A08-B0CD-E9AF56D91CDB}"/>
    <cellStyle name="Normal 4 2 2 9 3" xfId="32804" xr:uid="{335D2CB5-5802-44CD-B37D-396A3A781D50}"/>
    <cellStyle name="Normal 4 2 2 9 4" xfId="32805" xr:uid="{E52F2226-9CE4-454E-9819-F3F86619917D}"/>
    <cellStyle name="Normal 4 2 2 9 5" xfId="32806" xr:uid="{948C122E-902F-4434-9F4B-D0351BDBBE01}"/>
    <cellStyle name="Normal 4 2 2 9 6" xfId="32807" xr:uid="{DE30E8C5-C145-4649-B291-931E88C0E306}"/>
    <cellStyle name="Normal 4 2 2 9 7" xfId="32808" xr:uid="{07C92247-3FD2-421B-96BE-F460D556851D}"/>
    <cellStyle name="Normal 4 2 2 9 8" xfId="32809" xr:uid="{0C138F4F-7813-49E5-A624-3D02F824B632}"/>
    <cellStyle name="Normal 4 2 2 9 8 2" xfId="32810" xr:uid="{64872F0F-3052-4564-8A10-AB74B13B1735}"/>
    <cellStyle name="Normal 4 2 2 9 8 2 2" xfId="32811" xr:uid="{C9C60ABB-27A9-4888-A66E-EDDB4B674557}"/>
    <cellStyle name="Normal 4 2 2 9 8 2 2 2" xfId="32812" xr:uid="{412D1514-C221-4BEA-AF10-9EA7B69E962E}"/>
    <cellStyle name="Normal 4 2 2 9 8 2 3" xfId="32813" xr:uid="{E786B549-B293-45A9-92A3-FE63C9A4A85A}"/>
    <cellStyle name="Normal 4 2 2 9 8 2 4" xfId="32814" xr:uid="{89A33291-7455-453D-BC23-F74D6C5631FE}"/>
    <cellStyle name="Normal 4 2 2 9 8 2 5" xfId="32815" xr:uid="{5C99A325-4A5E-4E33-8E90-5E9356332F3B}"/>
    <cellStyle name="Normal 4 2 2 9 8 3" xfId="32816" xr:uid="{8B05ABDC-0055-41F2-BD9C-4BCD1F1E1025}"/>
    <cellStyle name="Normal 4 2 2 9 8 3 2" xfId="32817" xr:uid="{053132E5-7A70-4199-B7EA-53823BFD6F67}"/>
    <cellStyle name="Normal 4 2 2 9 8 4" xfId="32818" xr:uid="{01860F26-D425-401D-B110-1B2EEC5ADA3D}"/>
    <cellStyle name="Normal 4 2 2 9 8 5" xfId="32819" xr:uid="{1E5EC274-1FB9-4DAA-ACFD-3538C69B7D17}"/>
    <cellStyle name="Normal 4 2 2 9 9" xfId="32820" xr:uid="{640A514A-AD2C-4293-B835-431EACC7B6EF}"/>
    <cellStyle name="Normal 4 2 20" xfId="32821" xr:uid="{DA453680-DD5E-4D82-9087-23A5E8F6C468}"/>
    <cellStyle name="Normal 4 2 21" xfId="32822" xr:uid="{5CF11114-826D-4439-8756-22BA3A1C5BEC}"/>
    <cellStyle name="Normal 4 2 22" xfId="32823" xr:uid="{24828A9A-977B-4304-8D2B-1D1B26BCC037}"/>
    <cellStyle name="Normal 4 2 23" xfId="32824" xr:uid="{D3368888-9DE8-4418-B91A-4BE1B1526E93}"/>
    <cellStyle name="Normal 4 2 24" xfId="32825" xr:uid="{BFC85874-F1FE-4044-882C-E054DA0EE840}"/>
    <cellStyle name="Normal 4 2 25" xfId="32826" xr:uid="{8B97FB2E-62BA-4D78-B876-886F922335CD}"/>
    <cellStyle name="Normal 4 2 26" xfId="32827" xr:uid="{FB5A8839-2148-47F5-83BA-97CDECAD7DF2}"/>
    <cellStyle name="Normal 4 2 27" xfId="32828" xr:uid="{7560494A-6CFB-48E1-9313-BBF0B8EEF635}"/>
    <cellStyle name="Normal 4 2 28" xfId="32829" xr:uid="{EF09D5A5-F5FE-4D04-8149-DC317F683A47}"/>
    <cellStyle name="Normal 4 2 29" xfId="32830" xr:uid="{05E0DBAE-F587-4DD7-91A2-797C15FCF9AA}"/>
    <cellStyle name="Normal 4 2 3" xfId="32831" xr:uid="{CF25F2EC-07CD-4F72-920A-58F014363173}"/>
    <cellStyle name="Normal 4 2 3 2" xfId="32832" xr:uid="{C0554748-D404-4922-B67D-1F3C258B5E28}"/>
    <cellStyle name="Normal 4 2 3 2 2" xfId="32833" xr:uid="{2E83452D-0BDF-497D-A7CE-B6770B933072}"/>
    <cellStyle name="Normal 4 2 3 2 3" xfId="32834" xr:uid="{DF6F3E14-2BC4-4BFA-9030-26109E75AD44}"/>
    <cellStyle name="Normal 4 2 3 3" xfId="32835" xr:uid="{66A31D7E-4C04-4926-B2DF-794C445121E7}"/>
    <cellStyle name="Normal 4 2 3 3 2" xfId="32836" xr:uid="{456B8FB0-F756-4761-90CE-34F57D95275C}"/>
    <cellStyle name="Normal 4 2 3 3 3" xfId="32837" xr:uid="{4B21601B-C820-4DC2-9C7E-596AB36EEBE7}"/>
    <cellStyle name="Normal 4 2 3 4" xfId="32838" xr:uid="{4C0F7929-1CFC-4A76-AE56-E3DD5AD51CC1}"/>
    <cellStyle name="Normal 4 2 3 5" xfId="32839" xr:uid="{1B013230-D1C7-4D61-A0F6-93935B361142}"/>
    <cellStyle name="Normal 4 2 30" xfId="32840" xr:uid="{C67739B2-AFE0-4108-8321-12BABB37D321}"/>
    <cellStyle name="Normal 4 2 31" xfId="32841" xr:uid="{0B09E1B3-BC1D-4332-860D-84EDF0C24ED5}"/>
    <cellStyle name="Normal 4 2 32" xfId="32842" xr:uid="{685F4475-B7B5-40BC-A2AC-DDDF0B20ED19}"/>
    <cellStyle name="Normal 4 2 33" xfId="32843" xr:uid="{74B7FF07-3176-43CD-A833-6176FEA69588}"/>
    <cellStyle name="Normal 4 2 33 10" xfId="32844" xr:uid="{E567F983-8B06-4DFA-B4B2-801B6E35CE2E}"/>
    <cellStyle name="Normal 4 2 33 11" xfId="32845" xr:uid="{2E4DD865-330F-4364-BB16-FEB8D4CC04A6}"/>
    <cellStyle name="Normal 4 2 33 12" xfId="32846" xr:uid="{5F7AA61D-A6F5-4696-9914-BD88DAC786AC}"/>
    <cellStyle name="Normal 4 2 33 13" xfId="32847" xr:uid="{78A3175C-CB55-4345-8B6D-9053950129FA}"/>
    <cellStyle name="Normal 4 2 33 13 2" xfId="32848" xr:uid="{6F508183-D193-4FE3-B905-03641B45E5C4}"/>
    <cellStyle name="Normal 4 2 33 14" xfId="32849" xr:uid="{49C3B62D-45E1-4BD5-A680-5504757EADF2}"/>
    <cellStyle name="Normal 4 2 33 15" xfId="32850" xr:uid="{3A46322B-00CE-4642-92BD-1C0FF6212A90}"/>
    <cellStyle name="Normal 4 2 33 16" xfId="32851" xr:uid="{7FF8406D-9F8B-465C-B826-97AB3064FFC6}"/>
    <cellStyle name="Normal 4 2 33 2" xfId="32852" xr:uid="{84144A31-ECB6-40C3-A18F-5332DD16126A}"/>
    <cellStyle name="Normal 4 2 33 2 10" xfId="32853" xr:uid="{EB4D03CA-CD55-4BF4-81EE-E1F0E3B0E7FF}"/>
    <cellStyle name="Normal 4 2 33 2 11" xfId="32854" xr:uid="{623CE56E-75E5-479B-8633-23F934BE3499}"/>
    <cellStyle name="Normal 4 2 33 2 12" xfId="32855" xr:uid="{61842297-22A1-4CF9-9AE1-949F8E918FE9}"/>
    <cellStyle name="Normal 4 2 33 2 13" xfId="32856" xr:uid="{0CFD77BA-230C-4931-B008-B14B47CBCD32}"/>
    <cellStyle name="Normal 4 2 33 2 13 2" xfId="32857" xr:uid="{9C6C9CF5-0AAC-4CB5-9846-C15081474168}"/>
    <cellStyle name="Normal 4 2 33 2 14" xfId="32858" xr:uid="{BCA6E02A-59F0-4484-BA2E-9A9D728A853E}"/>
    <cellStyle name="Normal 4 2 33 2 15" xfId="32859" xr:uid="{B7355D0A-A862-40AC-BCB7-C7242316BEF8}"/>
    <cellStyle name="Normal 4 2 33 2 16" xfId="32860" xr:uid="{35BEBD2E-16F4-448E-A863-F16619E80613}"/>
    <cellStyle name="Normal 4 2 33 2 2" xfId="32861" xr:uid="{80AF168A-8E30-4676-B644-34FA74EEE9FA}"/>
    <cellStyle name="Normal 4 2 33 2 2 10" xfId="32862" xr:uid="{9481F85F-293A-4BCC-A388-A6EAF20993C2}"/>
    <cellStyle name="Normal 4 2 33 2 2 11" xfId="32863" xr:uid="{6D03F835-D99F-4EBC-8499-4503ED8E988E}"/>
    <cellStyle name="Normal 4 2 33 2 2 12" xfId="32864" xr:uid="{B4C908D8-2AA0-45A3-9508-4F4A6826B445}"/>
    <cellStyle name="Normal 4 2 33 2 2 12 2" xfId="32865" xr:uid="{191A59BA-03E0-4E16-964D-680EA0BF781F}"/>
    <cellStyle name="Normal 4 2 33 2 2 13" xfId="32866" xr:uid="{1C9B97C9-1DD6-4742-B25F-C4C76551B235}"/>
    <cellStyle name="Normal 4 2 33 2 2 14" xfId="32867" xr:uid="{A81DF56D-4A26-465D-B60F-8377F5E7993E}"/>
    <cellStyle name="Normal 4 2 33 2 2 15" xfId="32868" xr:uid="{1171CCD3-9CF6-4F3A-9D9A-5CF93B7CCD89}"/>
    <cellStyle name="Normal 4 2 33 2 2 2" xfId="32869" xr:uid="{F62A487E-2C2B-4F8D-AF99-8DC2BE068116}"/>
    <cellStyle name="Normal 4 2 33 2 2 2 2" xfId="32870" xr:uid="{308B1496-9990-4691-8B94-3263C1058F48}"/>
    <cellStyle name="Normal 4 2 33 2 2 2 2 2" xfId="32871" xr:uid="{39B6007B-555F-4FED-AE41-7A24CCC2149C}"/>
    <cellStyle name="Normal 4 2 33 2 2 2 2 2 2" xfId="32872" xr:uid="{A467FA0E-7B92-4F34-85FF-58411E22E433}"/>
    <cellStyle name="Normal 4 2 33 2 2 2 2 2 2 2" xfId="32873" xr:uid="{49383934-6C36-4975-9DF2-25B3F1D58CA6}"/>
    <cellStyle name="Normal 4 2 33 2 2 2 2 2 2 2 2" xfId="32874" xr:uid="{0015531B-054F-4CA8-9158-E9B29F14BC28}"/>
    <cellStyle name="Normal 4 2 33 2 2 2 2 2 2 3" xfId="32875" xr:uid="{68F8BCE6-837F-4092-88EC-55F239FC4895}"/>
    <cellStyle name="Normal 4 2 33 2 2 2 2 2 2 4" xfId="32876" xr:uid="{6F640AD6-F11D-48CC-85CD-3428182E6770}"/>
    <cellStyle name="Normal 4 2 33 2 2 2 2 2 2 5" xfId="32877" xr:uid="{1D93B427-83A7-4C96-AD7C-97142455A608}"/>
    <cellStyle name="Normal 4 2 33 2 2 2 2 2 3" xfId="32878" xr:uid="{9D4DD4B1-81CD-41DD-8316-DD11DA0E2B20}"/>
    <cellStyle name="Normal 4 2 33 2 2 2 2 2 3 2" xfId="32879" xr:uid="{AFB336F4-20B2-465B-A205-6F11C02C6298}"/>
    <cellStyle name="Normal 4 2 33 2 2 2 2 2 4" xfId="32880" xr:uid="{131A1A5E-0722-4B2A-884C-55DADF82EABC}"/>
    <cellStyle name="Normal 4 2 33 2 2 2 2 2 5" xfId="32881" xr:uid="{61FA73E5-D53B-45F4-B978-8D494E883B8B}"/>
    <cellStyle name="Normal 4 2 33 2 2 2 2 3" xfId="32882" xr:uid="{1942E0F6-80EB-452B-A9FE-E777B2C41BFD}"/>
    <cellStyle name="Normal 4 2 33 2 2 2 2 4" xfId="32883" xr:uid="{6797D925-F164-4FF6-84B5-4D324B1A2886}"/>
    <cellStyle name="Normal 4 2 33 2 2 2 2 5" xfId="32884" xr:uid="{389D43F3-2C7B-4632-97A4-8D26AA497FD6}"/>
    <cellStyle name="Normal 4 2 33 2 2 2 2 6" xfId="32885" xr:uid="{424F45C6-3507-46E7-911A-DE2BAC855C92}"/>
    <cellStyle name="Normal 4 2 33 2 2 2 2 6 2" xfId="32886" xr:uid="{DC1E2502-8171-4B6A-94D4-89383A8221B9}"/>
    <cellStyle name="Normal 4 2 33 2 2 2 2 7" xfId="32887" xr:uid="{F53B6F85-A434-42E7-A0CD-D4F721241E7C}"/>
    <cellStyle name="Normal 4 2 33 2 2 2 2 8" xfId="32888" xr:uid="{7D6612D6-7C39-4513-B7C0-D0C44AAB8303}"/>
    <cellStyle name="Normal 4 2 33 2 2 2 2 9" xfId="32889" xr:uid="{1A31EE28-31BB-4295-ACB4-288442945F8E}"/>
    <cellStyle name="Normal 4 2 33 2 2 2 3" xfId="32890" xr:uid="{55F3817D-5240-494D-A0EB-89788E9BB99F}"/>
    <cellStyle name="Normal 4 2 33 2 2 2 3 2" xfId="32891" xr:uid="{ED84A3D9-621E-479B-B6D6-64FE85A41CEE}"/>
    <cellStyle name="Normal 4 2 33 2 2 2 3 2 2" xfId="32892" xr:uid="{DA42AE84-072B-4C50-8B80-5BF3169A5597}"/>
    <cellStyle name="Normal 4 2 33 2 2 2 3 2 2 2" xfId="32893" xr:uid="{8230F15A-CBEF-4442-82A7-07ED932A9BDE}"/>
    <cellStyle name="Normal 4 2 33 2 2 2 3 2 3" xfId="32894" xr:uid="{93DD7384-A94D-4BF2-A23D-697B4A6BDEAD}"/>
    <cellStyle name="Normal 4 2 33 2 2 2 3 2 4" xfId="32895" xr:uid="{77085486-82E5-4CCA-ABAC-33A9200B13F0}"/>
    <cellStyle name="Normal 4 2 33 2 2 2 3 2 5" xfId="32896" xr:uid="{538F9A75-28AC-42DB-A06F-8CABBC30A5D9}"/>
    <cellStyle name="Normal 4 2 33 2 2 2 3 3" xfId="32897" xr:uid="{67D10D84-F718-4040-BCF8-9B376F709717}"/>
    <cellStyle name="Normal 4 2 33 2 2 2 3 3 2" xfId="32898" xr:uid="{4E3CA478-F7F6-4ADD-A243-407137F0C354}"/>
    <cellStyle name="Normal 4 2 33 2 2 2 3 4" xfId="32899" xr:uid="{1BDA68D3-9CE5-48E1-BBBB-94A8E5C163DE}"/>
    <cellStyle name="Normal 4 2 33 2 2 2 3 5" xfId="32900" xr:uid="{FB0B60EF-70DD-43B6-8DD1-1EC02AD42156}"/>
    <cellStyle name="Normal 4 2 33 2 2 2 4" xfId="32901" xr:uid="{21178339-E9C8-4BDB-9D52-2E3089B83630}"/>
    <cellStyle name="Normal 4 2 33 2 2 2 5" xfId="32902" xr:uid="{BFA61B5C-EC1A-4849-A803-526C502573AD}"/>
    <cellStyle name="Normal 4 2 33 2 2 2 6" xfId="32903" xr:uid="{6ABB9F4B-F9A3-41D2-8B9D-0BE808DD50F8}"/>
    <cellStyle name="Normal 4 2 33 2 2 2 6 2" xfId="32904" xr:uid="{21039873-CCE2-4CFF-9EE5-C3732C329A71}"/>
    <cellStyle name="Normal 4 2 33 2 2 2 7" xfId="32905" xr:uid="{AF012C9F-F805-4D50-9C69-B7DD00C42A63}"/>
    <cellStyle name="Normal 4 2 33 2 2 2 8" xfId="32906" xr:uid="{446C571A-FE7B-4103-95E1-BA9489D911E0}"/>
    <cellStyle name="Normal 4 2 33 2 2 2 9" xfId="32907" xr:uid="{49A0DEDD-12EA-42E9-90D1-0882598A58AB}"/>
    <cellStyle name="Normal 4 2 33 2 2 3" xfId="32908" xr:uid="{7C50A5BE-97B4-4A35-97E2-0F67369836E0}"/>
    <cellStyle name="Normal 4 2 33 2 2 3 2" xfId="32909" xr:uid="{D3859336-2FC7-4C6B-ADB1-BB583B4923EE}"/>
    <cellStyle name="Normal 4 2 33 2 2 3 3" xfId="32910" xr:uid="{D47F2BCE-663F-4F25-A036-0E1E18F9CE82}"/>
    <cellStyle name="Normal 4 2 33 2 2 4" xfId="32911" xr:uid="{D637FD3B-7EAA-4946-A33D-A809423ECE90}"/>
    <cellStyle name="Normal 4 2 33 2 2 4 2" xfId="32912" xr:uid="{53633E64-5413-4F3F-8866-E5762DDDF22F}"/>
    <cellStyle name="Normal 4 2 33 2 2 4 3" xfId="32913" xr:uid="{BBD95D76-EB48-4225-8A94-64114D661F4C}"/>
    <cellStyle name="Normal 4 2 33 2 2 5" xfId="32914" xr:uid="{5B7D0599-09BB-4A8C-986C-3EF93F29CB80}"/>
    <cellStyle name="Normal 4 2 33 2 2 5 2" xfId="32915" xr:uid="{9617C405-695C-4539-B059-A54CDDA457EE}"/>
    <cellStyle name="Normal 4 2 33 2 2 5 3" xfId="32916" xr:uid="{27EBC070-87AB-4448-8877-FC288C7DC7BB}"/>
    <cellStyle name="Normal 4 2 33 2 2 6" xfId="32917" xr:uid="{A608B5F8-89C5-4515-811F-000385FEBA1B}"/>
    <cellStyle name="Normal 4 2 33 2 2 6 2" xfId="32918" xr:uid="{FA9E15E4-1514-4C0D-B005-AE2002D36345}"/>
    <cellStyle name="Normal 4 2 33 2 2 6 3" xfId="32919" xr:uid="{D558F611-9090-4C5A-8DD6-83EEDE268346}"/>
    <cellStyle name="Normal 4 2 33 2 2 7" xfId="32920" xr:uid="{E719CD85-F497-4EC0-8F7C-5CAC168E960B}"/>
    <cellStyle name="Normal 4 2 33 2 2 7 2" xfId="32921" xr:uid="{81284F07-635D-4109-9A1D-3A23622DDEA9}"/>
    <cellStyle name="Normal 4 2 33 2 2 7 3" xfId="32922" xr:uid="{1BDC389E-8BF5-4469-9548-7AAC8884D818}"/>
    <cellStyle name="Normal 4 2 33 2 2 8" xfId="32923" xr:uid="{76AC619B-1945-4ABB-A5CE-5AB53635276A}"/>
    <cellStyle name="Normal 4 2 33 2 2 8 2" xfId="32924" xr:uid="{AAC683BB-313A-4146-99AA-C188AC072420}"/>
    <cellStyle name="Normal 4 2 33 2 2 8 2 2" xfId="32925" xr:uid="{F262B371-1A56-407E-88FB-9E5DEA769AE5}"/>
    <cellStyle name="Normal 4 2 33 2 2 8 2 2 2" xfId="32926" xr:uid="{0DD7AA15-E4B3-4D7C-BB6E-C0B43B88D13E}"/>
    <cellStyle name="Normal 4 2 33 2 2 8 2 3" xfId="32927" xr:uid="{A37E043C-368B-4269-A143-E0A166FA25F8}"/>
    <cellStyle name="Normal 4 2 33 2 2 8 2 4" xfId="32928" xr:uid="{F708E05E-34B1-4122-9C55-C23FF87C769C}"/>
    <cellStyle name="Normal 4 2 33 2 2 8 2 5" xfId="32929" xr:uid="{6F656600-BE3B-4811-A8F2-9FA899846929}"/>
    <cellStyle name="Normal 4 2 33 2 2 8 3" xfId="32930" xr:uid="{A6B13BB8-DBED-4FD4-838D-673E982E69DC}"/>
    <cellStyle name="Normal 4 2 33 2 2 8 3 2" xfId="32931" xr:uid="{1ED99BFE-D14A-4069-8949-7ED13B86F050}"/>
    <cellStyle name="Normal 4 2 33 2 2 8 4" xfId="32932" xr:uid="{BCEE204A-874A-4801-B972-E60A0DA4D2C6}"/>
    <cellStyle name="Normal 4 2 33 2 2 8 5" xfId="32933" xr:uid="{2F2972D3-CCDD-4959-BFCA-D8F746C3571E}"/>
    <cellStyle name="Normal 4 2 33 2 2 9" xfId="32934" xr:uid="{60AB212B-2E1B-4D4E-A5A7-AE53A71988A7}"/>
    <cellStyle name="Normal 4 2 33 2 3" xfId="32935" xr:uid="{966F43BD-DBB7-4B8C-875A-1BD51D4D3BE2}"/>
    <cellStyle name="Normal 4 2 33 2 3 2" xfId="32936" xr:uid="{1FCDD685-A28C-4DEB-A4CD-C29BAD847786}"/>
    <cellStyle name="Normal 4 2 33 2 3 3" xfId="32937" xr:uid="{6ADB794A-6A50-43F9-B958-8276BBBF1BFF}"/>
    <cellStyle name="Normal 4 2 33 2 4" xfId="32938" xr:uid="{3F9D9B5B-AE4F-475C-BE19-A6FD5E440B11}"/>
    <cellStyle name="Normal 4 2 33 2 4 2" xfId="32939" xr:uid="{9E06F6D7-8052-4D5D-A86B-BA2E9E60D7F1}"/>
    <cellStyle name="Normal 4 2 33 2 4 2 2" xfId="32940" xr:uid="{5FE26F50-C23D-4660-9D91-7443B54D49D9}"/>
    <cellStyle name="Normal 4 2 33 2 4 2 2 2" xfId="32941" xr:uid="{24572D22-52E0-4BA7-97BE-23553C59461C}"/>
    <cellStyle name="Normal 4 2 33 2 4 2 2 2 2" xfId="32942" xr:uid="{5E1F0B82-C6F2-4C78-9412-E303C804879C}"/>
    <cellStyle name="Normal 4 2 33 2 4 2 2 2 2 2" xfId="32943" xr:uid="{083E2E7A-78C5-4E85-96C6-7DC88A6C5433}"/>
    <cellStyle name="Normal 4 2 33 2 4 2 2 2 3" xfId="32944" xr:uid="{D91BF032-A21E-490A-A1F4-C710E181FA1D}"/>
    <cellStyle name="Normal 4 2 33 2 4 2 2 2 4" xfId="32945" xr:uid="{5989B0A4-19D6-40C8-A665-A1E279C15781}"/>
    <cellStyle name="Normal 4 2 33 2 4 2 2 2 5" xfId="32946" xr:uid="{52590916-19FF-4535-937F-EFF96B6133B3}"/>
    <cellStyle name="Normal 4 2 33 2 4 2 2 3" xfId="32947" xr:uid="{69DF30D7-942A-44C8-BFA2-3C7AAE3275CD}"/>
    <cellStyle name="Normal 4 2 33 2 4 2 2 3 2" xfId="32948" xr:uid="{E0E412ED-35C0-4582-BDCB-9607C5C63A49}"/>
    <cellStyle name="Normal 4 2 33 2 4 2 2 4" xfId="32949" xr:uid="{43871B5E-9263-40E4-95A4-3C7A8115826E}"/>
    <cellStyle name="Normal 4 2 33 2 4 2 2 5" xfId="32950" xr:uid="{D8FB5D3C-9776-45BF-9F72-945349288DC5}"/>
    <cellStyle name="Normal 4 2 33 2 4 2 3" xfId="32951" xr:uid="{0C0D6825-1C4E-40EF-83D6-ECAA380A846E}"/>
    <cellStyle name="Normal 4 2 33 2 4 2 4" xfId="32952" xr:uid="{2FF26877-F0C3-4B9E-8723-F61695CDBC0A}"/>
    <cellStyle name="Normal 4 2 33 2 4 2 5" xfId="32953" xr:uid="{F167D16E-FAB5-4212-8F93-CF7A97F2F1F7}"/>
    <cellStyle name="Normal 4 2 33 2 4 2 6" xfId="32954" xr:uid="{59CD095B-E3E0-43FF-813C-591CF37D1C5B}"/>
    <cellStyle name="Normal 4 2 33 2 4 2 6 2" xfId="32955" xr:uid="{B40A2B19-46FB-4F8B-8069-80AE2FC7860C}"/>
    <cellStyle name="Normal 4 2 33 2 4 2 7" xfId="32956" xr:uid="{AFD4148F-84BA-449B-9932-BF3C16DDEA3A}"/>
    <cellStyle name="Normal 4 2 33 2 4 2 8" xfId="32957" xr:uid="{DFB80218-0248-4B28-A24B-62A28F8BC5E3}"/>
    <cellStyle name="Normal 4 2 33 2 4 2 9" xfId="32958" xr:uid="{7DB46221-FD60-4CD9-B7E3-0E73E6BBA787}"/>
    <cellStyle name="Normal 4 2 33 2 4 3" xfId="32959" xr:uid="{ECB2AD13-6EB0-4581-875F-3E7F2D992040}"/>
    <cellStyle name="Normal 4 2 33 2 4 3 2" xfId="32960" xr:uid="{6BBA930E-91CC-4C24-88BC-F9C0C667ED92}"/>
    <cellStyle name="Normal 4 2 33 2 4 3 2 2" xfId="32961" xr:uid="{E2DE0122-4DE5-4FE8-A45A-3A72A1B148EB}"/>
    <cellStyle name="Normal 4 2 33 2 4 3 2 2 2" xfId="32962" xr:uid="{6132D360-52BC-4A3C-9402-2CD83F227834}"/>
    <cellStyle name="Normal 4 2 33 2 4 3 2 3" xfId="32963" xr:uid="{66814CE6-7B3F-484F-8F39-9927BC02C7CF}"/>
    <cellStyle name="Normal 4 2 33 2 4 3 2 4" xfId="32964" xr:uid="{435A812A-0BCF-46A5-A46A-1D562B209DC0}"/>
    <cellStyle name="Normal 4 2 33 2 4 3 2 5" xfId="32965" xr:uid="{23C1354C-FF3D-4CC9-8A59-8BA672222694}"/>
    <cellStyle name="Normal 4 2 33 2 4 3 3" xfId="32966" xr:uid="{71A73A4D-2143-4926-AA9B-1AC8B142B795}"/>
    <cellStyle name="Normal 4 2 33 2 4 3 3 2" xfId="32967" xr:uid="{E8E2E563-B8CB-4C89-AEC5-6729EDB0BC6F}"/>
    <cellStyle name="Normal 4 2 33 2 4 3 4" xfId="32968" xr:uid="{5AA3A071-90A8-416F-81A4-173220217C92}"/>
    <cellStyle name="Normal 4 2 33 2 4 3 5" xfId="32969" xr:uid="{64832D2B-097A-494B-A2F6-F97FD420AB62}"/>
    <cellStyle name="Normal 4 2 33 2 4 4" xfId="32970" xr:uid="{BD85A1D5-FB52-4BE5-B9AF-44886BA3D43E}"/>
    <cellStyle name="Normal 4 2 33 2 4 5" xfId="32971" xr:uid="{5F8ACED5-FDAB-4E30-B16F-87524A392E12}"/>
    <cellStyle name="Normal 4 2 33 2 4 6" xfId="32972" xr:uid="{6BD8F5CF-CB20-4A9D-B3B1-A6A53FD58FCC}"/>
    <cellStyle name="Normal 4 2 33 2 4 6 2" xfId="32973" xr:uid="{BC63F1BC-7A9F-413C-B72D-C81E811103BC}"/>
    <cellStyle name="Normal 4 2 33 2 4 7" xfId="32974" xr:uid="{6C3BF3F8-F2F0-4187-9EB4-EFA344D4EE5E}"/>
    <cellStyle name="Normal 4 2 33 2 4 8" xfId="32975" xr:uid="{1F2D5F05-817C-4C95-816A-3997E49F7125}"/>
    <cellStyle name="Normal 4 2 33 2 4 9" xfId="32976" xr:uid="{E7533972-0F08-4BAC-ACD5-50152C3DD73F}"/>
    <cellStyle name="Normal 4 2 33 2 5" xfId="32977" xr:uid="{6B9A59A1-5F57-4F2A-B252-A1561CA0BE06}"/>
    <cellStyle name="Normal 4 2 33 2 6" xfId="32978" xr:uid="{411BFF57-9FF2-4A86-B2E8-EED514A2FAD4}"/>
    <cellStyle name="Normal 4 2 33 2 7" xfId="32979" xr:uid="{8448F3B8-6905-43E2-B895-7DFC2440DA8C}"/>
    <cellStyle name="Normal 4 2 33 2 8" xfId="32980" xr:uid="{3AF479B9-AD45-4B7A-9C54-0D99D0132493}"/>
    <cellStyle name="Normal 4 2 33 2 9" xfId="32981" xr:uid="{C22D9F4D-EA79-4B75-9447-5C58A8F16706}"/>
    <cellStyle name="Normal 4 2 33 2 9 2" xfId="32982" xr:uid="{9A331AA1-7014-417F-8BAA-BC02AB6003A9}"/>
    <cellStyle name="Normal 4 2 33 2 9 2 2" xfId="32983" xr:uid="{C73F2DC8-267D-4F6F-98DE-36DE55764810}"/>
    <cellStyle name="Normal 4 2 33 2 9 2 2 2" xfId="32984" xr:uid="{DB891C78-B71E-4308-8C58-37BBB5C55EC6}"/>
    <cellStyle name="Normal 4 2 33 2 9 2 3" xfId="32985" xr:uid="{E11FE76C-A141-47E6-B36E-177861C0A5E4}"/>
    <cellStyle name="Normal 4 2 33 2 9 2 4" xfId="32986" xr:uid="{19FF129A-F408-460E-95BD-D34FB88B85D1}"/>
    <cellStyle name="Normal 4 2 33 2 9 2 5" xfId="32987" xr:uid="{4747300E-600F-4BA9-9BDB-55BBD3C9776A}"/>
    <cellStyle name="Normal 4 2 33 2 9 3" xfId="32988" xr:uid="{1707BE85-49BE-47C8-B42F-A0D43758E9F7}"/>
    <cellStyle name="Normal 4 2 33 2 9 3 2" xfId="32989" xr:uid="{8101F6E1-308D-4129-BAFC-E51618FF0AA8}"/>
    <cellStyle name="Normal 4 2 33 2 9 4" xfId="32990" xr:uid="{4C80C60A-D326-492B-A599-769BFA1D6C2B}"/>
    <cellStyle name="Normal 4 2 33 2 9 5" xfId="32991" xr:uid="{CD4335F0-84A0-4329-B7D9-D9484495078D}"/>
    <cellStyle name="Normal 4 2 33 3" xfId="32992" xr:uid="{0F34CCBF-F4F7-400E-89B6-31556C791771}"/>
    <cellStyle name="Normal 4 2 33 3 10" xfId="32993" xr:uid="{073E93F2-A8FA-420A-9D1D-AB1C06AA0AC1}"/>
    <cellStyle name="Normal 4 2 33 3 11" xfId="32994" xr:uid="{C5C1143F-7539-4C1B-8ADF-FB8F38AE66A9}"/>
    <cellStyle name="Normal 4 2 33 3 12" xfId="32995" xr:uid="{A046E4C2-DEE7-4CB5-9039-156F317E6DFA}"/>
    <cellStyle name="Normal 4 2 33 3 12 2" xfId="32996" xr:uid="{ED4D1B65-EA4B-47F0-9BFB-12AD0E85B2E2}"/>
    <cellStyle name="Normal 4 2 33 3 13" xfId="32997" xr:uid="{7C583D04-B84B-49A2-9084-0BCD34B2B05E}"/>
    <cellStyle name="Normal 4 2 33 3 14" xfId="32998" xr:uid="{4C79A6B9-EDE5-480E-B860-08F79325F7D0}"/>
    <cellStyle name="Normal 4 2 33 3 15" xfId="32999" xr:uid="{0BADCA46-0273-40A0-9F94-7C668FECCF2A}"/>
    <cellStyle name="Normal 4 2 33 3 2" xfId="33000" xr:uid="{28CE0AE7-378D-4F24-8475-D3295A156E18}"/>
    <cellStyle name="Normal 4 2 33 3 2 2" xfId="33001" xr:uid="{186B7D9B-88D5-4050-94F2-C738AC01005C}"/>
    <cellStyle name="Normal 4 2 33 3 2 2 2" xfId="33002" xr:uid="{D779991C-59B4-422B-9D61-17CD0AAFEC4F}"/>
    <cellStyle name="Normal 4 2 33 3 2 2 2 2" xfId="33003" xr:uid="{C55CA288-E04D-4ECA-9A8E-3D5565D1E034}"/>
    <cellStyle name="Normal 4 2 33 3 2 2 2 2 2" xfId="33004" xr:uid="{FF2ED706-03A5-4911-AEC8-7D4F986EA104}"/>
    <cellStyle name="Normal 4 2 33 3 2 2 2 2 2 2" xfId="33005" xr:uid="{F56C549E-5BA5-41EE-A515-1286A385AA15}"/>
    <cellStyle name="Normal 4 2 33 3 2 2 2 2 3" xfId="33006" xr:uid="{57ED3583-E347-4BD1-A0C9-B6A7DB1FEB80}"/>
    <cellStyle name="Normal 4 2 33 3 2 2 2 2 4" xfId="33007" xr:uid="{0309DBEC-32D9-488D-B008-2AFF56E89F5C}"/>
    <cellStyle name="Normal 4 2 33 3 2 2 2 2 5" xfId="33008" xr:uid="{031FC638-254A-4D75-8C4F-243E21FB66B8}"/>
    <cellStyle name="Normal 4 2 33 3 2 2 2 3" xfId="33009" xr:uid="{86B71087-B3CB-4F32-99C5-3FB69CE64A19}"/>
    <cellStyle name="Normal 4 2 33 3 2 2 2 3 2" xfId="33010" xr:uid="{13DB5864-3F68-41BC-A935-FB580465DFA8}"/>
    <cellStyle name="Normal 4 2 33 3 2 2 2 4" xfId="33011" xr:uid="{763C53F5-4C55-4781-B355-5940FAD052D3}"/>
    <cellStyle name="Normal 4 2 33 3 2 2 2 5" xfId="33012" xr:uid="{8A54D136-BAFD-4A4C-B520-43C89198E790}"/>
    <cellStyle name="Normal 4 2 33 3 2 2 3" xfId="33013" xr:uid="{BC29256D-0955-4352-AB8E-F9DF41311BA2}"/>
    <cellStyle name="Normal 4 2 33 3 2 2 4" xfId="33014" xr:uid="{FAFE1FEB-62DD-4039-831F-8B77E41CAAF1}"/>
    <cellStyle name="Normal 4 2 33 3 2 2 5" xfId="33015" xr:uid="{F47A5FC7-0717-4D39-9223-80BD8114C862}"/>
    <cellStyle name="Normal 4 2 33 3 2 2 6" xfId="33016" xr:uid="{2A825CBA-12E5-4858-BCE7-2098EBD27C43}"/>
    <cellStyle name="Normal 4 2 33 3 2 2 6 2" xfId="33017" xr:uid="{9EA97098-FC18-4797-ABE4-F513072D353D}"/>
    <cellStyle name="Normal 4 2 33 3 2 2 7" xfId="33018" xr:uid="{88E93982-5466-4EA4-931D-E938D0B7F07E}"/>
    <cellStyle name="Normal 4 2 33 3 2 2 8" xfId="33019" xr:uid="{E1136449-3C42-4E01-BEF6-910F6750373F}"/>
    <cellStyle name="Normal 4 2 33 3 2 2 9" xfId="33020" xr:uid="{E5E9B93E-AB01-48EE-9846-2BA197822621}"/>
    <cellStyle name="Normal 4 2 33 3 2 3" xfId="33021" xr:uid="{4C31133A-D4A3-4440-8778-7C9ADD19C895}"/>
    <cellStyle name="Normal 4 2 33 3 2 3 2" xfId="33022" xr:uid="{C0939FAD-5556-4004-9DCB-725BD1C797D7}"/>
    <cellStyle name="Normal 4 2 33 3 2 3 2 2" xfId="33023" xr:uid="{3A83A85D-14FF-43CA-9DEE-476365E804E5}"/>
    <cellStyle name="Normal 4 2 33 3 2 3 2 2 2" xfId="33024" xr:uid="{719C9915-89C4-4572-AB06-1FFD759ACF36}"/>
    <cellStyle name="Normal 4 2 33 3 2 3 2 3" xfId="33025" xr:uid="{B246A540-5D0E-4ED6-AF37-82C5E35C1C1D}"/>
    <cellStyle name="Normal 4 2 33 3 2 3 2 4" xfId="33026" xr:uid="{773ACD2C-3690-4181-A1F2-D28A5D93733F}"/>
    <cellStyle name="Normal 4 2 33 3 2 3 2 5" xfId="33027" xr:uid="{C604EB52-0C97-4239-A0BE-2ADD71249F9C}"/>
    <cellStyle name="Normal 4 2 33 3 2 3 3" xfId="33028" xr:uid="{9F274EFC-A4CD-4DFC-8643-2E8F5DF2244E}"/>
    <cellStyle name="Normal 4 2 33 3 2 3 3 2" xfId="33029" xr:uid="{A5454B07-9816-4177-9BF2-3D1376E26294}"/>
    <cellStyle name="Normal 4 2 33 3 2 3 4" xfId="33030" xr:uid="{FB6840B2-9445-4DFA-A810-1B1F040C94FD}"/>
    <cellStyle name="Normal 4 2 33 3 2 3 5" xfId="33031" xr:uid="{600CB50B-1907-4C38-BDB8-4EF9B35565FA}"/>
    <cellStyle name="Normal 4 2 33 3 2 4" xfId="33032" xr:uid="{C5214195-0BA8-442F-A026-EA516C50975F}"/>
    <cellStyle name="Normal 4 2 33 3 2 5" xfId="33033" xr:uid="{BBEAA9C6-C443-4969-8817-C3B309CE4C43}"/>
    <cellStyle name="Normal 4 2 33 3 2 6" xfId="33034" xr:uid="{B783B043-52E4-434A-B411-0AB2C48664EC}"/>
    <cellStyle name="Normal 4 2 33 3 2 6 2" xfId="33035" xr:uid="{EE67ECE6-550C-4D45-A6AE-9474CB6B8661}"/>
    <cellStyle name="Normal 4 2 33 3 2 7" xfId="33036" xr:uid="{3DA177F3-DFA1-4B4A-AD04-B2DE5682832D}"/>
    <cellStyle name="Normal 4 2 33 3 2 8" xfId="33037" xr:uid="{3BA91C57-0858-45BC-8283-3A9FA25E6D46}"/>
    <cellStyle name="Normal 4 2 33 3 2 9" xfId="33038" xr:uid="{71DC52E4-6185-455D-9BE7-BC484B99FABA}"/>
    <cellStyle name="Normal 4 2 33 3 3" xfId="33039" xr:uid="{E2B4497C-1C17-4490-BDC5-66688BB2E2EE}"/>
    <cellStyle name="Normal 4 2 33 3 4" xfId="33040" xr:uid="{ECC9D787-7309-4D68-991D-2101A5A8246F}"/>
    <cellStyle name="Normal 4 2 33 3 5" xfId="33041" xr:uid="{5C97EED8-140C-4F35-B177-9BD12EEB1B41}"/>
    <cellStyle name="Normal 4 2 33 3 6" xfId="33042" xr:uid="{A48F1106-F9B4-454B-8C55-C621CFA47917}"/>
    <cellStyle name="Normal 4 2 33 3 7" xfId="33043" xr:uid="{866471EF-81F9-4849-A701-E2B7424B72DB}"/>
    <cellStyle name="Normal 4 2 33 3 8" xfId="33044" xr:uid="{027107EF-A46C-40A5-A9E7-98A5CDB698B4}"/>
    <cellStyle name="Normal 4 2 33 3 8 2" xfId="33045" xr:uid="{58E913CC-67DC-4DC5-A825-945BE8CF98D9}"/>
    <cellStyle name="Normal 4 2 33 3 8 2 2" xfId="33046" xr:uid="{C16FCB95-380B-42E6-AB67-E56A3E6E0AD4}"/>
    <cellStyle name="Normal 4 2 33 3 8 2 2 2" xfId="33047" xr:uid="{51E2BB06-44B2-419E-9D1B-496258EF9E8D}"/>
    <cellStyle name="Normal 4 2 33 3 8 2 3" xfId="33048" xr:uid="{633A9B8C-86F9-4B2E-A996-18BADD9BDA52}"/>
    <cellStyle name="Normal 4 2 33 3 8 2 4" xfId="33049" xr:uid="{E3BD9D36-0B05-4699-B988-9A76E8B1AA7A}"/>
    <cellStyle name="Normal 4 2 33 3 8 2 5" xfId="33050" xr:uid="{E6BC0E97-AAAA-45C0-A9D5-E082E6352D05}"/>
    <cellStyle name="Normal 4 2 33 3 8 3" xfId="33051" xr:uid="{AABB5E09-097E-4965-A078-14A8F43905BF}"/>
    <cellStyle name="Normal 4 2 33 3 8 3 2" xfId="33052" xr:uid="{F2E66C15-254E-468F-8960-505BA6BA3D8B}"/>
    <cellStyle name="Normal 4 2 33 3 8 4" xfId="33053" xr:uid="{CCF7C326-514E-43EB-8688-BE9B4A665AC8}"/>
    <cellStyle name="Normal 4 2 33 3 8 5" xfId="33054" xr:uid="{32C197BC-1DE1-4C37-9F16-A2435AB16564}"/>
    <cellStyle name="Normal 4 2 33 3 9" xfId="33055" xr:uid="{FB9A259F-B8AD-43F9-8010-360BF454A646}"/>
    <cellStyle name="Normal 4 2 33 4" xfId="33056" xr:uid="{FA5FB277-290E-488B-9C04-DDC0BD57910D}"/>
    <cellStyle name="Normal 4 2 33 4 2" xfId="33057" xr:uid="{581C9752-CF67-47E0-9D74-6BB9154A24B3}"/>
    <cellStyle name="Normal 4 2 33 4 2 2" xfId="33058" xr:uid="{6F8038B8-79C0-4FC2-A763-F53F7CE30D7E}"/>
    <cellStyle name="Normal 4 2 33 4 2 2 2" xfId="33059" xr:uid="{D33F9487-81AD-4058-9B7B-05F5EB8FAAD7}"/>
    <cellStyle name="Normal 4 2 33 4 2 2 2 2" xfId="33060" xr:uid="{AC745BF2-CA60-4A02-BC07-7CC4236571E3}"/>
    <cellStyle name="Normal 4 2 33 4 2 2 2 2 2" xfId="33061" xr:uid="{A38E05B4-1C70-462C-B014-6FDDA8AC7406}"/>
    <cellStyle name="Normal 4 2 33 4 2 2 2 3" xfId="33062" xr:uid="{0F5EAA57-EA16-4C53-A191-355074845E4E}"/>
    <cellStyle name="Normal 4 2 33 4 2 2 2 4" xfId="33063" xr:uid="{30140033-E309-4610-AC1A-5651205E2D10}"/>
    <cellStyle name="Normal 4 2 33 4 2 2 2 5" xfId="33064" xr:uid="{FF367BBD-3AE8-4769-BD77-D96367129425}"/>
    <cellStyle name="Normal 4 2 33 4 2 2 3" xfId="33065" xr:uid="{1C0D451E-4F0E-4977-ADB4-53BEAD832CAE}"/>
    <cellStyle name="Normal 4 2 33 4 2 2 3 2" xfId="33066" xr:uid="{091BA194-6EA3-4D73-8F2D-10C59A62419D}"/>
    <cellStyle name="Normal 4 2 33 4 2 2 4" xfId="33067" xr:uid="{660734FF-100E-44BB-8350-D7E02FE6F408}"/>
    <cellStyle name="Normal 4 2 33 4 2 2 5" xfId="33068" xr:uid="{B28DE016-7861-4578-96E8-DBB70ED95C8F}"/>
    <cellStyle name="Normal 4 2 33 4 2 3" xfId="33069" xr:uid="{BECEFD4D-6E59-40E0-89EF-D416BD325C02}"/>
    <cellStyle name="Normal 4 2 33 4 2 4" xfId="33070" xr:uid="{921B45A7-7542-4FC6-B621-808DF9730238}"/>
    <cellStyle name="Normal 4 2 33 4 2 5" xfId="33071" xr:uid="{C2D6ED78-D9F5-49C8-AF53-19002404B002}"/>
    <cellStyle name="Normal 4 2 33 4 2 6" xfId="33072" xr:uid="{914E7F38-7C22-4AB9-BD51-03A9EE1234F8}"/>
    <cellStyle name="Normal 4 2 33 4 2 6 2" xfId="33073" xr:uid="{1672B029-7F2F-44B5-BB18-B80BCB34D244}"/>
    <cellStyle name="Normal 4 2 33 4 2 7" xfId="33074" xr:uid="{7D11A5DE-9DE7-4F40-890D-8F0AF2724124}"/>
    <cellStyle name="Normal 4 2 33 4 2 8" xfId="33075" xr:uid="{4B4F8DD7-96C6-456F-98EE-0DD427E648F1}"/>
    <cellStyle name="Normal 4 2 33 4 2 9" xfId="33076" xr:uid="{0E223B5D-F5EC-4B31-8D12-78178C022327}"/>
    <cellStyle name="Normal 4 2 33 4 3" xfId="33077" xr:uid="{D8598B69-D76A-45BE-8E2E-3E6175235432}"/>
    <cellStyle name="Normal 4 2 33 4 3 2" xfId="33078" xr:uid="{A2CBA4AE-E7D0-4CA4-9419-9D222587CF2C}"/>
    <cellStyle name="Normal 4 2 33 4 3 2 2" xfId="33079" xr:uid="{F3115E12-53C2-452C-97B6-7DE9F0C243A7}"/>
    <cellStyle name="Normal 4 2 33 4 3 2 2 2" xfId="33080" xr:uid="{5F530AD1-9E40-4F3D-BB20-EF1E1725D4E5}"/>
    <cellStyle name="Normal 4 2 33 4 3 2 3" xfId="33081" xr:uid="{991F4FAE-E483-4DB9-BA00-128B20F7C779}"/>
    <cellStyle name="Normal 4 2 33 4 3 2 4" xfId="33082" xr:uid="{42630BDD-9D42-41D1-975B-B6529F4E3245}"/>
    <cellStyle name="Normal 4 2 33 4 3 2 5" xfId="33083" xr:uid="{15BB03D4-16FC-4E27-BFDD-3510C9F6C635}"/>
    <cellStyle name="Normal 4 2 33 4 3 3" xfId="33084" xr:uid="{D7C8CB78-D604-461D-9E2B-21134D557857}"/>
    <cellStyle name="Normal 4 2 33 4 3 3 2" xfId="33085" xr:uid="{8C40C790-6D31-4D56-AB59-E186B0B82C14}"/>
    <cellStyle name="Normal 4 2 33 4 3 4" xfId="33086" xr:uid="{5B33BBEA-B266-4B4D-BA0D-8C144BAD93FB}"/>
    <cellStyle name="Normal 4 2 33 4 3 5" xfId="33087" xr:uid="{A27C43F5-5175-4F0F-B5D3-284ECD4E0CB9}"/>
    <cellStyle name="Normal 4 2 33 4 4" xfId="33088" xr:uid="{9BDE6ADD-216E-4570-8E0C-30F7CE0725E9}"/>
    <cellStyle name="Normal 4 2 33 4 5" xfId="33089" xr:uid="{52734689-634E-43BE-917A-95BD091B8DCB}"/>
    <cellStyle name="Normal 4 2 33 4 6" xfId="33090" xr:uid="{5857D57C-091E-458F-85FB-DED834635999}"/>
    <cellStyle name="Normal 4 2 33 4 6 2" xfId="33091" xr:uid="{15131E71-06F3-4294-970A-320642A73D74}"/>
    <cellStyle name="Normal 4 2 33 4 7" xfId="33092" xr:uid="{4FDE5B57-E654-4046-B7F5-3CC11ACB041F}"/>
    <cellStyle name="Normal 4 2 33 4 8" xfId="33093" xr:uid="{40CC1D25-0807-44E3-90AA-34EB74044CC2}"/>
    <cellStyle name="Normal 4 2 33 4 9" xfId="33094" xr:uid="{A7957510-7B06-4145-8C8B-745143415613}"/>
    <cellStyle name="Normal 4 2 33 5" xfId="33095" xr:uid="{EECD2FC2-4B79-426B-99EC-0BC050099D2A}"/>
    <cellStyle name="Normal 4 2 33 5 2" xfId="33096" xr:uid="{9719E733-402F-4D0C-9C8D-74E2393F4517}"/>
    <cellStyle name="Normal 4 2 33 5 3" xfId="33097" xr:uid="{97822E46-FD77-4A30-856E-548D9FC4ED7C}"/>
    <cellStyle name="Normal 4 2 33 6" xfId="33098" xr:uid="{65011679-315F-41C2-83FE-30F6100C434B}"/>
    <cellStyle name="Normal 4 2 33 6 2" xfId="33099" xr:uid="{316F9E27-3E47-4E64-89C5-5530BD3C106F}"/>
    <cellStyle name="Normal 4 2 33 6 3" xfId="33100" xr:uid="{08B226D5-D9C4-40C3-AFD3-9F407403217A}"/>
    <cellStyle name="Normal 4 2 33 7" xfId="33101" xr:uid="{C36A5EE0-5602-4A05-A837-3FAA46EB577D}"/>
    <cellStyle name="Normal 4 2 33 7 2" xfId="33102" xr:uid="{FC20A6E3-2617-4E2E-B1C5-D16097D81CA2}"/>
    <cellStyle name="Normal 4 2 33 7 3" xfId="33103" xr:uid="{2069D699-EB23-4177-9EA7-CACFCBE50BFC}"/>
    <cellStyle name="Normal 4 2 33 8" xfId="33104" xr:uid="{A1E2E940-99D1-4BEA-8CC2-7CEFB5EBC3B3}"/>
    <cellStyle name="Normal 4 2 33 8 2" xfId="33105" xr:uid="{D7A5B73D-61C1-40E1-B68A-E93AD75A9FA0}"/>
    <cellStyle name="Normal 4 2 33 8 3" xfId="33106" xr:uid="{C5F12302-C446-461B-A2FC-B79D84A5F817}"/>
    <cellStyle name="Normal 4 2 33 9" xfId="33107" xr:uid="{B742C1D2-0095-4833-87B1-25083C9C5990}"/>
    <cellStyle name="Normal 4 2 33 9 2" xfId="33108" xr:uid="{939C7329-D48C-4EB0-93AA-8C2549FBA8CF}"/>
    <cellStyle name="Normal 4 2 33 9 2 2" xfId="33109" xr:uid="{D4225A70-49F9-451C-AD75-41A0C25D4BE5}"/>
    <cellStyle name="Normal 4 2 33 9 2 2 2" xfId="33110" xr:uid="{7254419B-5D2D-4B57-86B6-2BEC78251113}"/>
    <cellStyle name="Normal 4 2 33 9 2 3" xfId="33111" xr:uid="{C87A508A-CED6-49EB-9D3C-B9BB04C15D7D}"/>
    <cellStyle name="Normal 4 2 33 9 2 4" xfId="33112" xr:uid="{77CC2544-4975-4630-8F00-DEB0EC9714CB}"/>
    <cellStyle name="Normal 4 2 33 9 2 5" xfId="33113" xr:uid="{1DD13565-E721-48D6-B661-449FD8C6825F}"/>
    <cellStyle name="Normal 4 2 33 9 3" xfId="33114" xr:uid="{6022E9FF-C03B-4BE5-B9B6-CFCD8842F1DB}"/>
    <cellStyle name="Normal 4 2 33 9 3 2" xfId="33115" xr:uid="{EF6C66A6-FBE8-4565-BC96-05EA01341855}"/>
    <cellStyle name="Normal 4 2 33 9 4" xfId="33116" xr:uid="{5B1BE764-13E9-4079-A016-030463BB2434}"/>
    <cellStyle name="Normal 4 2 33 9 5" xfId="33117" xr:uid="{B8BC4A28-07FB-419C-A834-B259F7838697}"/>
    <cellStyle name="Normal 4 2 34" xfId="33118" xr:uid="{10123E8D-51C2-4E5B-9D0C-AB3233912FEB}"/>
    <cellStyle name="Normal 4 2 34 10" xfId="33119" xr:uid="{F1451184-98CB-409E-89BB-902786BD5852}"/>
    <cellStyle name="Normal 4 2 34 11" xfId="33120" xr:uid="{02A64AD4-900D-436C-80CE-9160E7B47990}"/>
    <cellStyle name="Normal 4 2 34 12" xfId="33121" xr:uid="{1CADB323-132C-44DD-84C2-171D72744669}"/>
    <cellStyle name="Normal 4 2 34 12 2" xfId="33122" xr:uid="{6A1AEA87-242F-4849-BFBA-6B807A0FBDA0}"/>
    <cellStyle name="Normal 4 2 34 13" xfId="33123" xr:uid="{7563D70E-7FA3-4C82-8400-4FED7BEE039B}"/>
    <cellStyle name="Normal 4 2 34 14" xfId="33124" xr:uid="{E08C8B7A-1163-4831-81B6-17307A0A19C6}"/>
    <cellStyle name="Normal 4 2 34 15" xfId="33125" xr:uid="{3C58997F-7A71-4BE7-844C-AF9B615AAE76}"/>
    <cellStyle name="Normal 4 2 34 2" xfId="33126" xr:uid="{8F49B0D8-FEAC-4780-B878-933E655F0F07}"/>
    <cellStyle name="Normal 4 2 34 2 2" xfId="33127" xr:uid="{D00AD331-D84F-40F8-9A4B-BD63A43384E4}"/>
    <cellStyle name="Normal 4 2 34 2 2 2" xfId="33128" xr:uid="{139DAABB-F15D-49A0-B96B-D1B96049B0E2}"/>
    <cellStyle name="Normal 4 2 34 2 2 2 2" xfId="33129" xr:uid="{25531C6E-0A46-48D5-8AEA-46614E0E7E71}"/>
    <cellStyle name="Normal 4 2 34 2 2 2 2 2" xfId="33130" xr:uid="{AD3AD90A-1FF1-4B75-8FED-A6306EEBF8EE}"/>
    <cellStyle name="Normal 4 2 34 2 2 2 2 2 2" xfId="33131" xr:uid="{9EFC184F-FAFC-4C83-972B-930FAD6ED01B}"/>
    <cellStyle name="Normal 4 2 34 2 2 2 2 3" xfId="33132" xr:uid="{293884A1-5724-4845-ADE7-CA693E758B8D}"/>
    <cellStyle name="Normal 4 2 34 2 2 2 2 4" xfId="33133" xr:uid="{6CE945CA-1011-46C9-99F0-767283FB440F}"/>
    <cellStyle name="Normal 4 2 34 2 2 2 2 5" xfId="33134" xr:uid="{71902BB3-2A75-40EF-81C3-752D68FC95CA}"/>
    <cellStyle name="Normal 4 2 34 2 2 2 3" xfId="33135" xr:uid="{44207441-2234-45AC-B10B-B6D3992E90F8}"/>
    <cellStyle name="Normal 4 2 34 2 2 2 3 2" xfId="33136" xr:uid="{DB8E8FA3-A233-4EE0-B976-27A22C199C35}"/>
    <cellStyle name="Normal 4 2 34 2 2 2 4" xfId="33137" xr:uid="{9896D553-B0D7-4802-BD50-999CD3C14C00}"/>
    <cellStyle name="Normal 4 2 34 2 2 2 5" xfId="33138" xr:uid="{49DF6D41-3704-439B-8283-4C751BD9F522}"/>
    <cellStyle name="Normal 4 2 34 2 2 3" xfId="33139" xr:uid="{B21D7378-779C-4997-AB56-2475259B697D}"/>
    <cellStyle name="Normal 4 2 34 2 2 4" xfId="33140" xr:uid="{B5C725AB-33DF-4B1C-A3FA-30DCADBE69A8}"/>
    <cellStyle name="Normal 4 2 34 2 2 5" xfId="33141" xr:uid="{F06C90F4-C643-4B1F-97B3-5BAE0ED69F19}"/>
    <cellStyle name="Normal 4 2 34 2 2 6" xfId="33142" xr:uid="{77375B43-8806-41CE-94A4-8EC17ECCA6CA}"/>
    <cellStyle name="Normal 4 2 34 2 2 6 2" xfId="33143" xr:uid="{5B28DD20-F5D6-45B2-878A-C161F4007194}"/>
    <cellStyle name="Normal 4 2 34 2 2 7" xfId="33144" xr:uid="{3AB7CE71-B329-487C-90CA-62D40FBF7C66}"/>
    <cellStyle name="Normal 4 2 34 2 2 8" xfId="33145" xr:uid="{3F83322C-DC52-491C-BA54-9359AAF06E94}"/>
    <cellStyle name="Normal 4 2 34 2 2 9" xfId="33146" xr:uid="{85E83D43-0218-432E-825A-C307BBF0A019}"/>
    <cellStyle name="Normal 4 2 34 2 3" xfId="33147" xr:uid="{F0336E45-9416-42A7-9BC2-40E202296F0D}"/>
    <cellStyle name="Normal 4 2 34 2 3 2" xfId="33148" xr:uid="{6227356F-B1E2-42AF-B76A-697E27FF6F9B}"/>
    <cellStyle name="Normal 4 2 34 2 3 2 2" xfId="33149" xr:uid="{0A664F25-55D7-4D3B-AABB-084AFA36922D}"/>
    <cellStyle name="Normal 4 2 34 2 3 2 2 2" xfId="33150" xr:uid="{9878C87E-3960-4177-BE1C-597329E537C5}"/>
    <cellStyle name="Normal 4 2 34 2 3 2 3" xfId="33151" xr:uid="{7E711374-ECF0-40ED-889A-6E31EBCA0A3D}"/>
    <cellStyle name="Normal 4 2 34 2 3 2 4" xfId="33152" xr:uid="{24C1E3D3-3ACD-4ABD-BECF-9E668B583E12}"/>
    <cellStyle name="Normal 4 2 34 2 3 2 5" xfId="33153" xr:uid="{80D4437A-52E7-450D-AD4F-6A46E3C9662A}"/>
    <cellStyle name="Normal 4 2 34 2 3 3" xfId="33154" xr:uid="{AFC921E1-205C-451C-933D-0D3CAFBF5BBF}"/>
    <cellStyle name="Normal 4 2 34 2 3 3 2" xfId="33155" xr:uid="{2E8A3B35-30E6-4B59-A03B-17136E16A10B}"/>
    <cellStyle name="Normal 4 2 34 2 3 4" xfId="33156" xr:uid="{9E835CE5-EE78-4B3B-81F3-955C151F6189}"/>
    <cellStyle name="Normal 4 2 34 2 3 5" xfId="33157" xr:uid="{E17BFAB6-47C1-4FA6-9A0A-98BD28A12A03}"/>
    <cellStyle name="Normal 4 2 34 2 4" xfId="33158" xr:uid="{17145948-8058-4CA8-808A-6F8951EFAD8F}"/>
    <cellStyle name="Normal 4 2 34 2 5" xfId="33159" xr:uid="{1E0D711D-9A41-42A3-9F74-1865F7BF79AA}"/>
    <cellStyle name="Normal 4 2 34 2 6" xfId="33160" xr:uid="{8AF30E7B-014F-4C37-AB8C-A81FD2644D06}"/>
    <cellStyle name="Normal 4 2 34 2 6 2" xfId="33161" xr:uid="{765F6DBD-82FF-45E3-B81D-4A5AAD8B0793}"/>
    <cellStyle name="Normal 4 2 34 2 7" xfId="33162" xr:uid="{489B0C75-9483-4751-826F-C8EE8679B723}"/>
    <cellStyle name="Normal 4 2 34 2 8" xfId="33163" xr:uid="{6A7F1A87-9508-434C-A920-4B4657F99CBD}"/>
    <cellStyle name="Normal 4 2 34 2 9" xfId="33164" xr:uid="{A872A79D-22BD-447C-9FD9-320A877A9BEE}"/>
    <cellStyle name="Normal 4 2 34 3" xfId="33165" xr:uid="{EC3377DC-12CD-4C38-B892-E1224D7F2B5F}"/>
    <cellStyle name="Normal 4 2 34 3 2" xfId="33166" xr:uid="{FAB74AE7-5D12-468F-BD55-6A35AFD9CB96}"/>
    <cellStyle name="Normal 4 2 34 3 3" xfId="33167" xr:uid="{A6E9AA14-4349-461C-9C2F-DE29883EA344}"/>
    <cellStyle name="Normal 4 2 34 4" xfId="33168" xr:uid="{9860150A-A595-4795-9291-9327B6DCC0FA}"/>
    <cellStyle name="Normal 4 2 34 4 2" xfId="33169" xr:uid="{31813CB8-3133-48EA-85AD-F453F6251D49}"/>
    <cellStyle name="Normal 4 2 34 4 3" xfId="33170" xr:uid="{FB201D0D-667C-4D8F-AAB1-3A5FB84A7269}"/>
    <cellStyle name="Normal 4 2 34 5" xfId="33171" xr:uid="{1B5B6FEB-13A7-4766-AF3B-A933674DECE7}"/>
    <cellStyle name="Normal 4 2 34 5 2" xfId="33172" xr:uid="{23058357-F113-4068-9A16-2833D4D3E9CA}"/>
    <cellStyle name="Normal 4 2 34 5 3" xfId="33173" xr:uid="{62FD4648-2D1E-4BB2-BA7B-3AF5CE1F15C0}"/>
    <cellStyle name="Normal 4 2 34 6" xfId="33174" xr:uid="{CB060F6E-8E92-42EE-909C-6837ECF2B035}"/>
    <cellStyle name="Normal 4 2 34 6 2" xfId="33175" xr:uid="{651259E4-D0D0-492A-9B57-4F165FBA371F}"/>
    <cellStyle name="Normal 4 2 34 6 3" xfId="33176" xr:uid="{3CBB69AE-5B9B-4840-9279-3E5CD265D0A2}"/>
    <cellStyle name="Normal 4 2 34 7" xfId="33177" xr:uid="{1C0B94C7-3A03-47C7-98BE-D2FC2D94985D}"/>
    <cellStyle name="Normal 4 2 34 7 2" xfId="33178" xr:uid="{CCA62C57-6EB9-400C-833A-7D1A9F0086C6}"/>
    <cellStyle name="Normal 4 2 34 7 3" xfId="33179" xr:uid="{3CCB3F2E-C345-4547-8DBA-724D2740137B}"/>
    <cellStyle name="Normal 4 2 34 8" xfId="33180" xr:uid="{CC58C485-4D23-473D-89C8-5F4E7AB1D2DE}"/>
    <cellStyle name="Normal 4 2 34 8 2" xfId="33181" xr:uid="{C00ADD88-67F4-4365-9EE5-7FF603C02F15}"/>
    <cellStyle name="Normal 4 2 34 8 2 2" xfId="33182" xr:uid="{B0D04AF3-7B5F-493F-9DFF-230FD767462A}"/>
    <cellStyle name="Normal 4 2 34 8 2 2 2" xfId="33183" xr:uid="{0DD4C0BA-A39A-4F81-A49B-7B2396506F5B}"/>
    <cellStyle name="Normal 4 2 34 8 2 3" xfId="33184" xr:uid="{19043AB8-8118-4744-8F30-82B8D29C947C}"/>
    <cellStyle name="Normal 4 2 34 8 2 4" xfId="33185" xr:uid="{F6301EC7-8959-415B-9CA9-CA9CD81B394C}"/>
    <cellStyle name="Normal 4 2 34 8 2 5" xfId="33186" xr:uid="{16959EAD-C35F-4054-84F1-DAB0ECA749D6}"/>
    <cellStyle name="Normal 4 2 34 8 3" xfId="33187" xr:uid="{832E00C1-272B-4B13-AA22-701C2859CEBB}"/>
    <cellStyle name="Normal 4 2 34 8 3 2" xfId="33188" xr:uid="{2D97728D-4C10-41C6-9212-38C6730EFDD6}"/>
    <cellStyle name="Normal 4 2 34 8 4" xfId="33189" xr:uid="{CBA4F8D5-1AC7-484C-866E-3CB0F4259092}"/>
    <cellStyle name="Normal 4 2 34 8 5" xfId="33190" xr:uid="{971B63C7-F4B7-42C6-9F18-7493F9570F51}"/>
    <cellStyle name="Normal 4 2 34 9" xfId="33191" xr:uid="{6B580AA9-FC34-47EF-A150-ECC8B73CB3E3}"/>
    <cellStyle name="Normal 4 2 35" xfId="33192" xr:uid="{98683556-570A-4489-9A6F-EA087CB2DE99}"/>
    <cellStyle name="Normal 4 2 35 2" xfId="33193" xr:uid="{326F6186-B869-43F7-B5B0-DAD6CC1470FC}"/>
    <cellStyle name="Normal 4 2 35 3" xfId="33194" xr:uid="{06FADCDD-72F6-48D4-AD69-E95643872270}"/>
    <cellStyle name="Normal 4 2 36" xfId="33195" xr:uid="{F4306A5B-D8F5-421B-BCF5-70634694F002}"/>
    <cellStyle name="Normal 4 2 36 2" xfId="33196" xr:uid="{69537169-B650-4632-99EE-A179BC39BEC8}"/>
    <cellStyle name="Normal 4 2 36 2 2" xfId="33197" xr:uid="{A3891288-5F5B-4276-86D3-79269A9EF9E0}"/>
    <cellStyle name="Normal 4 2 36 2 2 2" xfId="33198" xr:uid="{D7A6C6AC-59C0-4B0C-A439-76B748EF68E8}"/>
    <cellStyle name="Normal 4 2 36 2 2 2 2" xfId="33199" xr:uid="{402AD698-1A09-4688-AFA1-9A386C693308}"/>
    <cellStyle name="Normal 4 2 36 2 2 2 2 2" xfId="33200" xr:uid="{76408804-AB79-4AC9-AC3A-849E885A3AC8}"/>
    <cellStyle name="Normal 4 2 36 2 2 2 3" xfId="33201" xr:uid="{2A0F2AD5-6173-4003-AE47-64DF341E4EC9}"/>
    <cellStyle name="Normal 4 2 36 2 2 2 4" xfId="33202" xr:uid="{7B6AAAC7-6B42-464E-B6BE-EAB25733CE17}"/>
    <cellStyle name="Normal 4 2 36 2 2 2 5" xfId="33203" xr:uid="{75A5D53D-2611-4B8E-822D-E55812CB74CA}"/>
    <cellStyle name="Normal 4 2 36 2 2 3" xfId="33204" xr:uid="{AD1BB6EE-D382-471F-8154-E1FE2C44B965}"/>
    <cellStyle name="Normal 4 2 36 2 2 3 2" xfId="33205" xr:uid="{AB587AB6-D1BE-48F9-AB3D-C3D10099B2C6}"/>
    <cellStyle name="Normal 4 2 36 2 2 4" xfId="33206" xr:uid="{46079929-A372-4684-81E2-5CEA79D414F8}"/>
    <cellStyle name="Normal 4 2 36 2 2 5" xfId="33207" xr:uid="{9972A282-D1EC-437D-B718-946D3AF1305E}"/>
    <cellStyle name="Normal 4 2 36 2 3" xfId="33208" xr:uid="{918B1E9A-D821-4C93-8F81-662FFD3AC34B}"/>
    <cellStyle name="Normal 4 2 36 2 4" xfId="33209" xr:uid="{4809AC68-63CB-4658-9F74-A8B266C81F77}"/>
    <cellStyle name="Normal 4 2 36 2 5" xfId="33210" xr:uid="{740EB954-D80B-46DF-A9A6-E2109A3DE2DC}"/>
    <cellStyle name="Normal 4 2 36 2 6" xfId="33211" xr:uid="{2FCD2F07-553D-4FE1-A880-E28B7382C0F4}"/>
    <cellStyle name="Normal 4 2 36 2 6 2" xfId="33212" xr:uid="{3ED9D899-8F20-4F88-BDEA-F48014C79FDB}"/>
    <cellStyle name="Normal 4 2 36 2 7" xfId="33213" xr:uid="{3B768B4F-DDCF-46AD-941E-C6DEECA6A876}"/>
    <cellStyle name="Normal 4 2 36 2 8" xfId="33214" xr:uid="{709A3AA3-7380-4214-82DA-25DF3EE717AB}"/>
    <cellStyle name="Normal 4 2 36 2 9" xfId="33215" xr:uid="{0969260A-38BE-4850-B19E-2C929F0E57B0}"/>
    <cellStyle name="Normal 4 2 36 3" xfId="33216" xr:uid="{DE79CD58-FA2C-499F-BE13-BC99A8CD304D}"/>
    <cellStyle name="Normal 4 2 36 3 2" xfId="33217" xr:uid="{D92EA1C0-62C1-46B7-816E-CEFEB69119B0}"/>
    <cellStyle name="Normal 4 2 36 3 2 2" xfId="33218" xr:uid="{DDCFC278-FF7F-47B3-97C8-A323793F0431}"/>
    <cellStyle name="Normal 4 2 36 3 2 2 2" xfId="33219" xr:uid="{E258D4A8-0530-433A-99F6-027A05B83F2D}"/>
    <cellStyle name="Normal 4 2 36 3 2 3" xfId="33220" xr:uid="{524A1386-977A-46DE-BD4E-058BECDDCCDE}"/>
    <cellStyle name="Normal 4 2 36 3 2 4" xfId="33221" xr:uid="{83423F29-ED6D-4E4A-9FBE-B10833D0C695}"/>
    <cellStyle name="Normal 4 2 36 3 2 5" xfId="33222" xr:uid="{F1C3FEDA-DAC3-4575-BEE4-D92439B3E066}"/>
    <cellStyle name="Normal 4 2 36 3 3" xfId="33223" xr:uid="{417A4A29-62F8-4207-B899-89465D8BD6B1}"/>
    <cellStyle name="Normal 4 2 36 3 3 2" xfId="33224" xr:uid="{847A6955-7532-4329-A46D-3C0D700473D9}"/>
    <cellStyle name="Normal 4 2 36 3 4" xfId="33225" xr:uid="{38A2D8ED-E370-4E92-A7C0-64094F3193E4}"/>
    <cellStyle name="Normal 4 2 36 3 5" xfId="33226" xr:uid="{E9C09AC2-EED3-4F06-A48E-153B5842C1D3}"/>
    <cellStyle name="Normal 4 2 36 4" xfId="33227" xr:uid="{E2F7BF5F-376F-4151-A73E-4773F7571E6A}"/>
    <cellStyle name="Normal 4 2 36 5" xfId="33228" xr:uid="{7AA0BC5C-9650-4619-AF32-CC921DDA0AA7}"/>
    <cellStyle name="Normal 4 2 36 6" xfId="33229" xr:uid="{15E4115E-B5C4-4886-8E05-8F5EB54BC351}"/>
    <cellStyle name="Normal 4 2 36 6 2" xfId="33230" xr:uid="{8D0CD48D-FDFD-4F14-824C-49CB369B17F8}"/>
    <cellStyle name="Normal 4 2 36 7" xfId="33231" xr:uid="{11FF5738-4D59-467B-9558-97D3C34A0ED0}"/>
    <cellStyle name="Normal 4 2 36 8" xfId="33232" xr:uid="{26F963F8-BF6F-4AED-8AB5-4DD262E4D47B}"/>
    <cellStyle name="Normal 4 2 36 9" xfId="33233" xr:uid="{8B305FDD-EAC5-4129-AC13-9327C3FB16C0}"/>
    <cellStyle name="Normal 4 2 37" xfId="33234" xr:uid="{6246D578-D569-4068-93A9-BA33DE382E4D}"/>
    <cellStyle name="Normal 4 2 38" xfId="33235" xr:uid="{0F80F0D3-C98E-4184-9C7B-75B29FE6DDC6}"/>
    <cellStyle name="Normal 4 2 39" xfId="33236" xr:uid="{D52751AA-5D77-4E8D-B62A-652372589027}"/>
    <cellStyle name="Normal 4 2 4" xfId="33237" xr:uid="{64D2DE0C-CF59-4991-9479-EC6D44D6AC10}"/>
    <cellStyle name="Normal 4 2 4 2" xfId="33238" xr:uid="{AE632DD3-D8C5-4725-8FD8-94855A63DB7F}"/>
    <cellStyle name="Normal 4 2 4 2 2" xfId="33239" xr:uid="{5BDE2D34-932E-443C-9226-8BD0BFC106D5}"/>
    <cellStyle name="Normal 4 2 4 2 3" xfId="33240" xr:uid="{E6254547-C98E-4A1F-8559-9E997BA94330}"/>
    <cellStyle name="Normal 4 2 4 3" xfId="33241" xr:uid="{9E7A1947-6BC7-4144-93AE-64D767DABB2B}"/>
    <cellStyle name="Normal 4 2 4 3 2" xfId="33242" xr:uid="{1629E2D2-6541-4ADC-A036-0BF618323EAB}"/>
    <cellStyle name="Normal 4 2 4 3 3" xfId="33243" xr:uid="{9D9CD93D-0606-4AB4-B8FF-DB74B491CD54}"/>
    <cellStyle name="Normal 4 2 4 4" xfId="33244" xr:uid="{CC6C7E76-E1D8-485C-9BF4-17E48674495B}"/>
    <cellStyle name="Normal 4 2 4 5" xfId="33245" xr:uid="{314562FA-8072-4D49-9AB8-3EB84FEEE011}"/>
    <cellStyle name="Normal 4 2 40" xfId="33246" xr:uid="{DC45EFE1-848F-40FE-9590-28FE08A028E7}"/>
    <cellStyle name="Normal 4 2 41" xfId="33247" xr:uid="{FD16C9AF-DF68-41A4-992D-DCA9CC7832D6}"/>
    <cellStyle name="Normal 4 2 41 2" xfId="33248" xr:uid="{18471287-3A9F-425F-8D6A-0A5EEB8F61B1}"/>
    <cellStyle name="Normal 4 2 41 2 2" xfId="33249" xr:uid="{BEEE37D1-18A7-4C26-9615-8CFA2272E6E6}"/>
    <cellStyle name="Normal 4 2 41 2 2 2" xfId="33250" xr:uid="{A8ABF9E3-8475-461E-A38E-97697D1A39BA}"/>
    <cellStyle name="Normal 4 2 41 2 3" xfId="33251" xr:uid="{FFD03E3F-8867-43C8-A679-A754D97FD212}"/>
    <cellStyle name="Normal 4 2 41 2 4" xfId="33252" xr:uid="{63E399E2-594C-4160-9BF1-08B8800EBFA2}"/>
    <cellStyle name="Normal 4 2 41 2 5" xfId="33253" xr:uid="{7AE47166-FD1E-422A-B166-D5F53DA24A82}"/>
    <cellStyle name="Normal 4 2 41 3" xfId="33254" xr:uid="{E1EB0F53-FAEB-47ED-9737-EABC37D196EC}"/>
    <cellStyle name="Normal 4 2 41 3 2" xfId="33255" xr:uid="{AB717CCF-DBD7-446C-AD48-D212E09CB736}"/>
    <cellStyle name="Normal 4 2 41 4" xfId="33256" xr:uid="{B91A32B6-CEF8-465F-ADB5-837698147D3B}"/>
    <cellStyle name="Normal 4 2 41 5" xfId="33257" xr:uid="{B5B07232-C9D5-401A-A815-E8FF8BE87AD5}"/>
    <cellStyle name="Normal 4 2 42" xfId="33258" xr:uid="{028116FE-B3A1-4A8C-8862-B9C6DEADBE21}"/>
    <cellStyle name="Normal 4 2 43" xfId="33259" xr:uid="{9C63E60B-3010-480D-8F5E-277DDC21007F}"/>
    <cellStyle name="Normal 4 2 44" xfId="33260" xr:uid="{152F48FB-9EA0-43C3-86F6-D07D4883B2E7}"/>
    <cellStyle name="Normal 4 2 45" xfId="33261" xr:uid="{861D7678-4CA5-41A2-8F8B-C0557713E2D7}"/>
    <cellStyle name="Normal 4 2 45 2" xfId="33262" xr:uid="{88FD0229-1E37-4307-9EAC-53954C737C0E}"/>
    <cellStyle name="Normal 4 2 46" xfId="33263" xr:uid="{4BE4DD7C-EFAF-49AB-959E-628DBF3FF980}"/>
    <cellStyle name="Normal 4 2 47" xfId="33264" xr:uid="{4465B826-8DC7-4D75-9931-A5E4B34D104C}"/>
    <cellStyle name="Normal 4 2 48" xfId="33265" xr:uid="{F3FA0C1A-354D-44E1-92A6-38071A2A5247}"/>
    <cellStyle name="Normal 4 2 5" xfId="33266" xr:uid="{C68545DE-45D3-4C67-98EB-12D618560E58}"/>
    <cellStyle name="Normal 4 2 5 2" xfId="33267" xr:uid="{7CE068E5-9961-489C-8BEB-1C9B5DD339C7}"/>
    <cellStyle name="Normal 4 2 5 2 2" xfId="33268" xr:uid="{945D22BE-B9EE-4D4E-93D4-6B1CB52CDD5A}"/>
    <cellStyle name="Normal 4 2 5 2 3" xfId="33269" xr:uid="{3DA01068-2F98-4E5C-A872-A360CB198A2E}"/>
    <cellStyle name="Normal 4 2 5 3" xfId="33270" xr:uid="{2FE0B48B-1224-4A4B-999B-C763B0E16708}"/>
    <cellStyle name="Normal 4 2 5 3 2" xfId="33271" xr:uid="{9163FC64-D932-48DA-8D38-AE6B4BC1852D}"/>
    <cellStyle name="Normal 4 2 5 3 3" xfId="33272" xr:uid="{8247D804-5A4A-4F90-BA3B-5DE69004D544}"/>
    <cellStyle name="Normal 4 2 5 4" xfId="33273" xr:uid="{7123B917-5DA8-48B7-877A-AC0F99A95720}"/>
    <cellStyle name="Normal 4 2 5 5" xfId="33274" xr:uid="{93D1025B-C661-405A-B3A1-B82C887EAD00}"/>
    <cellStyle name="Normal 4 2 6" xfId="33275" xr:uid="{6BA518DA-5D84-4C84-B03C-EF67B2DEDC8A}"/>
    <cellStyle name="Normal 4 2 6 2" xfId="33276" xr:uid="{BDBD4500-27AB-4BA4-B82D-542CC8136CEC}"/>
    <cellStyle name="Normal 4 2 6 2 2" xfId="33277" xr:uid="{951035A1-01D2-4C9D-BEFA-C14D5510DBB4}"/>
    <cellStyle name="Normal 4 2 6 2 3" xfId="33278" xr:uid="{D3D53BB1-92B6-4671-B413-57737B78D996}"/>
    <cellStyle name="Normal 4 2 6 3" xfId="33279" xr:uid="{2A752694-BD82-4887-8FE9-83650F5A4937}"/>
    <cellStyle name="Normal 4 2 6 3 2" xfId="33280" xr:uid="{4859F6F2-F868-4C9A-9F0F-DB2A21386019}"/>
    <cellStyle name="Normal 4 2 6 3 3" xfId="33281" xr:uid="{35C67C99-8C19-4678-A6DF-45297965D64C}"/>
    <cellStyle name="Normal 4 2 6 4" xfId="33282" xr:uid="{855CAD45-FB1B-4473-B613-61C474FD9BAB}"/>
    <cellStyle name="Normal 4 2 6 5" xfId="33283" xr:uid="{936A74FE-AD12-42C0-9FE8-F86121DF9698}"/>
    <cellStyle name="Normal 4 2 7" xfId="33284" xr:uid="{C778CE4E-971A-47BC-9AA0-10EE8D804228}"/>
    <cellStyle name="Normal 4 2 7 2" xfId="33285" xr:uid="{5687FD71-D688-4841-A0CC-416ACEB5A916}"/>
    <cellStyle name="Normal 4 2 7 2 2" xfId="33286" xr:uid="{25E0FFE9-E6A7-4AB4-91ED-4DCE0695920C}"/>
    <cellStyle name="Normal 4 2 7 2 3" xfId="33287" xr:uid="{BA84D7C5-58B6-48AB-B986-67F2E6506A52}"/>
    <cellStyle name="Normal 4 2 7 3" xfId="33288" xr:uid="{69A8D4B9-F6B4-4C45-B383-00A1E2E0B2D9}"/>
    <cellStyle name="Normal 4 2 7 3 2" xfId="33289" xr:uid="{88CE0544-B1F1-4FEB-8C17-B5FD6682C4C8}"/>
    <cellStyle name="Normal 4 2 7 3 3" xfId="33290" xr:uid="{DB2258D6-6DAC-4DE5-BD39-A81D826E3428}"/>
    <cellStyle name="Normal 4 2 7 4" xfId="33291" xr:uid="{2C05E426-81B6-420B-963F-86350D69610F}"/>
    <cellStyle name="Normal 4 2 7 5" xfId="33292" xr:uid="{E532F5B1-A1EE-4C1F-808E-6DD04699E963}"/>
    <cellStyle name="Normal 4 2 8" xfId="33293" xr:uid="{3B1953BF-525D-4A6A-8F3D-D1B33DFF44E8}"/>
    <cellStyle name="Normal 4 2 8 2" xfId="33294" xr:uid="{7C907B35-FF6D-4A8F-9B6D-E456E6D4E0AE}"/>
    <cellStyle name="Normal 4 2 8 2 2" xfId="33295" xr:uid="{763CB1CF-2578-4E58-AA56-7EC1B8C0A5B9}"/>
    <cellStyle name="Normal 4 2 8 2 3" xfId="33296" xr:uid="{2A36957E-3B2F-4421-9838-EEC233941836}"/>
    <cellStyle name="Normal 4 2 8 3" xfId="33297" xr:uid="{6CC3BD23-A4AD-43DA-B6B8-123D50929442}"/>
    <cellStyle name="Normal 4 2 8 3 2" xfId="33298" xr:uid="{1BBE782B-3076-464F-99F7-233EA566834E}"/>
    <cellStyle name="Normal 4 2 8 3 3" xfId="33299" xr:uid="{6E64D806-2CE5-45FC-9206-368D0E9FC446}"/>
    <cellStyle name="Normal 4 2 8 4" xfId="33300" xr:uid="{80890905-6D57-4744-B808-8DC178F8D1CD}"/>
    <cellStyle name="Normal 4 2 8 5" xfId="33301" xr:uid="{8A5294D5-D9FC-4DAD-B537-4FB630A6B30F}"/>
    <cellStyle name="Normal 4 2 9" xfId="33302" xr:uid="{92314B0B-8F1B-4C37-9993-F2CBA7FD95B6}"/>
    <cellStyle name="Normal 4 2 9 2" xfId="33303" xr:uid="{DF50F307-FCCC-4C3D-827E-7A3BE62B6350}"/>
    <cellStyle name="Normal 4 2 9 2 2" xfId="33304" xr:uid="{E0E7F6FA-0EBB-44A4-845E-18364EA22F3E}"/>
    <cellStyle name="Normal 4 2 9 2 3" xfId="33305" xr:uid="{CE722EA3-B1BC-482B-AA74-F33F1D2D72E9}"/>
    <cellStyle name="Normal 4 2 9 3" xfId="33306" xr:uid="{99341CF8-8541-4D66-B827-642C7C0D54BD}"/>
    <cellStyle name="Normal 4 2 9 3 2" xfId="33307" xr:uid="{66C15F1E-5877-43BD-8C05-1235E32D8686}"/>
    <cellStyle name="Normal 4 2 9 3 3" xfId="33308" xr:uid="{7959C864-5EBE-41AE-B78F-D346C3648778}"/>
    <cellStyle name="Normal 4 2 9 4" xfId="33309" xr:uid="{742787BB-5E47-4B1D-8076-E4DBD5A23842}"/>
    <cellStyle name="Normal 4 2 9 5" xfId="33310" xr:uid="{AF22643B-AA21-4C3C-A249-B99DE6491719}"/>
    <cellStyle name="Normal 4 20" xfId="33311" xr:uid="{C27DD10B-2DF2-4AAF-BCF2-F45FEEA774F9}"/>
    <cellStyle name="Normal 4 21" xfId="33312" xr:uid="{F6856D11-7F52-403B-85D4-801A7DB3C226}"/>
    <cellStyle name="Normal 4 22" xfId="33313" xr:uid="{F9FE525F-7386-4D4B-B8EC-E5A4CD135850}"/>
    <cellStyle name="Normal 4 23" xfId="33314" xr:uid="{29216EA9-A4A1-4865-95DE-3EB83DB8E665}"/>
    <cellStyle name="Normal 4 24" xfId="33315" xr:uid="{0276B96F-F58D-4F9E-80DA-F16C7858915B}"/>
    <cellStyle name="Normal 4 25" xfId="33316" xr:uid="{A00EB978-B1C4-4872-82D7-701A5E5B2F21}"/>
    <cellStyle name="Normal 4 25 2" xfId="41496" xr:uid="{D648F1B3-F96B-4979-A6A6-D0A1DB2996B9}"/>
    <cellStyle name="Normal 4 26" xfId="33317" xr:uid="{CDF56423-9E00-49AF-B85E-257CF7ACD373}"/>
    <cellStyle name="Normal 4 27" xfId="33318" xr:uid="{38712A17-7A6C-4D0E-BBEA-F1421F209690}"/>
    <cellStyle name="Normal 4 28" xfId="33319" xr:uid="{00CDB65A-70F5-41E0-AF71-C00B140D4607}"/>
    <cellStyle name="Normal 4 29" xfId="33320" xr:uid="{F8CF92A1-8086-435F-B066-27947B2830B6}"/>
    <cellStyle name="Normal 4 3" xfId="33321" xr:uid="{725E9621-97AA-4617-9516-5C8F49E915F6}"/>
    <cellStyle name="Normal 4 3 10" xfId="33322" xr:uid="{799093A0-E85F-4AA4-9B0A-66D4EF431648}"/>
    <cellStyle name="Normal 4 3 10 2" xfId="33323" xr:uid="{1534BE1B-5AE8-4C8A-BF3D-901E804C4112}"/>
    <cellStyle name="Normal 4 3 10 2 2" xfId="33324" xr:uid="{BA72D8DD-037E-4D8C-9627-9841FB4CE360}"/>
    <cellStyle name="Normal 4 3 10 2 3" xfId="33325" xr:uid="{DC05F4DF-2D50-4DE9-8BB2-B847718B9EEE}"/>
    <cellStyle name="Normal 4 3 10 3" xfId="33326" xr:uid="{22357CC1-2A64-4B4B-BAB4-EBFBD6F1A8F8}"/>
    <cellStyle name="Normal 4 3 10 3 2" xfId="33327" xr:uid="{DF983841-BC6A-4501-AA94-A0D65D46F47B}"/>
    <cellStyle name="Normal 4 3 10 3 3" xfId="33328" xr:uid="{16649987-EDCC-4386-85EF-A738C690EE6F}"/>
    <cellStyle name="Normal 4 3 10 4" xfId="33329" xr:uid="{CEB63ECF-198B-4162-890B-987592A6409F}"/>
    <cellStyle name="Normal 4 3 10 5" xfId="33330" xr:uid="{AFD31549-431C-4E01-B463-D400E6046FAF}"/>
    <cellStyle name="Normal 4 3 11" xfId="33331" xr:uid="{A5EAEFA5-F507-4E07-8FF3-3154C713E3BE}"/>
    <cellStyle name="Normal 4 3 11 2" xfId="33332" xr:uid="{A675D50D-97A8-4C2A-8608-125DF24BC7D4}"/>
    <cellStyle name="Normal 4 3 11 2 2" xfId="33333" xr:uid="{D87F156A-D93D-46EA-A51D-8DEFE6127ECF}"/>
    <cellStyle name="Normal 4 3 11 2 3" xfId="33334" xr:uid="{00F0D0E3-57EB-4001-AB05-4B5C97C680A4}"/>
    <cellStyle name="Normal 4 3 11 3" xfId="33335" xr:uid="{1C39CF3E-235E-46C4-8B44-4A2C728403BF}"/>
    <cellStyle name="Normal 4 3 11 3 2" xfId="33336" xr:uid="{AE6C0B23-20A8-480A-B1C1-6E38578DD5B6}"/>
    <cellStyle name="Normal 4 3 11 3 3" xfId="33337" xr:uid="{052CC381-BD96-4A93-BAF7-801249F6D86C}"/>
    <cellStyle name="Normal 4 3 11 4" xfId="33338" xr:uid="{33D43CAA-2BF7-43CD-9624-11169AD9CF0A}"/>
    <cellStyle name="Normal 4 3 11 5" xfId="33339" xr:uid="{6AE15F9A-3491-4EE9-96F6-AC51F034F1F5}"/>
    <cellStyle name="Normal 4 3 12" xfId="33340" xr:uid="{1C196987-B6E5-49CD-A2DC-5FC287736AC6}"/>
    <cellStyle name="Normal 4 3 12 2" xfId="33341" xr:uid="{6DB0FB70-52D9-4229-801F-BCC36150A60C}"/>
    <cellStyle name="Normal 4 3 12 2 2" xfId="33342" xr:uid="{585725BF-53AC-4958-A0CB-D3FB54E93DCA}"/>
    <cellStyle name="Normal 4 3 12 2 3" xfId="33343" xr:uid="{9242920C-A500-4981-A13D-FC273CF5B103}"/>
    <cellStyle name="Normal 4 3 12 3" xfId="33344" xr:uid="{341EDFC0-769F-4F76-A6F8-284029E0EAA3}"/>
    <cellStyle name="Normal 4 3 12 3 2" xfId="33345" xr:uid="{A05FE09F-65A4-48FF-9A82-A6410676084D}"/>
    <cellStyle name="Normal 4 3 12 3 3" xfId="33346" xr:uid="{68D7E2C6-05DA-4087-9D02-C33442DE0C14}"/>
    <cellStyle name="Normal 4 3 12 4" xfId="33347" xr:uid="{61C2194A-90A1-41DD-A303-44335712F5D2}"/>
    <cellStyle name="Normal 4 3 12 5" xfId="33348" xr:uid="{541655C9-8C34-4A24-93DE-C335F2EC1AAC}"/>
    <cellStyle name="Normal 4 3 13" xfId="33349" xr:uid="{80AEC54D-BD63-46FE-8EF5-7674754BD717}"/>
    <cellStyle name="Normal 4 3 13 2" xfId="33350" xr:uid="{DF03014A-CE90-4EC3-8180-F71BA2537BC6}"/>
    <cellStyle name="Normal 4 3 13 2 2" xfId="33351" xr:uid="{39C90E60-2B26-4A9E-8833-B4B1ACE06E68}"/>
    <cellStyle name="Normal 4 3 13 2 3" xfId="33352" xr:uid="{9DF0EBE5-22AD-4014-AD03-CB3912BC4AD1}"/>
    <cellStyle name="Normal 4 3 13 3" xfId="33353" xr:uid="{95D85CC2-D95A-4861-9B6D-2E4D572EB338}"/>
    <cellStyle name="Normal 4 3 13 3 2" xfId="33354" xr:uid="{B03F2549-3BD2-4F55-9011-0E5CEBCA6D6E}"/>
    <cellStyle name="Normal 4 3 13 3 3" xfId="33355" xr:uid="{4DB19562-857C-4D05-8DB9-88443E86B3F1}"/>
    <cellStyle name="Normal 4 3 13 4" xfId="33356" xr:uid="{D0E8C276-A005-48C3-8687-F17D3AC96EFE}"/>
    <cellStyle name="Normal 4 3 13 5" xfId="33357" xr:uid="{154B6EEC-B260-45AE-A81C-18CE96AFABD0}"/>
    <cellStyle name="Normal 4 3 14" xfId="33358" xr:uid="{FBB39EDA-A8BD-4860-8250-157FEB085842}"/>
    <cellStyle name="Normal 4 3 14 2" xfId="33359" xr:uid="{F0028B7B-2F45-4E6E-B5CC-C377B8D4551B}"/>
    <cellStyle name="Normal 4 3 14 2 2" xfId="33360" xr:uid="{1666DA25-6F4A-413C-B742-E61820B09406}"/>
    <cellStyle name="Normal 4 3 14 2 3" xfId="33361" xr:uid="{37FC497C-3BB5-4F2D-BA30-EECF0FC400A8}"/>
    <cellStyle name="Normal 4 3 14 3" xfId="33362" xr:uid="{B5602989-9026-4506-98DE-E5100A45CA88}"/>
    <cellStyle name="Normal 4 3 14 3 2" xfId="33363" xr:uid="{629B8335-27EC-4110-8F71-72E9C5EE2710}"/>
    <cellStyle name="Normal 4 3 14 3 3" xfId="33364" xr:uid="{C832F9A9-EF99-4C00-8808-4CC9ABA27E5C}"/>
    <cellStyle name="Normal 4 3 14 4" xfId="33365" xr:uid="{B10EC0B6-8344-4E8C-9256-AD13A3F66F2F}"/>
    <cellStyle name="Normal 4 3 14 5" xfId="33366" xr:uid="{012C2391-1413-4CB8-BBF8-777DC3C6E9AD}"/>
    <cellStyle name="Normal 4 3 15" xfId="33367" xr:uid="{62C27AE0-A030-41F8-B862-8B1460BA7B56}"/>
    <cellStyle name="Normal 4 3 15 2" xfId="33368" xr:uid="{1E61033B-D3B9-4F1C-A881-D53633EC8401}"/>
    <cellStyle name="Normal 4 3 15 2 2" xfId="33369" xr:uid="{2DA0CA07-9365-4A66-BEC6-DADFEFBD0712}"/>
    <cellStyle name="Normal 4 3 15 2 3" xfId="33370" xr:uid="{AB7351B0-9FDD-4575-9CE0-02740A7AA251}"/>
    <cellStyle name="Normal 4 3 15 3" xfId="33371" xr:uid="{BCA89A3C-2343-4AD1-9EC4-DFFEE3BCD1F4}"/>
    <cellStyle name="Normal 4 3 15 3 2" xfId="33372" xr:uid="{9017B5B1-E3E5-4E15-8124-D81BC777BCB1}"/>
    <cellStyle name="Normal 4 3 15 3 3" xfId="33373" xr:uid="{A852EC17-8E4F-4534-B395-BF0CF759ED1D}"/>
    <cellStyle name="Normal 4 3 15 4" xfId="33374" xr:uid="{0E07F60E-1EF6-402D-8DE3-41BB9C6A0BA2}"/>
    <cellStyle name="Normal 4 3 15 5" xfId="33375" xr:uid="{217E743A-8C77-4FC4-B1E3-68145D18A344}"/>
    <cellStyle name="Normal 4 3 16" xfId="33376" xr:uid="{457FE80A-EB2A-4B66-AE54-0F3A26805E9C}"/>
    <cellStyle name="Normal 4 3 16 2" xfId="33377" xr:uid="{9E099A58-AEE4-47B8-94CE-E00E7D6090DD}"/>
    <cellStyle name="Normal 4 3 16 2 2" xfId="33378" xr:uid="{8CBD4672-A780-4D10-86F7-0D0472E21756}"/>
    <cellStyle name="Normal 4 3 16 2 3" xfId="33379" xr:uid="{4CBCCE9F-83FD-47C6-99F1-A6CA36CCB8A7}"/>
    <cellStyle name="Normal 4 3 16 3" xfId="33380" xr:uid="{DB380926-281C-48C0-91DB-1DD4EA837C86}"/>
    <cellStyle name="Normal 4 3 16 3 2" xfId="33381" xr:uid="{FBA2FCD0-EB93-413C-B69B-13271190AD69}"/>
    <cellStyle name="Normal 4 3 16 3 3" xfId="33382" xr:uid="{211DA49C-8B8E-44DA-8787-0F403040FBE1}"/>
    <cellStyle name="Normal 4 3 16 4" xfId="33383" xr:uid="{A9C2BC33-E31E-400E-929E-6359CDC07F35}"/>
    <cellStyle name="Normal 4 3 16 5" xfId="33384" xr:uid="{C7941FD9-265D-4CC1-9984-43FDAEDF6AA1}"/>
    <cellStyle name="Normal 4 3 17" xfId="33385" xr:uid="{C17BA813-86F3-4F23-88AF-A98CCD4EEE5D}"/>
    <cellStyle name="Normal 4 3 17 2" xfId="33386" xr:uid="{B39449C2-92FE-4742-93C2-9EC50F2B26A6}"/>
    <cellStyle name="Normal 4 3 17 2 2" xfId="33387" xr:uid="{CF71A69B-1165-4C36-84D1-92398A4E9FB1}"/>
    <cellStyle name="Normal 4 3 17 2 3" xfId="33388" xr:uid="{42A86803-1452-456D-A33E-7F3AD513354A}"/>
    <cellStyle name="Normal 4 3 17 3" xfId="33389" xr:uid="{C6FEC76C-40AB-430A-B8BA-3750091692E9}"/>
    <cellStyle name="Normal 4 3 17 3 2" xfId="33390" xr:uid="{8B1B12A4-E548-49E6-84F2-7C7B2B04F93E}"/>
    <cellStyle name="Normal 4 3 17 3 3" xfId="33391" xr:uid="{F38F7979-0F4F-4D0E-9011-102F3AF4DF81}"/>
    <cellStyle name="Normal 4 3 17 4" xfId="33392" xr:uid="{CB4583AF-9397-4FA1-A730-232A7431E11C}"/>
    <cellStyle name="Normal 4 3 17 5" xfId="33393" xr:uid="{132D883D-0B67-46D3-8D29-5B8B84FB46D1}"/>
    <cellStyle name="Normal 4 3 18" xfId="33394" xr:uid="{AEEDF04F-9EC3-493B-A52D-D1491DB4AF79}"/>
    <cellStyle name="Normal 4 3 19" xfId="33395" xr:uid="{C9AC5403-19EB-488C-A381-484566308A0C}"/>
    <cellStyle name="Normal 4 3 19 2" xfId="41565" xr:uid="{8ABD7763-55D9-4054-AD39-1A0ADD91455C}"/>
    <cellStyle name="Normal 4 3 2" xfId="33396" xr:uid="{EF3F7EFA-E33B-4C26-9E0A-BBEB81A1F1CD}"/>
    <cellStyle name="Normal 4 3 2 10" xfId="33397" xr:uid="{A567EC7D-5FBB-4993-9C9D-66F69F96D0B0}"/>
    <cellStyle name="Normal 4 3 2 11" xfId="33398" xr:uid="{64761199-DEFC-46DA-A086-548B43BC14E9}"/>
    <cellStyle name="Normal 4 3 2 11 2" xfId="33399" xr:uid="{A5BC6E05-62C9-420E-A514-ADB50C19CB39}"/>
    <cellStyle name="Normal 4 3 2 11 2 2" xfId="33400" xr:uid="{3455549A-156C-4FE9-8BBC-8680131C7A21}"/>
    <cellStyle name="Normal 4 3 2 11 2 2 2" xfId="33401" xr:uid="{915D8246-7AA4-4015-A2F7-8CB7C9CD349C}"/>
    <cellStyle name="Normal 4 3 2 11 2 2 2 2" xfId="33402" xr:uid="{562079E6-D8D9-486C-9CC0-C134F817D74C}"/>
    <cellStyle name="Normal 4 3 2 11 2 2 2 2 2" xfId="33403" xr:uid="{8AE8D1F5-C131-491F-A0A9-D36E3D11B59E}"/>
    <cellStyle name="Normal 4 3 2 11 2 2 2 3" xfId="33404" xr:uid="{FBC93EB0-D669-4947-B2EC-444EB2B3459A}"/>
    <cellStyle name="Normal 4 3 2 11 2 2 2 4" xfId="33405" xr:uid="{6F39E0F7-3A44-49CD-976D-4B0963B8A2A5}"/>
    <cellStyle name="Normal 4 3 2 11 2 2 2 5" xfId="33406" xr:uid="{CE84805C-E188-43FB-9AA2-B609D64E7593}"/>
    <cellStyle name="Normal 4 3 2 11 2 2 3" xfId="33407" xr:uid="{584EC788-F029-4546-A394-BCDA9885EDDC}"/>
    <cellStyle name="Normal 4 3 2 11 2 2 3 2" xfId="33408" xr:uid="{1A5044DD-17BD-4E0E-B7ED-F6DB420248C7}"/>
    <cellStyle name="Normal 4 3 2 11 2 2 4" xfId="33409" xr:uid="{ED02D48F-9123-4627-A271-4620454CD802}"/>
    <cellStyle name="Normal 4 3 2 11 2 2 5" xfId="33410" xr:uid="{12FAC514-F0D4-4DEE-8205-E3732164F960}"/>
    <cellStyle name="Normal 4 3 2 11 2 3" xfId="33411" xr:uid="{FA40043C-59AB-4EE2-81A6-2E6317823900}"/>
    <cellStyle name="Normal 4 3 2 11 2 4" xfId="33412" xr:uid="{9E2B0C61-0019-4811-B99D-4A2159229E7C}"/>
    <cellStyle name="Normal 4 3 2 11 2 5" xfId="33413" xr:uid="{BB540313-8355-44ED-983C-626C8C357BD9}"/>
    <cellStyle name="Normal 4 3 2 11 2 6" xfId="33414" xr:uid="{42D26688-E5A4-4723-B3A3-87769FD8E9F4}"/>
    <cellStyle name="Normal 4 3 2 11 2 6 2" xfId="33415" xr:uid="{2761843A-B7EE-4FFA-868D-D26491A65181}"/>
    <cellStyle name="Normal 4 3 2 11 2 7" xfId="33416" xr:uid="{E256B4F8-E350-4CED-B535-FDCB9FCE5DD0}"/>
    <cellStyle name="Normal 4 3 2 11 2 8" xfId="33417" xr:uid="{FF717B67-4567-41C6-AC7D-EACBA819B9C4}"/>
    <cellStyle name="Normal 4 3 2 11 2 9" xfId="33418" xr:uid="{DF537751-D293-4BA3-A291-41E5EA8EB9B1}"/>
    <cellStyle name="Normal 4 3 2 11 3" xfId="33419" xr:uid="{06C11A63-A325-4FD1-BC75-BDF1166F8B42}"/>
    <cellStyle name="Normal 4 3 2 11 3 2" xfId="33420" xr:uid="{8023C8EC-9C8D-458E-A6AA-F0CAB6F8EDD3}"/>
    <cellStyle name="Normal 4 3 2 11 3 2 2" xfId="33421" xr:uid="{66014E40-AA79-4E1F-9138-16739ED5A099}"/>
    <cellStyle name="Normal 4 3 2 11 3 2 2 2" xfId="33422" xr:uid="{852652FE-1E75-4D2A-953E-3FE290A20291}"/>
    <cellStyle name="Normal 4 3 2 11 3 2 3" xfId="33423" xr:uid="{91BE67D1-B08F-4839-87FC-C49E878BF56E}"/>
    <cellStyle name="Normal 4 3 2 11 3 2 4" xfId="33424" xr:uid="{E9A17851-9B9F-4B9C-A57D-F37CC3ED13E4}"/>
    <cellStyle name="Normal 4 3 2 11 3 2 5" xfId="33425" xr:uid="{F66B90CB-7194-4A6A-89A2-D80EA198E3E3}"/>
    <cellStyle name="Normal 4 3 2 11 3 3" xfId="33426" xr:uid="{5F55A2BE-D3D4-4361-9AF2-41FD85AD701C}"/>
    <cellStyle name="Normal 4 3 2 11 3 3 2" xfId="33427" xr:uid="{FAD84E46-5F8E-4F56-951B-8A57D955DF2E}"/>
    <cellStyle name="Normal 4 3 2 11 3 4" xfId="33428" xr:uid="{C6358BD2-ED5E-4481-8AA8-6FF9D333FD1A}"/>
    <cellStyle name="Normal 4 3 2 11 3 5" xfId="33429" xr:uid="{BF8536AB-B9B0-412F-A3BF-15CFC50CF97D}"/>
    <cellStyle name="Normal 4 3 2 11 4" xfId="33430" xr:uid="{E8743E18-5E34-4A65-A6C4-22CC21B782C4}"/>
    <cellStyle name="Normal 4 3 2 11 5" xfId="33431" xr:uid="{E00BA82F-AABF-47A4-AEA8-762F57182E8E}"/>
    <cellStyle name="Normal 4 3 2 11 6" xfId="33432" xr:uid="{F1823186-B5AD-45DE-B515-1A84BDEFE5FA}"/>
    <cellStyle name="Normal 4 3 2 11 6 2" xfId="33433" xr:uid="{A2DA48E7-9288-4604-93BA-0E760730301A}"/>
    <cellStyle name="Normal 4 3 2 11 7" xfId="33434" xr:uid="{32A057C5-12E9-4CCC-B51A-00C96A4E3F3D}"/>
    <cellStyle name="Normal 4 3 2 11 8" xfId="33435" xr:uid="{9026853B-6573-4E73-8828-6FDFF2D96440}"/>
    <cellStyle name="Normal 4 3 2 11 9" xfId="33436" xr:uid="{133A49F3-302C-48F1-B75F-8A5EC21DF07B}"/>
    <cellStyle name="Normal 4 3 2 12" xfId="33437" xr:uid="{BEBBB5CF-15DD-406D-9020-CAD4A757BB34}"/>
    <cellStyle name="Normal 4 3 2 13" xfId="33438" xr:uid="{D3A688F1-DAC9-4055-9595-944AD61970ED}"/>
    <cellStyle name="Normal 4 3 2 14" xfId="33439" xr:uid="{373F5F7B-0455-47F7-AB54-B819D5268B7C}"/>
    <cellStyle name="Normal 4 3 2 15" xfId="33440" xr:uid="{B3D9A200-1EE2-4D8A-9459-946A93062719}"/>
    <cellStyle name="Normal 4 3 2 16" xfId="33441" xr:uid="{E88DB88E-5D09-4740-B1FD-E0F2ED4E9D5D}"/>
    <cellStyle name="Normal 4 3 2 16 2" xfId="33442" xr:uid="{3CA1CCDD-B3D0-44EA-89D0-0F7B22F47052}"/>
    <cellStyle name="Normal 4 3 2 16 2 2" xfId="33443" xr:uid="{6C69F492-11B5-4F66-967C-7F9324B694A0}"/>
    <cellStyle name="Normal 4 3 2 16 2 2 2" xfId="33444" xr:uid="{1B586847-4156-42F3-8FA1-D1028BA2C984}"/>
    <cellStyle name="Normal 4 3 2 16 2 3" xfId="33445" xr:uid="{D86FE230-CC1E-4E7C-9835-0B058E24C407}"/>
    <cellStyle name="Normal 4 3 2 16 2 4" xfId="33446" xr:uid="{9346FA2A-820D-440D-A210-994F307407A8}"/>
    <cellStyle name="Normal 4 3 2 16 2 5" xfId="33447" xr:uid="{D0C22EFE-8D6E-4E49-9924-8955E49C7900}"/>
    <cellStyle name="Normal 4 3 2 16 3" xfId="33448" xr:uid="{86B6B34A-3535-4AF4-81CC-FCF112E8E333}"/>
    <cellStyle name="Normal 4 3 2 16 3 2" xfId="33449" xr:uid="{7E333AD7-DBD3-49F0-A81A-7C875EAA89AA}"/>
    <cellStyle name="Normal 4 3 2 16 4" xfId="33450" xr:uid="{B4EC8E77-83D6-4E04-9DE2-1035201F4928}"/>
    <cellStyle name="Normal 4 3 2 16 5" xfId="33451" xr:uid="{51025C97-EA50-4BBA-AD6B-EB768A04E759}"/>
    <cellStyle name="Normal 4 3 2 17" xfId="33452" xr:uid="{A1897030-FD76-4B41-B3DD-1359412EAF9C}"/>
    <cellStyle name="Normal 4 3 2 18" xfId="33453" xr:uid="{744AA795-F789-4B86-AD0F-5307990D496F}"/>
    <cellStyle name="Normal 4 3 2 19" xfId="33454" xr:uid="{2C3198E4-853C-445A-A7D0-9C1E664436F7}"/>
    <cellStyle name="Normal 4 3 2 2" xfId="33455" xr:uid="{FE98788C-B9DF-40C7-9C48-4AC9248B581A}"/>
    <cellStyle name="Normal 4 3 2 2 10" xfId="33456" xr:uid="{868D1A36-9546-40C8-A6A0-6C0A99A5CC7E}"/>
    <cellStyle name="Normal 4 3 2 2 11" xfId="33457" xr:uid="{C40F84C0-7257-46B1-A563-23863C9EC3AB}"/>
    <cellStyle name="Normal 4 3 2 2 11 2" xfId="33458" xr:uid="{B5DB1BF9-3B26-456F-9451-5B53D9132549}"/>
    <cellStyle name="Normal 4 3 2 2 11 2 2" xfId="33459" xr:uid="{BE8FC1D0-F543-479D-972B-5F36320248E1}"/>
    <cellStyle name="Normal 4 3 2 2 11 2 2 2" xfId="33460" xr:uid="{E1D8C498-0BAA-4E4F-8295-F5692FE82868}"/>
    <cellStyle name="Normal 4 3 2 2 11 2 3" xfId="33461" xr:uid="{7CBCAA93-6782-4560-84B3-E38BEB704C23}"/>
    <cellStyle name="Normal 4 3 2 2 11 2 4" xfId="33462" xr:uid="{DA10C651-0B20-4BD8-A1B1-9D22E4DAAE07}"/>
    <cellStyle name="Normal 4 3 2 2 11 2 5" xfId="33463" xr:uid="{45A3B590-4F41-4D89-AB95-6DB1007D0AB7}"/>
    <cellStyle name="Normal 4 3 2 2 11 3" xfId="33464" xr:uid="{AFEB8FFC-72EC-42D8-BB84-3685307BB1A6}"/>
    <cellStyle name="Normal 4 3 2 2 11 3 2" xfId="33465" xr:uid="{29A5C342-8597-4FF5-9CB7-D952F26B6E75}"/>
    <cellStyle name="Normal 4 3 2 2 11 4" xfId="33466" xr:uid="{349C39D0-29E8-45E1-83C6-725E7246BCC3}"/>
    <cellStyle name="Normal 4 3 2 2 11 5" xfId="33467" xr:uid="{A1A4D5D5-C5AE-49F6-8F0F-ADEC22B1B28F}"/>
    <cellStyle name="Normal 4 3 2 2 12" xfId="33468" xr:uid="{8D31CEED-3FB9-4627-BA83-BB2AE5E9C58A}"/>
    <cellStyle name="Normal 4 3 2 2 13" xfId="33469" xr:uid="{291A8E05-B3F5-4D4E-A43A-C6C2368FAF1B}"/>
    <cellStyle name="Normal 4 3 2 2 14" xfId="33470" xr:uid="{04D4826E-4795-4608-AFCD-310321209D8D}"/>
    <cellStyle name="Normal 4 3 2 2 15" xfId="33471" xr:uid="{D5D16A60-95B7-4125-BFA8-AF6753810998}"/>
    <cellStyle name="Normal 4 3 2 2 15 2" xfId="33472" xr:uid="{9B232415-CC0F-4E54-8F2A-396319023F34}"/>
    <cellStyle name="Normal 4 3 2 2 16" xfId="33473" xr:uid="{AE8869E5-1A32-4978-AEDD-84538E2C684D}"/>
    <cellStyle name="Normal 4 3 2 2 17" xfId="33474" xr:uid="{F4ADF41D-2063-4B28-BECE-4FDDA9DC9F49}"/>
    <cellStyle name="Normal 4 3 2 2 18" xfId="33475" xr:uid="{EDEE871F-B1D0-4929-B6E4-DCA25D7B6A63}"/>
    <cellStyle name="Normal 4 3 2 2 2" xfId="33476" xr:uid="{9FC1DD84-3EE1-4691-9B4A-C1FB6DB7E85E}"/>
    <cellStyle name="Normal 4 3 2 2 2 10" xfId="33477" xr:uid="{90F5B642-4B6F-48D7-A22C-265E84FD63AE}"/>
    <cellStyle name="Normal 4 3 2 2 2 11" xfId="33478" xr:uid="{DF4CAAA2-4A0B-4801-BEFC-0D0A1D5B4F95}"/>
    <cellStyle name="Normal 4 3 2 2 2 12" xfId="33479" xr:uid="{63320A31-3A96-48DC-97B0-C23E2450BD9D}"/>
    <cellStyle name="Normal 4 3 2 2 2 13" xfId="33480" xr:uid="{93427AA1-98C1-4DA7-A3AD-4919B515C5B1}"/>
    <cellStyle name="Normal 4 3 2 2 2 13 2" xfId="33481" xr:uid="{16E67B33-3890-47FB-B739-1513C6226875}"/>
    <cellStyle name="Normal 4 3 2 2 2 14" xfId="33482" xr:uid="{F18F4B17-43FF-442E-959D-6500D5139581}"/>
    <cellStyle name="Normal 4 3 2 2 2 15" xfId="33483" xr:uid="{FFB4A282-A0CD-47E5-8728-B99EB6CC8AA8}"/>
    <cellStyle name="Normal 4 3 2 2 2 16" xfId="33484" xr:uid="{CE62CBEB-0F82-4147-8955-953EF1AC8821}"/>
    <cellStyle name="Normal 4 3 2 2 2 2" xfId="33485" xr:uid="{FF23F69E-2A5B-485C-B98B-DE4A7862C7E5}"/>
    <cellStyle name="Normal 4 3 2 2 2 2 10" xfId="33486" xr:uid="{C0E542CF-9433-4D61-B4D0-3AFF84277C9E}"/>
    <cellStyle name="Normal 4 3 2 2 2 2 11" xfId="33487" xr:uid="{1B2168AB-2F3A-46DE-9F17-0FA34F9E8DAF}"/>
    <cellStyle name="Normal 4 3 2 2 2 2 12" xfId="33488" xr:uid="{47ECA635-0FBA-441D-82F1-851A9014535C}"/>
    <cellStyle name="Normal 4 3 2 2 2 2 13" xfId="33489" xr:uid="{944120D6-7510-4498-8856-4F19177F686A}"/>
    <cellStyle name="Normal 4 3 2 2 2 2 13 2" xfId="33490" xr:uid="{A877923C-CF8A-4A7C-94A3-4BBC7112F55E}"/>
    <cellStyle name="Normal 4 3 2 2 2 2 14" xfId="33491" xr:uid="{48F297AE-B26E-4246-8632-13A9E18669F4}"/>
    <cellStyle name="Normal 4 3 2 2 2 2 15" xfId="33492" xr:uid="{BF49690B-E9B6-443B-91D8-3F495776EED9}"/>
    <cellStyle name="Normal 4 3 2 2 2 2 16" xfId="33493" xr:uid="{D2E024D4-6F98-41BE-95F4-8AB6250B9450}"/>
    <cellStyle name="Normal 4 3 2 2 2 2 2" xfId="33494" xr:uid="{5EDF1AFF-2F89-40C3-8F45-C4C7048EC1E3}"/>
    <cellStyle name="Normal 4 3 2 2 2 2 2 10" xfId="33495" xr:uid="{CE72C8FD-1540-42FA-8ABA-335A046D446D}"/>
    <cellStyle name="Normal 4 3 2 2 2 2 2 11" xfId="33496" xr:uid="{8065C89D-7B9C-494A-90AD-B86B8E785EF6}"/>
    <cellStyle name="Normal 4 3 2 2 2 2 2 12" xfId="33497" xr:uid="{2A96E499-8C4F-4FF5-92BB-A13A9CD25926}"/>
    <cellStyle name="Normal 4 3 2 2 2 2 2 12 2" xfId="33498" xr:uid="{78C0B98F-0E1F-40F0-9DFB-103B304B295B}"/>
    <cellStyle name="Normal 4 3 2 2 2 2 2 13" xfId="33499" xr:uid="{E90B729C-4C8E-4352-97D3-95CAC8D1D763}"/>
    <cellStyle name="Normal 4 3 2 2 2 2 2 14" xfId="33500" xr:uid="{5D926F31-A649-49E0-9E6A-0A63C359347F}"/>
    <cellStyle name="Normal 4 3 2 2 2 2 2 15" xfId="33501" xr:uid="{9FA30466-DA76-48E6-B461-A2B557DD4C1D}"/>
    <cellStyle name="Normal 4 3 2 2 2 2 2 2" xfId="33502" xr:uid="{5B37425B-65E2-416D-9E0F-FC451C9FB832}"/>
    <cellStyle name="Normal 4 3 2 2 2 2 2 2 2" xfId="33503" xr:uid="{94BB8EB3-B06D-4A22-9787-44EB462DE33B}"/>
    <cellStyle name="Normal 4 3 2 2 2 2 2 2 2 2" xfId="33504" xr:uid="{62B02EF0-B44F-4909-9829-4A2B9352B117}"/>
    <cellStyle name="Normal 4 3 2 2 2 2 2 2 2 2 2" xfId="33505" xr:uid="{4CC6BD6B-2882-4915-A1E5-E9F4F8549064}"/>
    <cellStyle name="Normal 4 3 2 2 2 2 2 2 2 2 2 2" xfId="33506" xr:uid="{9A56001C-5EC3-496A-AD1A-0C32714A0EF8}"/>
    <cellStyle name="Normal 4 3 2 2 2 2 2 2 2 2 2 2 2" xfId="33507" xr:uid="{762956E3-8F1B-40F7-827F-715AF0A3D787}"/>
    <cellStyle name="Normal 4 3 2 2 2 2 2 2 2 2 2 3" xfId="33508" xr:uid="{11540137-2798-4888-95D3-C943603D17B1}"/>
    <cellStyle name="Normal 4 3 2 2 2 2 2 2 2 2 2 4" xfId="33509" xr:uid="{EAE0D9F0-2195-46FB-8A20-265ED15C580A}"/>
    <cellStyle name="Normal 4 3 2 2 2 2 2 2 2 2 2 5" xfId="33510" xr:uid="{D2F1E1A0-01E7-44C4-8915-E6E57B912941}"/>
    <cellStyle name="Normal 4 3 2 2 2 2 2 2 2 2 3" xfId="33511" xr:uid="{2B862611-87BA-4C1A-8423-A9410560AD3E}"/>
    <cellStyle name="Normal 4 3 2 2 2 2 2 2 2 2 3 2" xfId="33512" xr:uid="{DC32C990-C609-4D90-9E2E-E8EC7D799400}"/>
    <cellStyle name="Normal 4 3 2 2 2 2 2 2 2 2 4" xfId="33513" xr:uid="{5F374C17-FC5A-4812-BB97-82A09AAE4C33}"/>
    <cellStyle name="Normal 4 3 2 2 2 2 2 2 2 2 5" xfId="33514" xr:uid="{392865C2-DEF8-4DB2-A1E7-5CED2A2069DB}"/>
    <cellStyle name="Normal 4 3 2 2 2 2 2 2 2 3" xfId="33515" xr:uid="{8F2F0BD3-1922-4277-84D5-CB56E3C55C8C}"/>
    <cellStyle name="Normal 4 3 2 2 2 2 2 2 2 4" xfId="33516" xr:uid="{34A7404D-DBA6-4300-9A0F-C5245744BED5}"/>
    <cellStyle name="Normal 4 3 2 2 2 2 2 2 2 5" xfId="33517" xr:uid="{2ECA1FDE-7E33-4370-864E-854253AE6D70}"/>
    <cellStyle name="Normal 4 3 2 2 2 2 2 2 2 6" xfId="33518" xr:uid="{C827A764-6818-467E-8A18-050F929E914C}"/>
    <cellStyle name="Normal 4 3 2 2 2 2 2 2 2 6 2" xfId="33519" xr:uid="{9BD9C77E-314F-4153-BB73-14AED4D9C4FC}"/>
    <cellStyle name="Normal 4 3 2 2 2 2 2 2 2 7" xfId="33520" xr:uid="{7BA2FF43-FEC8-43E6-A4F7-0CE0E69F5F46}"/>
    <cellStyle name="Normal 4 3 2 2 2 2 2 2 2 8" xfId="33521" xr:uid="{B3BC7033-01A6-4E4C-B7EA-C5806B809D87}"/>
    <cellStyle name="Normal 4 3 2 2 2 2 2 2 2 9" xfId="33522" xr:uid="{44CA5F36-6ACD-43E9-B485-10D476F2366E}"/>
    <cellStyle name="Normal 4 3 2 2 2 2 2 2 3" xfId="33523" xr:uid="{B5EF0F29-8661-4147-8680-C1B810E880F4}"/>
    <cellStyle name="Normal 4 3 2 2 2 2 2 2 3 2" xfId="33524" xr:uid="{029B1260-63A4-4E04-A2A2-D7E73EF41257}"/>
    <cellStyle name="Normal 4 3 2 2 2 2 2 2 3 2 2" xfId="33525" xr:uid="{34773C9D-DD07-4B91-AB90-28EB4D17F029}"/>
    <cellStyle name="Normal 4 3 2 2 2 2 2 2 3 2 2 2" xfId="33526" xr:uid="{231E9745-31F5-4A2F-B8F0-76363986F875}"/>
    <cellStyle name="Normal 4 3 2 2 2 2 2 2 3 2 3" xfId="33527" xr:uid="{37D3ED9B-E43E-4BAC-A5D4-EF0854C079A3}"/>
    <cellStyle name="Normal 4 3 2 2 2 2 2 2 3 2 4" xfId="33528" xr:uid="{268EF0C9-418A-4627-A7B3-2859EAAC17AA}"/>
    <cellStyle name="Normal 4 3 2 2 2 2 2 2 3 2 5" xfId="33529" xr:uid="{4ABDE30E-F000-4ED5-AEF5-B90ED84A1710}"/>
    <cellStyle name="Normal 4 3 2 2 2 2 2 2 3 3" xfId="33530" xr:uid="{D33DB3AC-1A77-401B-9264-977A1357E75C}"/>
    <cellStyle name="Normal 4 3 2 2 2 2 2 2 3 3 2" xfId="33531" xr:uid="{780A91E6-00EA-4175-924D-8E593DB35B66}"/>
    <cellStyle name="Normal 4 3 2 2 2 2 2 2 3 4" xfId="33532" xr:uid="{956E520E-7E26-4D75-A99E-1F64C33A8880}"/>
    <cellStyle name="Normal 4 3 2 2 2 2 2 2 3 5" xfId="33533" xr:uid="{AC430338-E935-4135-9286-5B7E031B0FF0}"/>
    <cellStyle name="Normal 4 3 2 2 2 2 2 2 4" xfId="33534" xr:uid="{84A03BD0-DA4D-4E4D-80EA-CEC50568E98C}"/>
    <cellStyle name="Normal 4 3 2 2 2 2 2 2 5" xfId="33535" xr:uid="{E5F3C255-3509-49FD-A8CC-F47EE7FBC0D0}"/>
    <cellStyle name="Normal 4 3 2 2 2 2 2 2 6" xfId="33536" xr:uid="{6CC830AD-22D9-47A3-809B-5DD767F28D48}"/>
    <cellStyle name="Normal 4 3 2 2 2 2 2 2 6 2" xfId="33537" xr:uid="{F1BE8D04-A9DA-41BC-AD10-CE031DD07B1F}"/>
    <cellStyle name="Normal 4 3 2 2 2 2 2 2 7" xfId="33538" xr:uid="{8EB5591C-F98C-44FB-9A03-64E9BE850668}"/>
    <cellStyle name="Normal 4 3 2 2 2 2 2 2 8" xfId="33539" xr:uid="{3E5E7285-A03E-45D6-8284-6593F88DDD2B}"/>
    <cellStyle name="Normal 4 3 2 2 2 2 2 2 9" xfId="33540" xr:uid="{858F1988-E499-4C87-81C9-110D0874A61B}"/>
    <cellStyle name="Normal 4 3 2 2 2 2 2 3" xfId="33541" xr:uid="{9A1E7D9E-E72B-4479-AAD5-3F3E51E68B93}"/>
    <cellStyle name="Normal 4 3 2 2 2 2 2 3 2" xfId="33542" xr:uid="{4E1B5B0B-FB8B-44F7-A696-C754E8FA18A2}"/>
    <cellStyle name="Normal 4 3 2 2 2 2 2 3 3" xfId="33543" xr:uid="{F1A3DF7E-3489-411A-8298-F8DB204E70EC}"/>
    <cellStyle name="Normal 4 3 2 2 2 2 2 4" xfId="33544" xr:uid="{1B7C04CB-B0F9-4FB3-AAA2-D739EA36A3D0}"/>
    <cellStyle name="Normal 4 3 2 2 2 2 2 4 2" xfId="33545" xr:uid="{C1C665DC-6592-4D56-B20A-9B701E460768}"/>
    <cellStyle name="Normal 4 3 2 2 2 2 2 4 3" xfId="33546" xr:uid="{449EFCE9-9531-4481-A8E0-424CFA184F61}"/>
    <cellStyle name="Normal 4 3 2 2 2 2 2 5" xfId="33547" xr:uid="{E4597FFD-5F4C-471F-BF29-B72B5577996C}"/>
    <cellStyle name="Normal 4 3 2 2 2 2 2 5 2" xfId="33548" xr:uid="{895E7305-CA02-49E7-8918-EF7AB25EE852}"/>
    <cellStyle name="Normal 4 3 2 2 2 2 2 5 3" xfId="33549" xr:uid="{1D5AAD5E-2BB0-409A-89F5-FC332E2897D8}"/>
    <cellStyle name="Normal 4 3 2 2 2 2 2 6" xfId="33550" xr:uid="{3D7C375E-1F77-4955-967D-B5464810BC8E}"/>
    <cellStyle name="Normal 4 3 2 2 2 2 2 6 2" xfId="33551" xr:uid="{D937A05C-077C-400B-A8F1-834B49E4B6BD}"/>
    <cellStyle name="Normal 4 3 2 2 2 2 2 6 3" xfId="33552" xr:uid="{96054F3D-3237-4FD2-A65B-1662C5E040A0}"/>
    <cellStyle name="Normal 4 3 2 2 2 2 2 7" xfId="33553" xr:uid="{90B38BE2-8FE4-4F3F-A312-EC8E56E7C36A}"/>
    <cellStyle name="Normal 4 3 2 2 2 2 2 7 2" xfId="33554" xr:uid="{CD033B65-014F-4DA2-8A71-B437EE77DA07}"/>
    <cellStyle name="Normal 4 3 2 2 2 2 2 7 3" xfId="33555" xr:uid="{56FF0D01-6436-49D4-8A00-12D33999830A}"/>
    <cellStyle name="Normal 4 3 2 2 2 2 2 8" xfId="33556" xr:uid="{2F475D05-263E-4D58-BD7E-41F6C0ABDAF1}"/>
    <cellStyle name="Normal 4 3 2 2 2 2 2 8 2" xfId="33557" xr:uid="{701749A5-7A6B-4C7E-88CC-72B83276A8E8}"/>
    <cellStyle name="Normal 4 3 2 2 2 2 2 8 2 2" xfId="33558" xr:uid="{AEB7C170-8882-4B52-9566-F0F36126B81C}"/>
    <cellStyle name="Normal 4 3 2 2 2 2 2 8 2 2 2" xfId="33559" xr:uid="{EE93CC54-33CB-49EA-8D46-7B37D85AB917}"/>
    <cellStyle name="Normal 4 3 2 2 2 2 2 8 2 3" xfId="33560" xr:uid="{8A26450B-F03D-48FC-8DBD-D3170F03304C}"/>
    <cellStyle name="Normal 4 3 2 2 2 2 2 8 2 4" xfId="33561" xr:uid="{F1A90122-ADB3-4BE7-9F34-EBDD6710BBA4}"/>
    <cellStyle name="Normal 4 3 2 2 2 2 2 8 2 5" xfId="33562" xr:uid="{5280D04C-F1EA-4481-BF49-02FFCD1643FB}"/>
    <cellStyle name="Normal 4 3 2 2 2 2 2 8 3" xfId="33563" xr:uid="{C2850713-0715-4DD7-8220-9CE20EE09FCC}"/>
    <cellStyle name="Normal 4 3 2 2 2 2 2 8 3 2" xfId="33564" xr:uid="{F6502FCE-70A2-4DD8-AED9-2FCD2E982378}"/>
    <cellStyle name="Normal 4 3 2 2 2 2 2 8 4" xfId="33565" xr:uid="{586403EE-5F78-40DD-B804-F349186F4DCD}"/>
    <cellStyle name="Normal 4 3 2 2 2 2 2 8 5" xfId="33566" xr:uid="{794D4B3B-B2AE-4953-84DE-0F8962FB39AF}"/>
    <cellStyle name="Normal 4 3 2 2 2 2 2 9" xfId="33567" xr:uid="{AC47B003-2411-46FB-BD62-83D4902DAEFE}"/>
    <cellStyle name="Normal 4 3 2 2 2 2 3" xfId="33568" xr:uid="{F9E1729A-A994-4E66-92D4-33E65AFE5E3D}"/>
    <cellStyle name="Normal 4 3 2 2 2 2 3 2" xfId="33569" xr:uid="{F0CBEB3D-C18F-4EC0-B2DC-D50AED8A7233}"/>
    <cellStyle name="Normal 4 3 2 2 2 2 3 3" xfId="33570" xr:uid="{1FFCC192-3B0E-4EEB-BEFF-646A357A52A6}"/>
    <cellStyle name="Normal 4 3 2 2 2 2 4" xfId="33571" xr:uid="{A867B10E-7ACA-45E0-A4E4-EDEF7AC8966B}"/>
    <cellStyle name="Normal 4 3 2 2 2 2 4 2" xfId="33572" xr:uid="{A374633D-3814-49ED-AA5A-C0CE5936336E}"/>
    <cellStyle name="Normal 4 3 2 2 2 2 4 2 2" xfId="33573" xr:uid="{804ED70E-6838-4132-8B7A-E1EE044F3B43}"/>
    <cellStyle name="Normal 4 3 2 2 2 2 4 2 2 2" xfId="33574" xr:uid="{65BFD6B9-8710-4BB5-B527-A162D5455350}"/>
    <cellStyle name="Normal 4 3 2 2 2 2 4 2 2 2 2" xfId="33575" xr:uid="{665C30DF-62FE-4FD6-BB7E-1C208D3ABCF8}"/>
    <cellStyle name="Normal 4 3 2 2 2 2 4 2 2 2 2 2" xfId="33576" xr:uid="{83B10C82-EC5C-44AB-B0A4-4ED425A89B35}"/>
    <cellStyle name="Normal 4 3 2 2 2 2 4 2 2 2 3" xfId="33577" xr:uid="{191EA2C6-09F6-42C8-B966-955A949E0B6F}"/>
    <cellStyle name="Normal 4 3 2 2 2 2 4 2 2 2 4" xfId="33578" xr:uid="{E28BBF73-DF2F-45DF-8CD5-FAC03C44FFE9}"/>
    <cellStyle name="Normal 4 3 2 2 2 2 4 2 2 2 5" xfId="33579" xr:uid="{900CEF3C-5F8A-479F-B275-0E9A811D0580}"/>
    <cellStyle name="Normal 4 3 2 2 2 2 4 2 2 3" xfId="33580" xr:uid="{8AD7FE6D-8206-43D8-90DC-81AABC0B5847}"/>
    <cellStyle name="Normal 4 3 2 2 2 2 4 2 2 3 2" xfId="33581" xr:uid="{0BED7021-E67E-4191-9494-49864049864A}"/>
    <cellStyle name="Normal 4 3 2 2 2 2 4 2 2 4" xfId="33582" xr:uid="{A9243466-DB28-43CD-9075-1D6B52EB060A}"/>
    <cellStyle name="Normal 4 3 2 2 2 2 4 2 2 5" xfId="33583" xr:uid="{1EF3936D-D0F9-4003-A676-4A7A7DEB103C}"/>
    <cellStyle name="Normal 4 3 2 2 2 2 4 2 3" xfId="33584" xr:uid="{B729D01E-7D71-4154-BA98-68AA7CD3C4CE}"/>
    <cellStyle name="Normal 4 3 2 2 2 2 4 2 4" xfId="33585" xr:uid="{F4F2C434-9353-4E44-957A-C5E5CBF93E3C}"/>
    <cellStyle name="Normal 4 3 2 2 2 2 4 2 5" xfId="33586" xr:uid="{15D82136-28DA-43B8-A9DE-55C9A1786CDB}"/>
    <cellStyle name="Normal 4 3 2 2 2 2 4 2 6" xfId="33587" xr:uid="{14E401D9-9157-4DE7-BBF5-BB35DE8FF75D}"/>
    <cellStyle name="Normal 4 3 2 2 2 2 4 2 6 2" xfId="33588" xr:uid="{78939683-2175-4A94-A8C3-1AF26F1A6469}"/>
    <cellStyle name="Normal 4 3 2 2 2 2 4 2 7" xfId="33589" xr:uid="{8D3CDA2C-5A90-4929-8253-2538026EC740}"/>
    <cellStyle name="Normal 4 3 2 2 2 2 4 2 8" xfId="33590" xr:uid="{FD8F6F02-8915-48C2-A037-C25DDCA98786}"/>
    <cellStyle name="Normal 4 3 2 2 2 2 4 2 9" xfId="33591" xr:uid="{411CDF4E-E310-4D96-9813-61B1D296ABEE}"/>
    <cellStyle name="Normal 4 3 2 2 2 2 4 3" xfId="33592" xr:uid="{7EF4BA23-D2B3-4D27-9933-42A38B6D6B7F}"/>
    <cellStyle name="Normal 4 3 2 2 2 2 4 3 2" xfId="33593" xr:uid="{05CBFD4E-8062-42A6-836D-883ED3A60F68}"/>
    <cellStyle name="Normal 4 3 2 2 2 2 4 3 2 2" xfId="33594" xr:uid="{23969D6C-49D7-4A21-AF14-3C3478C3D170}"/>
    <cellStyle name="Normal 4 3 2 2 2 2 4 3 2 2 2" xfId="33595" xr:uid="{751C0DE6-EDF2-4603-B7E2-E1BBEA7870A5}"/>
    <cellStyle name="Normal 4 3 2 2 2 2 4 3 2 3" xfId="33596" xr:uid="{6E12AACF-6278-4E97-BC3C-15B1C3E6B25B}"/>
    <cellStyle name="Normal 4 3 2 2 2 2 4 3 2 4" xfId="33597" xr:uid="{AB2ACC24-B833-4209-8446-AA9284599D2D}"/>
    <cellStyle name="Normal 4 3 2 2 2 2 4 3 2 5" xfId="33598" xr:uid="{F80AB8C7-24A9-4D84-8038-1F90FC320B14}"/>
    <cellStyle name="Normal 4 3 2 2 2 2 4 3 3" xfId="33599" xr:uid="{E49E04D5-63FA-4EBF-9BDC-A253F0A512C6}"/>
    <cellStyle name="Normal 4 3 2 2 2 2 4 3 3 2" xfId="33600" xr:uid="{0CFDF9DF-A214-41C4-BF53-8CFBB20440E2}"/>
    <cellStyle name="Normal 4 3 2 2 2 2 4 3 4" xfId="33601" xr:uid="{C4CB2D83-7D00-4FBA-AF0F-339BF9E28EC2}"/>
    <cellStyle name="Normal 4 3 2 2 2 2 4 3 5" xfId="33602" xr:uid="{93004EC9-8178-4DE3-AACB-7AD743EAE73B}"/>
    <cellStyle name="Normal 4 3 2 2 2 2 4 4" xfId="33603" xr:uid="{A8AFE3BA-A51E-42CC-B661-A8717FA35DB8}"/>
    <cellStyle name="Normal 4 3 2 2 2 2 4 5" xfId="33604" xr:uid="{B6969A28-FF18-4D98-9C5B-78ADBDBEC9DD}"/>
    <cellStyle name="Normal 4 3 2 2 2 2 4 6" xfId="33605" xr:uid="{171FE0C2-2E41-4137-8286-B084A77CE324}"/>
    <cellStyle name="Normal 4 3 2 2 2 2 4 6 2" xfId="33606" xr:uid="{DB6A0883-F06A-4746-8479-FD4E885A245B}"/>
    <cellStyle name="Normal 4 3 2 2 2 2 4 7" xfId="33607" xr:uid="{DB4F741E-7231-4C2D-9674-4B1E5E3D10CC}"/>
    <cellStyle name="Normal 4 3 2 2 2 2 4 8" xfId="33608" xr:uid="{8ED2F9AD-4AB0-48B6-8441-175458923349}"/>
    <cellStyle name="Normal 4 3 2 2 2 2 4 9" xfId="33609" xr:uid="{8D285AF4-1A62-4820-89CB-ED04D0F95D77}"/>
    <cellStyle name="Normal 4 3 2 2 2 2 5" xfId="33610" xr:uid="{4C0811F1-39F1-4854-B1A1-B25E9DD3FCCF}"/>
    <cellStyle name="Normal 4 3 2 2 2 2 6" xfId="33611" xr:uid="{8F2BF136-5CB6-4A36-80AD-A9C68DDE2439}"/>
    <cellStyle name="Normal 4 3 2 2 2 2 7" xfId="33612" xr:uid="{35D1F696-8ED0-4931-821A-D62E68986E53}"/>
    <cellStyle name="Normal 4 3 2 2 2 2 8" xfId="33613" xr:uid="{7DD783F9-AB5D-418C-A9A1-28034334DA96}"/>
    <cellStyle name="Normal 4 3 2 2 2 2 9" xfId="33614" xr:uid="{31AD4EA3-3E66-49A3-B903-68807464DE72}"/>
    <cellStyle name="Normal 4 3 2 2 2 2 9 2" xfId="33615" xr:uid="{365FBDAC-5DB8-46EA-BAF1-FEB0D288AD74}"/>
    <cellStyle name="Normal 4 3 2 2 2 2 9 2 2" xfId="33616" xr:uid="{2831A794-FAAD-4CEC-8104-A79B663C5C65}"/>
    <cellStyle name="Normal 4 3 2 2 2 2 9 2 2 2" xfId="33617" xr:uid="{B69360B2-5A3E-45C9-9AAD-C9BAF9619EB0}"/>
    <cellStyle name="Normal 4 3 2 2 2 2 9 2 3" xfId="33618" xr:uid="{B8A152A9-2B28-4404-8371-8F9FD252611B}"/>
    <cellStyle name="Normal 4 3 2 2 2 2 9 2 4" xfId="33619" xr:uid="{2061D0DE-C1BC-414E-A104-00AAB69F140E}"/>
    <cellStyle name="Normal 4 3 2 2 2 2 9 2 5" xfId="33620" xr:uid="{38760BFD-3B98-498E-96C7-584DFF7B4AF7}"/>
    <cellStyle name="Normal 4 3 2 2 2 2 9 3" xfId="33621" xr:uid="{C7CCCE16-62BE-4116-AF19-AF7902E6CB47}"/>
    <cellStyle name="Normal 4 3 2 2 2 2 9 3 2" xfId="33622" xr:uid="{63A95AF1-B990-40A1-9936-42AF787DA82B}"/>
    <cellStyle name="Normal 4 3 2 2 2 2 9 4" xfId="33623" xr:uid="{ADBC0F2A-40B6-4719-B769-E9E40303D7AF}"/>
    <cellStyle name="Normal 4 3 2 2 2 2 9 5" xfId="33624" xr:uid="{42E86181-E1B4-4A15-86C3-AC3AFE65796D}"/>
    <cellStyle name="Normal 4 3 2 2 2 3" xfId="33625" xr:uid="{40F7D6E8-3A29-46A0-A88C-EA8EF58513D0}"/>
    <cellStyle name="Normal 4 3 2 2 2 3 10" xfId="33626" xr:uid="{6A6407BF-8BE8-44C3-8A8C-7EAE8F83CAE0}"/>
    <cellStyle name="Normal 4 3 2 2 2 3 11" xfId="33627" xr:uid="{D9AF23A9-FA40-4FEF-9A90-AD01927655E3}"/>
    <cellStyle name="Normal 4 3 2 2 2 3 12" xfId="33628" xr:uid="{40814D75-EB95-43C2-B52C-BDBD4469B9B0}"/>
    <cellStyle name="Normal 4 3 2 2 2 3 12 2" xfId="33629" xr:uid="{14A3A394-ACC1-494E-8CF7-5DDDAEC245D4}"/>
    <cellStyle name="Normal 4 3 2 2 2 3 13" xfId="33630" xr:uid="{EB20EEAF-AE8E-4D27-AEAE-2D6BCB58D198}"/>
    <cellStyle name="Normal 4 3 2 2 2 3 14" xfId="33631" xr:uid="{0D66E66B-CBFF-4054-B90D-10BE6B49DAB6}"/>
    <cellStyle name="Normal 4 3 2 2 2 3 15" xfId="33632" xr:uid="{0C1F3581-382A-4363-8E5C-FDB3E3145C99}"/>
    <cellStyle name="Normal 4 3 2 2 2 3 2" xfId="33633" xr:uid="{3BD5E768-957E-49F4-9E83-8740DC759AE8}"/>
    <cellStyle name="Normal 4 3 2 2 2 3 2 2" xfId="33634" xr:uid="{8CCAE084-C187-408C-AE82-F4D24B1972A0}"/>
    <cellStyle name="Normal 4 3 2 2 2 3 2 2 2" xfId="33635" xr:uid="{D016DCE0-E1DE-48CF-AA81-97E6B60C0EAD}"/>
    <cellStyle name="Normal 4 3 2 2 2 3 2 2 2 2" xfId="33636" xr:uid="{F0BC04C5-C394-4038-A691-7E7D420E4B69}"/>
    <cellStyle name="Normal 4 3 2 2 2 3 2 2 2 2 2" xfId="33637" xr:uid="{ADE1BE0D-DC72-495D-8420-BA33280DCF06}"/>
    <cellStyle name="Normal 4 3 2 2 2 3 2 2 2 2 2 2" xfId="33638" xr:uid="{EA419EBB-6DD1-4878-AB83-D6670E0AA409}"/>
    <cellStyle name="Normal 4 3 2 2 2 3 2 2 2 2 3" xfId="33639" xr:uid="{E35649EA-237D-4676-B76B-CBFF12B53BD9}"/>
    <cellStyle name="Normal 4 3 2 2 2 3 2 2 2 2 4" xfId="33640" xr:uid="{F89F957D-53CE-4334-AC65-858793FC4781}"/>
    <cellStyle name="Normal 4 3 2 2 2 3 2 2 2 2 5" xfId="33641" xr:uid="{8DBC3FE5-56DF-4118-BDFB-8E13922AA813}"/>
    <cellStyle name="Normal 4 3 2 2 2 3 2 2 2 3" xfId="33642" xr:uid="{6B66955C-EB3B-4792-94FA-1AF261C029D4}"/>
    <cellStyle name="Normal 4 3 2 2 2 3 2 2 2 3 2" xfId="33643" xr:uid="{6271BC71-4D38-40C6-BC8A-7DC5BE4401B4}"/>
    <cellStyle name="Normal 4 3 2 2 2 3 2 2 2 4" xfId="33644" xr:uid="{EF1A84FF-7A47-48AB-8D8C-D8512498D801}"/>
    <cellStyle name="Normal 4 3 2 2 2 3 2 2 2 5" xfId="33645" xr:uid="{37D7C92E-3F5F-4B95-845C-A4360A1BBF6F}"/>
    <cellStyle name="Normal 4 3 2 2 2 3 2 2 3" xfId="33646" xr:uid="{55A5B4D5-50DF-4598-92A7-EF56655A5BA8}"/>
    <cellStyle name="Normal 4 3 2 2 2 3 2 2 4" xfId="33647" xr:uid="{784231E6-C1DD-4711-B4DC-698B55082540}"/>
    <cellStyle name="Normal 4 3 2 2 2 3 2 2 5" xfId="33648" xr:uid="{7A96BAC5-20FA-4A8D-AC46-6E76BC372E8C}"/>
    <cellStyle name="Normal 4 3 2 2 2 3 2 2 6" xfId="33649" xr:uid="{C88BD6CA-A8E6-4D6D-9B29-43A17C9A604F}"/>
    <cellStyle name="Normal 4 3 2 2 2 3 2 2 6 2" xfId="33650" xr:uid="{6A9F3F84-A265-4302-82F2-AC4EAA45910C}"/>
    <cellStyle name="Normal 4 3 2 2 2 3 2 2 7" xfId="33651" xr:uid="{D9EDD6D2-D96B-4F8E-8589-2ABCA9DF2BC2}"/>
    <cellStyle name="Normal 4 3 2 2 2 3 2 2 8" xfId="33652" xr:uid="{934A3D84-B4D8-496D-A931-51F83BDEDCC1}"/>
    <cellStyle name="Normal 4 3 2 2 2 3 2 2 9" xfId="33653" xr:uid="{E64B75EE-F85A-420E-AE10-AB37AA3F56B1}"/>
    <cellStyle name="Normal 4 3 2 2 2 3 2 3" xfId="33654" xr:uid="{5D208AE9-6B64-4239-84D9-951EE2015E87}"/>
    <cellStyle name="Normal 4 3 2 2 2 3 2 3 2" xfId="33655" xr:uid="{50D04A03-C63E-4C57-A499-6AE7DE4EA39A}"/>
    <cellStyle name="Normal 4 3 2 2 2 3 2 3 2 2" xfId="33656" xr:uid="{7485B5A2-B0F7-4BF2-A46E-ECDD0008429E}"/>
    <cellStyle name="Normal 4 3 2 2 2 3 2 3 2 2 2" xfId="33657" xr:uid="{A91EC27E-9103-4683-A096-5929DB687371}"/>
    <cellStyle name="Normal 4 3 2 2 2 3 2 3 2 3" xfId="33658" xr:uid="{5017AD86-C5FF-413F-82D1-7E6FC27046AF}"/>
    <cellStyle name="Normal 4 3 2 2 2 3 2 3 2 4" xfId="33659" xr:uid="{F81D06BC-91C6-49D6-8253-4565BABDF664}"/>
    <cellStyle name="Normal 4 3 2 2 2 3 2 3 2 5" xfId="33660" xr:uid="{9D6A8BB1-97CD-4FB3-BBFA-E2CEEA083481}"/>
    <cellStyle name="Normal 4 3 2 2 2 3 2 3 3" xfId="33661" xr:uid="{709175C5-0723-40E0-A2CB-09DD105940D4}"/>
    <cellStyle name="Normal 4 3 2 2 2 3 2 3 3 2" xfId="33662" xr:uid="{AD574272-A589-43E4-9F57-B2DEEE348747}"/>
    <cellStyle name="Normal 4 3 2 2 2 3 2 3 4" xfId="33663" xr:uid="{92EA5C8F-DF77-4E75-885E-D40942B9FCA7}"/>
    <cellStyle name="Normal 4 3 2 2 2 3 2 3 5" xfId="33664" xr:uid="{1FEF196F-4ABF-4C70-BE6E-57F68671D82B}"/>
    <cellStyle name="Normal 4 3 2 2 2 3 2 4" xfId="33665" xr:uid="{841474FF-E13C-4F47-B121-E7E40F491294}"/>
    <cellStyle name="Normal 4 3 2 2 2 3 2 5" xfId="33666" xr:uid="{BA65092E-2066-4D9C-9156-D41651455CF3}"/>
    <cellStyle name="Normal 4 3 2 2 2 3 2 6" xfId="33667" xr:uid="{72481282-EA01-4BD0-B445-C1C310AAEAC7}"/>
    <cellStyle name="Normal 4 3 2 2 2 3 2 6 2" xfId="33668" xr:uid="{113529AB-2748-444F-9D84-34F483C48040}"/>
    <cellStyle name="Normal 4 3 2 2 2 3 2 7" xfId="33669" xr:uid="{41A29C9D-DBCD-459E-8E36-B94ACB14298F}"/>
    <cellStyle name="Normal 4 3 2 2 2 3 2 8" xfId="33670" xr:uid="{948CDFA5-1341-4ABA-B9B8-93A53B4F9108}"/>
    <cellStyle name="Normal 4 3 2 2 2 3 2 9" xfId="33671" xr:uid="{3D7714B5-08F9-4410-BBE8-DCA9C1A96178}"/>
    <cellStyle name="Normal 4 3 2 2 2 3 3" xfId="33672" xr:uid="{EC5199E8-A04F-44B7-8B7A-920F159EF3F2}"/>
    <cellStyle name="Normal 4 3 2 2 2 3 4" xfId="33673" xr:uid="{9EAF6286-9AE2-47A8-AFA9-136A6E197B7D}"/>
    <cellStyle name="Normal 4 3 2 2 2 3 5" xfId="33674" xr:uid="{9E755759-0B25-4F2A-8C92-DEA1DF734F5A}"/>
    <cellStyle name="Normal 4 3 2 2 2 3 6" xfId="33675" xr:uid="{99223E3F-E71B-415F-828F-70BA5D8B7AB3}"/>
    <cellStyle name="Normal 4 3 2 2 2 3 7" xfId="33676" xr:uid="{E12096FA-831E-4D47-BABC-98985326D535}"/>
    <cellStyle name="Normal 4 3 2 2 2 3 8" xfId="33677" xr:uid="{D5A9F51D-0891-40DD-9A8F-A13E7ACEA0C0}"/>
    <cellStyle name="Normal 4 3 2 2 2 3 8 2" xfId="33678" xr:uid="{DC6C8309-4F3C-402F-B4C1-FC11D90BB651}"/>
    <cellStyle name="Normal 4 3 2 2 2 3 8 2 2" xfId="33679" xr:uid="{1B5CAE92-7B52-4938-8B39-A835C6EB1C83}"/>
    <cellStyle name="Normal 4 3 2 2 2 3 8 2 2 2" xfId="33680" xr:uid="{1F30B0C0-5644-4F7E-B13F-F146BC915F6C}"/>
    <cellStyle name="Normal 4 3 2 2 2 3 8 2 3" xfId="33681" xr:uid="{54377DCE-2D46-4A4B-8900-4F9002704CED}"/>
    <cellStyle name="Normal 4 3 2 2 2 3 8 2 4" xfId="33682" xr:uid="{0C361C40-C0D4-4768-891A-FF218D43EC97}"/>
    <cellStyle name="Normal 4 3 2 2 2 3 8 2 5" xfId="33683" xr:uid="{9C7BF7FD-29F1-4C9D-BCC1-FA5C24B28A6D}"/>
    <cellStyle name="Normal 4 3 2 2 2 3 8 3" xfId="33684" xr:uid="{F0C8C57F-FF00-4ED2-BA7E-AADCABF0A1F2}"/>
    <cellStyle name="Normal 4 3 2 2 2 3 8 3 2" xfId="33685" xr:uid="{C6609242-156B-46BF-B210-1E173281A220}"/>
    <cellStyle name="Normal 4 3 2 2 2 3 8 4" xfId="33686" xr:uid="{A7A95AEA-770E-429F-8CDC-4E60D989697A}"/>
    <cellStyle name="Normal 4 3 2 2 2 3 8 5" xfId="33687" xr:uid="{4272B19F-32D2-4005-825E-51BAF34E7C77}"/>
    <cellStyle name="Normal 4 3 2 2 2 3 9" xfId="33688" xr:uid="{45CFA5B8-15CB-4BB9-ABDC-89C25CF8A8FA}"/>
    <cellStyle name="Normal 4 3 2 2 2 4" xfId="33689" xr:uid="{CB01482D-879C-4BA0-82DB-0E3C35649ABE}"/>
    <cellStyle name="Normal 4 3 2 2 2 4 2" xfId="33690" xr:uid="{EC897158-0C6F-459B-8AFC-274BBEA15967}"/>
    <cellStyle name="Normal 4 3 2 2 2 4 2 2" xfId="33691" xr:uid="{9C76234A-6DAF-4360-ABF5-2FE7B2882A46}"/>
    <cellStyle name="Normal 4 3 2 2 2 4 2 2 2" xfId="33692" xr:uid="{A6514F87-8A62-4539-A055-FB6E160C2A39}"/>
    <cellStyle name="Normal 4 3 2 2 2 4 2 2 2 2" xfId="33693" xr:uid="{BEC9A933-4D18-419C-88E3-8F6DA3C503B4}"/>
    <cellStyle name="Normal 4 3 2 2 2 4 2 2 2 2 2" xfId="33694" xr:uid="{86AC3CE3-B57C-4DFA-AE95-A28297AE3699}"/>
    <cellStyle name="Normal 4 3 2 2 2 4 2 2 2 3" xfId="33695" xr:uid="{28CDBEBB-9AFF-40DE-AB31-7BC0F2C80515}"/>
    <cellStyle name="Normal 4 3 2 2 2 4 2 2 2 4" xfId="33696" xr:uid="{4C81353E-D1FA-469F-8851-BF780F4396AB}"/>
    <cellStyle name="Normal 4 3 2 2 2 4 2 2 2 5" xfId="33697" xr:uid="{25C755CF-2CAE-426D-96CF-72392AC89955}"/>
    <cellStyle name="Normal 4 3 2 2 2 4 2 2 3" xfId="33698" xr:uid="{B78442D0-C74C-493D-924F-958503314B57}"/>
    <cellStyle name="Normal 4 3 2 2 2 4 2 2 3 2" xfId="33699" xr:uid="{4F6D2909-332B-46DE-844F-060699C0D2DA}"/>
    <cellStyle name="Normal 4 3 2 2 2 4 2 2 4" xfId="33700" xr:uid="{907DED98-335C-45EB-94B6-F1127030FC08}"/>
    <cellStyle name="Normal 4 3 2 2 2 4 2 2 5" xfId="33701" xr:uid="{4F0D68D3-2963-44CE-A892-B46BE3F87C81}"/>
    <cellStyle name="Normal 4 3 2 2 2 4 2 3" xfId="33702" xr:uid="{A671C2C9-BDF2-473F-AA82-EE9460908492}"/>
    <cellStyle name="Normal 4 3 2 2 2 4 2 4" xfId="33703" xr:uid="{B6223DB0-3E00-484F-A1B3-87A2F4D0187E}"/>
    <cellStyle name="Normal 4 3 2 2 2 4 2 5" xfId="33704" xr:uid="{01BEB93F-315D-4661-974E-F928952402CE}"/>
    <cellStyle name="Normal 4 3 2 2 2 4 2 6" xfId="33705" xr:uid="{261BDCCE-04E1-45C1-A1B9-D286559DA825}"/>
    <cellStyle name="Normal 4 3 2 2 2 4 2 6 2" xfId="33706" xr:uid="{EB73F41E-7803-44A9-A41D-DFD4D1156A2E}"/>
    <cellStyle name="Normal 4 3 2 2 2 4 2 7" xfId="33707" xr:uid="{86584649-D949-42B5-B237-9EE045241710}"/>
    <cellStyle name="Normal 4 3 2 2 2 4 2 8" xfId="33708" xr:uid="{96DDE912-0C48-4732-9BFE-34DEE4F6DE75}"/>
    <cellStyle name="Normal 4 3 2 2 2 4 2 9" xfId="33709" xr:uid="{216DE9D8-8A97-4DF1-8341-4E7E0273ACDE}"/>
    <cellStyle name="Normal 4 3 2 2 2 4 3" xfId="33710" xr:uid="{C1602B21-0716-4325-AF96-54608D640DFE}"/>
    <cellStyle name="Normal 4 3 2 2 2 4 3 2" xfId="33711" xr:uid="{617D7EA8-A440-4CC4-924D-466ED60958C9}"/>
    <cellStyle name="Normal 4 3 2 2 2 4 3 2 2" xfId="33712" xr:uid="{EEA2FE1D-40E2-408E-B26A-B58A79E6E26F}"/>
    <cellStyle name="Normal 4 3 2 2 2 4 3 2 2 2" xfId="33713" xr:uid="{52494430-9180-40EB-988A-B47880F6BCE8}"/>
    <cellStyle name="Normal 4 3 2 2 2 4 3 2 3" xfId="33714" xr:uid="{C72FF465-BB53-4FBB-8422-A6044651BFF7}"/>
    <cellStyle name="Normal 4 3 2 2 2 4 3 2 4" xfId="33715" xr:uid="{1E26195B-6741-40CC-9F41-45B407F3DCDD}"/>
    <cellStyle name="Normal 4 3 2 2 2 4 3 2 5" xfId="33716" xr:uid="{F0E33E31-17C8-43C1-A683-7602C6AA8589}"/>
    <cellStyle name="Normal 4 3 2 2 2 4 3 3" xfId="33717" xr:uid="{DE8BDA07-4E18-4943-A2D2-57F623113301}"/>
    <cellStyle name="Normal 4 3 2 2 2 4 3 3 2" xfId="33718" xr:uid="{BAA1C60A-9DD4-4D25-B131-3985899938A7}"/>
    <cellStyle name="Normal 4 3 2 2 2 4 3 4" xfId="33719" xr:uid="{DCD20B94-6227-43D4-AF2B-7E3963B207C5}"/>
    <cellStyle name="Normal 4 3 2 2 2 4 3 5" xfId="33720" xr:uid="{203B68C9-109B-48AA-A730-6CC4C7739741}"/>
    <cellStyle name="Normal 4 3 2 2 2 4 4" xfId="33721" xr:uid="{3A578028-D7B7-4C7C-8E3D-FD21AAE12898}"/>
    <cellStyle name="Normal 4 3 2 2 2 4 5" xfId="33722" xr:uid="{50B4639B-3AA5-4550-8AE2-4C853BAF9333}"/>
    <cellStyle name="Normal 4 3 2 2 2 4 6" xfId="33723" xr:uid="{298FD356-E070-4D45-84D9-58AB9A6449D4}"/>
    <cellStyle name="Normal 4 3 2 2 2 4 6 2" xfId="33724" xr:uid="{E2A96B12-BE1B-41D0-9ACB-FF81E0B992A8}"/>
    <cellStyle name="Normal 4 3 2 2 2 4 7" xfId="33725" xr:uid="{11ADE695-B8F4-4374-AAED-F95EE6F2E3E3}"/>
    <cellStyle name="Normal 4 3 2 2 2 4 8" xfId="33726" xr:uid="{F9B38796-DF44-4EAD-BF5A-B94C805DA034}"/>
    <cellStyle name="Normal 4 3 2 2 2 4 9" xfId="33727" xr:uid="{9E54A0BD-53A5-42F7-8CAF-1FAE696A5E89}"/>
    <cellStyle name="Normal 4 3 2 2 2 5" xfId="33728" xr:uid="{D4510AD7-EC9D-4D89-80D9-864A88363F37}"/>
    <cellStyle name="Normal 4 3 2 2 2 5 2" xfId="33729" xr:uid="{C1E09D4F-B395-4D65-B22F-6383C3C69B42}"/>
    <cellStyle name="Normal 4 3 2 2 2 5 3" xfId="33730" xr:uid="{429E523E-A793-4A5B-9D98-5DB85F4054AC}"/>
    <cellStyle name="Normal 4 3 2 2 2 6" xfId="33731" xr:uid="{CA56857D-24BE-4839-887E-2BD334E45A73}"/>
    <cellStyle name="Normal 4 3 2 2 2 6 2" xfId="33732" xr:uid="{32C7F858-4E06-40B7-9945-44F1A7DFE531}"/>
    <cellStyle name="Normal 4 3 2 2 2 6 3" xfId="33733" xr:uid="{752F1690-AAFC-4691-8927-2868CE49A62A}"/>
    <cellStyle name="Normal 4 3 2 2 2 7" xfId="33734" xr:uid="{3C62E3D5-2840-4E81-A00F-F21CC7E4FBAC}"/>
    <cellStyle name="Normal 4 3 2 2 2 7 2" xfId="33735" xr:uid="{5D2D44FF-6B50-484C-AFD7-E3706AFB8B44}"/>
    <cellStyle name="Normal 4 3 2 2 2 7 3" xfId="33736" xr:uid="{AA322D55-C920-4D26-A3CB-D07BB28CA099}"/>
    <cellStyle name="Normal 4 3 2 2 2 8" xfId="33737" xr:uid="{A53C3BD9-0069-441B-9811-F321EB7F2BC5}"/>
    <cellStyle name="Normal 4 3 2 2 2 8 2" xfId="33738" xr:uid="{27C27265-694B-46E9-B0F3-D7D64D2FA0A4}"/>
    <cellStyle name="Normal 4 3 2 2 2 8 3" xfId="33739" xr:uid="{AB1B6561-A2C1-4E1C-8823-D01667C678BE}"/>
    <cellStyle name="Normal 4 3 2 2 2 9" xfId="33740" xr:uid="{F5D64A46-B2AE-4981-A8A2-5931F479B586}"/>
    <cellStyle name="Normal 4 3 2 2 2 9 2" xfId="33741" xr:uid="{A31CBD8E-6F75-4ECD-A081-EDB65EADBEB9}"/>
    <cellStyle name="Normal 4 3 2 2 2 9 2 2" xfId="33742" xr:uid="{3D96542D-8B19-44AE-A210-EA88221F50B1}"/>
    <cellStyle name="Normal 4 3 2 2 2 9 2 2 2" xfId="33743" xr:uid="{B2E870F5-3D57-44DF-8C97-EB3B565B3DED}"/>
    <cellStyle name="Normal 4 3 2 2 2 9 2 3" xfId="33744" xr:uid="{4550CA34-0439-49AF-8E43-FEB2F27B9CB6}"/>
    <cellStyle name="Normal 4 3 2 2 2 9 2 4" xfId="33745" xr:uid="{13CAFD89-588A-4F77-AC8C-DF58AADE2263}"/>
    <cellStyle name="Normal 4 3 2 2 2 9 2 5" xfId="33746" xr:uid="{23572628-4FE4-459E-A2E1-07318DE81B68}"/>
    <cellStyle name="Normal 4 3 2 2 2 9 3" xfId="33747" xr:uid="{E148D0C8-C28C-4225-9BC2-11EC5509DD3D}"/>
    <cellStyle name="Normal 4 3 2 2 2 9 3 2" xfId="33748" xr:uid="{C7AFD86E-D470-4255-B335-FD173B17E180}"/>
    <cellStyle name="Normal 4 3 2 2 2 9 4" xfId="33749" xr:uid="{8E3F3F03-6D49-4EEE-BDEF-5DB04AA2B5E1}"/>
    <cellStyle name="Normal 4 3 2 2 2 9 5" xfId="33750" xr:uid="{C1E421A2-16EA-452A-8964-D60E3FF92747}"/>
    <cellStyle name="Normal 4 3 2 2 3" xfId="33751" xr:uid="{5CE9F89A-A562-4F28-A5F8-1E2799854903}"/>
    <cellStyle name="Normal 4 3 2 2 3 2" xfId="33752" xr:uid="{B060E616-4D7F-4DB2-83A7-A567CB4127C3}"/>
    <cellStyle name="Normal 4 3 2 2 3 3" xfId="33753" xr:uid="{19AD2EC6-AD0A-4F5E-930A-04DC96F678ED}"/>
    <cellStyle name="Normal 4 3 2 2 4" xfId="33754" xr:uid="{BC7A30FE-4A5E-4F49-BEE3-F943155A3F7A}"/>
    <cellStyle name="Normal 4 3 2 2 4 10" xfId="33755" xr:uid="{7C373443-0A57-4A39-836C-8838A9AB248E}"/>
    <cellStyle name="Normal 4 3 2 2 4 11" xfId="33756" xr:uid="{12EF1CF2-C5A5-470E-9911-477C09C2CA87}"/>
    <cellStyle name="Normal 4 3 2 2 4 12" xfId="33757" xr:uid="{728A7172-07B5-46EE-ACB2-102D942ECF24}"/>
    <cellStyle name="Normal 4 3 2 2 4 12 2" xfId="33758" xr:uid="{1713BF62-A9CE-452E-97E8-ED979DF9DF29}"/>
    <cellStyle name="Normal 4 3 2 2 4 13" xfId="33759" xr:uid="{7C3F3DE0-E862-439D-8002-58A40F424189}"/>
    <cellStyle name="Normal 4 3 2 2 4 14" xfId="33760" xr:uid="{CF3C1F7C-F838-4995-BA33-CA14A54B1E0F}"/>
    <cellStyle name="Normal 4 3 2 2 4 15" xfId="33761" xr:uid="{BA422ECF-0F0B-4A09-9270-7B747856DCB2}"/>
    <cellStyle name="Normal 4 3 2 2 4 2" xfId="33762" xr:uid="{246F503C-E23E-4508-B9B0-D201F3282DE5}"/>
    <cellStyle name="Normal 4 3 2 2 4 2 2" xfId="33763" xr:uid="{CB30C59D-3C8E-4983-BB1A-FDAD6ABE4AB4}"/>
    <cellStyle name="Normal 4 3 2 2 4 2 2 2" xfId="33764" xr:uid="{FAB77454-FDBA-44E5-A83F-256F637EFABC}"/>
    <cellStyle name="Normal 4 3 2 2 4 2 2 2 2" xfId="33765" xr:uid="{883A2549-0381-4418-9483-62DE5BA2C4CD}"/>
    <cellStyle name="Normal 4 3 2 2 4 2 2 2 2 2" xfId="33766" xr:uid="{9E958381-E195-45BF-87C8-6081D37B1183}"/>
    <cellStyle name="Normal 4 3 2 2 4 2 2 2 2 2 2" xfId="33767" xr:uid="{8C466271-7D91-43A7-B78F-EFCE7BB7E64E}"/>
    <cellStyle name="Normal 4 3 2 2 4 2 2 2 2 3" xfId="33768" xr:uid="{715DE5A9-8E37-4F84-969E-49C9C1B63158}"/>
    <cellStyle name="Normal 4 3 2 2 4 2 2 2 2 4" xfId="33769" xr:uid="{A5A7EB16-E20E-4D45-8BD6-DB7D7C6106BB}"/>
    <cellStyle name="Normal 4 3 2 2 4 2 2 2 2 5" xfId="33770" xr:uid="{F59D193D-F51A-4219-9F39-22D970D56D33}"/>
    <cellStyle name="Normal 4 3 2 2 4 2 2 2 3" xfId="33771" xr:uid="{9174DD63-19B4-4545-962A-A753BAFA6D22}"/>
    <cellStyle name="Normal 4 3 2 2 4 2 2 2 3 2" xfId="33772" xr:uid="{5A6B4348-3721-4D4C-8CCC-13C858EB0636}"/>
    <cellStyle name="Normal 4 3 2 2 4 2 2 2 4" xfId="33773" xr:uid="{3DD1B374-7BCE-4141-A42C-57F2F8C96197}"/>
    <cellStyle name="Normal 4 3 2 2 4 2 2 2 5" xfId="33774" xr:uid="{FFD69343-925F-4603-AC03-CF5FB86451CB}"/>
    <cellStyle name="Normal 4 3 2 2 4 2 2 3" xfId="33775" xr:uid="{9F0D128D-58B3-407C-AB31-66AD4DD53A14}"/>
    <cellStyle name="Normal 4 3 2 2 4 2 2 4" xfId="33776" xr:uid="{D31B5FF0-AB44-4F51-8162-DBD8B48787F7}"/>
    <cellStyle name="Normal 4 3 2 2 4 2 2 5" xfId="33777" xr:uid="{08C2CDB7-1E9D-4C5F-8449-16E832CAC6AC}"/>
    <cellStyle name="Normal 4 3 2 2 4 2 2 6" xfId="33778" xr:uid="{22082F59-8416-4BA8-8B94-DC22CCC7403E}"/>
    <cellStyle name="Normal 4 3 2 2 4 2 2 6 2" xfId="33779" xr:uid="{88B67F93-D744-47E8-9BF4-ABCE8A0552D4}"/>
    <cellStyle name="Normal 4 3 2 2 4 2 2 7" xfId="33780" xr:uid="{150FB882-4D6D-405F-B0FE-948A48809273}"/>
    <cellStyle name="Normal 4 3 2 2 4 2 2 8" xfId="33781" xr:uid="{25545A26-8123-415A-BCD1-8EFC5912DE45}"/>
    <cellStyle name="Normal 4 3 2 2 4 2 2 9" xfId="33782" xr:uid="{6ACC42AA-129B-4C91-9B2C-3FCD3FBF312E}"/>
    <cellStyle name="Normal 4 3 2 2 4 2 3" xfId="33783" xr:uid="{4150A7D5-7C72-49C2-BCC1-DE087D1ECEAD}"/>
    <cellStyle name="Normal 4 3 2 2 4 2 3 2" xfId="33784" xr:uid="{B3AAF3A7-4083-4E98-B7C4-E3752349956D}"/>
    <cellStyle name="Normal 4 3 2 2 4 2 3 2 2" xfId="33785" xr:uid="{27B379CE-1C9B-4EF3-A8D8-91E13DAE3B34}"/>
    <cellStyle name="Normal 4 3 2 2 4 2 3 2 2 2" xfId="33786" xr:uid="{7242E498-EA98-4C7E-BA45-C8851C74FB55}"/>
    <cellStyle name="Normal 4 3 2 2 4 2 3 2 3" xfId="33787" xr:uid="{6A95A855-0BFF-4677-8CDD-504F7C5F212F}"/>
    <cellStyle name="Normal 4 3 2 2 4 2 3 2 4" xfId="33788" xr:uid="{DB4389B3-03A6-45E7-9382-8172FFBE1192}"/>
    <cellStyle name="Normal 4 3 2 2 4 2 3 2 5" xfId="33789" xr:uid="{C9F7BCD7-7796-46D2-B970-47329F89EB29}"/>
    <cellStyle name="Normal 4 3 2 2 4 2 3 3" xfId="33790" xr:uid="{DBCB8C3C-0B0C-48ED-B741-ABF217F8A275}"/>
    <cellStyle name="Normal 4 3 2 2 4 2 3 3 2" xfId="33791" xr:uid="{83585B9D-881A-4716-BED4-B63D47BFAE75}"/>
    <cellStyle name="Normal 4 3 2 2 4 2 3 4" xfId="33792" xr:uid="{E45027B8-FEA6-479A-9A4F-6B64175F4DD3}"/>
    <cellStyle name="Normal 4 3 2 2 4 2 3 5" xfId="33793" xr:uid="{6F8BC174-7AD7-4A4C-8C61-379CC29F3A5E}"/>
    <cellStyle name="Normal 4 3 2 2 4 2 4" xfId="33794" xr:uid="{3FE9D76B-A813-42BA-A890-47D344812CB7}"/>
    <cellStyle name="Normal 4 3 2 2 4 2 5" xfId="33795" xr:uid="{0841CA2A-7912-41CD-B7AA-7B3B3F46222D}"/>
    <cellStyle name="Normal 4 3 2 2 4 2 6" xfId="33796" xr:uid="{92184A7C-8EBE-4BB0-9903-DF8EF69A3073}"/>
    <cellStyle name="Normal 4 3 2 2 4 2 6 2" xfId="33797" xr:uid="{9D4BC374-FB66-45D8-AE0D-29E795077B28}"/>
    <cellStyle name="Normal 4 3 2 2 4 2 7" xfId="33798" xr:uid="{91A86FCD-A23B-4E76-A230-A1A7B8430A42}"/>
    <cellStyle name="Normal 4 3 2 2 4 2 8" xfId="33799" xr:uid="{3D958CCE-80E8-41A8-A910-34520E5C6C88}"/>
    <cellStyle name="Normal 4 3 2 2 4 2 9" xfId="33800" xr:uid="{D2CA97A4-B991-49B0-9807-66220CE90DFD}"/>
    <cellStyle name="Normal 4 3 2 2 4 3" xfId="33801" xr:uid="{780EC693-93BF-4F0E-B0C1-73D280D743B0}"/>
    <cellStyle name="Normal 4 3 2 2 4 3 2" xfId="33802" xr:uid="{99F3B4AC-6B39-4F84-AAE8-DA02B21438A8}"/>
    <cellStyle name="Normal 4 3 2 2 4 3 3" xfId="33803" xr:uid="{AE2B6D06-7907-4654-A294-76B6D6541FE9}"/>
    <cellStyle name="Normal 4 3 2 2 4 4" xfId="33804" xr:uid="{3AF190EE-C981-492F-BD79-7DE2D6E7B9ED}"/>
    <cellStyle name="Normal 4 3 2 2 4 4 2" xfId="33805" xr:uid="{51ED2854-DFE4-4CA0-8E79-F7D59A27F444}"/>
    <cellStyle name="Normal 4 3 2 2 4 4 3" xfId="33806" xr:uid="{0C097044-1A16-48EB-BEF9-8DD99D4A6B9E}"/>
    <cellStyle name="Normal 4 3 2 2 4 5" xfId="33807" xr:uid="{345FA9A7-AC14-4C4F-ABFA-EB05BFBE3863}"/>
    <cellStyle name="Normal 4 3 2 2 4 5 2" xfId="33808" xr:uid="{CC2F7AC4-28AA-4022-906B-91A137437CC1}"/>
    <cellStyle name="Normal 4 3 2 2 4 5 3" xfId="33809" xr:uid="{D118573D-4E7C-415E-8941-7F25D19CFBE7}"/>
    <cellStyle name="Normal 4 3 2 2 4 6" xfId="33810" xr:uid="{7C8FA665-AC50-4CBA-922B-0961F9E9465C}"/>
    <cellStyle name="Normal 4 3 2 2 4 6 2" xfId="33811" xr:uid="{12568ED6-85A4-4F0C-AD4C-3588B62E1532}"/>
    <cellStyle name="Normal 4 3 2 2 4 6 3" xfId="33812" xr:uid="{918D51CC-0E6D-4340-8E6B-B18171E13B55}"/>
    <cellStyle name="Normal 4 3 2 2 4 7" xfId="33813" xr:uid="{3DA16778-B98B-4704-9AFC-BEC6867D8A04}"/>
    <cellStyle name="Normal 4 3 2 2 4 7 2" xfId="33814" xr:uid="{0C1B79E5-B842-406E-B142-20F1ED959648}"/>
    <cellStyle name="Normal 4 3 2 2 4 7 3" xfId="33815" xr:uid="{211BBC88-337F-47AF-984B-5C7E6E29AF7E}"/>
    <cellStyle name="Normal 4 3 2 2 4 8" xfId="33816" xr:uid="{960C919E-7AEB-46B3-9507-8EA966FABA76}"/>
    <cellStyle name="Normal 4 3 2 2 4 8 2" xfId="33817" xr:uid="{956DEBED-C2DE-485F-8747-3930A45B75BD}"/>
    <cellStyle name="Normal 4 3 2 2 4 8 2 2" xfId="33818" xr:uid="{3815F799-99F4-4E41-8E08-427A5804C024}"/>
    <cellStyle name="Normal 4 3 2 2 4 8 2 2 2" xfId="33819" xr:uid="{3D9332E7-C51B-48DF-8985-81203DBBD2EB}"/>
    <cellStyle name="Normal 4 3 2 2 4 8 2 3" xfId="33820" xr:uid="{99FFCAD2-548D-4F9E-A1A8-9A9A178752AA}"/>
    <cellStyle name="Normal 4 3 2 2 4 8 2 4" xfId="33821" xr:uid="{AE11C078-C827-47BA-9923-A104AE8AB741}"/>
    <cellStyle name="Normal 4 3 2 2 4 8 2 5" xfId="33822" xr:uid="{3681789D-B804-4CD5-9E05-D54577181968}"/>
    <cellStyle name="Normal 4 3 2 2 4 8 3" xfId="33823" xr:uid="{E90E1C46-34F5-4847-BB30-4A032467E8C2}"/>
    <cellStyle name="Normal 4 3 2 2 4 8 3 2" xfId="33824" xr:uid="{A8E178EE-1672-40C8-9BE5-6DFAF9157CA9}"/>
    <cellStyle name="Normal 4 3 2 2 4 8 4" xfId="33825" xr:uid="{94087B56-C1D0-4FCA-B78F-274EE83E788A}"/>
    <cellStyle name="Normal 4 3 2 2 4 8 5" xfId="33826" xr:uid="{472E9B35-2299-41C8-9BF5-DD5B4BB820FB}"/>
    <cellStyle name="Normal 4 3 2 2 4 9" xfId="33827" xr:uid="{71449B9A-7800-4831-9989-F0BE53A42A1F}"/>
    <cellStyle name="Normal 4 3 2 2 5" xfId="33828" xr:uid="{2E994F86-1FB6-430C-87D0-E269B4879BA1}"/>
    <cellStyle name="Normal 4 3 2 2 5 2" xfId="33829" xr:uid="{8FD7E073-CD17-4EA5-B40C-FA94F0B32F73}"/>
    <cellStyle name="Normal 4 3 2 2 5 3" xfId="33830" xr:uid="{47585AFC-A59F-4FA5-B4CF-BF00DE1EA696}"/>
    <cellStyle name="Normal 4 3 2 2 6" xfId="33831" xr:uid="{60D0CE39-E1A5-4CA9-8C3C-DA2F0BBC315D}"/>
    <cellStyle name="Normal 4 3 2 2 6 2" xfId="33832" xr:uid="{53179E86-7461-4D62-A496-F7C03A8DD5C5}"/>
    <cellStyle name="Normal 4 3 2 2 6 2 2" xfId="33833" xr:uid="{67BCF444-14DF-40B3-B6BD-E412D68490F0}"/>
    <cellStyle name="Normal 4 3 2 2 6 2 2 2" xfId="33834" xr:uid="{0C25CB27-A9DB-4465-BB3D-4D501C7DB9BD}"/>
    <cellStyle name="Normal 4 3 2 2 6 2 2 2 2" xfId="33835" xr:uid="{9AF084F1-5EBE-43FA-B304-46EEFF0D1F13}"/>
    <cellStyle name="Normal 4 3 2 2 6 2 2 2 2 2" xfId="33836" xr:uid="{B91D8674-94EA-49EA-98CF-9643C53F6F59}"/>
    <cellStyle name="Normal 4 3 2 2 6 2 2 2 3" xfId="33837" xr:uid="{5D217F05-B180-48B0-B647-D34F75EFDBA5}"/>
    <cellStyle name="Normal 4 3 2 2 6 2 2 2 4" xfId="33838" xr:uid="{BBCAAB77-F015-44E2-85A1-70CAAB82BFCB}"/>
    <cellStyle name="Normal 4 3 2 2 6 2 2 2 5" xfId="33839" xr:uid="{4E29C776-8996-4E9E-98DE-BFBD56A2B91F}"/>
    <cellStyle name="Normal 4 3 2 2 6 2 2 3" xfId="33840" xr:uid="{C20916A1-EC47-4809-86B3-5A6BBF734530}"/>
    <cellStyle name="Normal 4 3 2 2 6 2 2 3 2" xfId="33841" xr:uid="{3C96E97C-C248-4CC5-B998-01DF9CCD1754}"/>
    <cellStyle name="Normal 4 3 2 2 6 2 2 4" xfId="33842" xr:uid="{0AE9DA91-CCE7-46CA-9029-BBA373115DF1}"/>
    <cellStyle name="Normal 4 3 2 2 6 2 2 5" xfId="33843" xr:uid="{172CF541-8C92-4CB0-86BE-01E967583D84}"/>
    <cellStyle name="Normal 4 3 2 2 6 2 3" xfId="33844" xr:uid="{8B413D82-5024-4D3D-9F07-97D775052245}"/>
    <cellStyle name="Normal 4 3 2 2 6 2 4" xfId="33845" xr:uid="{27F72675-C2DE-4882-8C76-C1FBACE01FEE}"/>
    <cellStyle name="Normal 4 3 2 2 6 2 5" xfId="33846" xr:uid="{0AD50897-F952-4075-8D50-FE88B3909BD1}"/>
    <cellStyle name="Normal 4 3 2 2 6 2 6" xfId="33847" xr:uid="{0E92FC0E-74BE-4302-B37C-EF0F86E48145}"/>
    <cellStyle name="Normal 4 3 2 2 6 2 6 2" xfId="33848" xr:uid="{F8DB10FA-CF13-4450-9DBD-11631EC169AE}"/>
    <cellStyle name="Normal 4 3 2 2 6 2 7" xfId="33849" xr:uid="{4CA88A19-07E3-4709-93C8-C4AE82AC75B8}"/>
    <cellStyle name="Normal 4 3 2 2 6 2 8" xfId="33850" xr:uid="{2B62DADB-D3C9-4C5F-93D3-84ECAE4D6B81}"/>
    <cellStyle name="Normal 4 3 2 2 6 2 9" xfId="33851" xr:uid="{3DD9686A-9AC8-412E-B2A1-DFF0570F8ACB}"/>
    <cellStyle name="Normal 4 3 2 2 6 3" xfId="33852" xr:uid="{BE1C98BA-248A-4EED-BA85-6C944D3A26B1}"/>
    <cellStyle name="Normal 4 3 2 2 6 3 2" xfId="33853" xr:uid="{CAF27C53-C7DC-47FA-98A4-A2D6744D9A38}"/>
    <cellStyle name="Normal 4 3 2 2 6 3 2 2" xfId="33854" xr:uid="{7706C71A-071F-4A94-A467-964367505148}"/>
    <cellStyle name="Normal 4 3 2 2 6 3 2 2 2" xfId="33855" xr:uid="{FDE5C784-3662-4192-9836-9E138B11E788}"/>
    <cellStyle name="Normal 4 3 2 2 6 3 2 3" xfId="33856" xr:uid="{07183275-9429-40AE-8810-CCF9FE14E9EE}"/>
    <cellStyle name="Normal 4 3 2 2 6 3 2 4" xfId="33857" xr:uid="{83BF690E-0439-4063-83F5-3CAFC1253C3D}"/>
    <cellStyle name="Normal 4 3 2 2 6 3 2 5" xfId="33858" xr:uid="{70D18D1E-391E-4850-AA1C-4D17227AFEC3}"/>
    <cellStyle name="Normal 4 3 2 2 6 3 3" xfId="33859" xr:uid="{258767D0-E15E-465F-BD3A-C448C1D71603}"/>
    <cellStyle name="Normal 4 3 2 2 6 3 3 2" xfId="33860" xr:uid="{78EAF104-EE83-4D79-BC00-AFD6B0E2958B}"/>
    <cellStyle name="Normal 4 3 2 2 6 3 4" xfId="33861" xr:uid="{50F67568-C5F6-4235-8366-97E30334F8B8}"/>
    <cellStyle name="Normal 4 3 2 2 6 3 5" xfId="33862" xr:uid="{836A44DF-C5EE-48E0-90DA-E50B2D76B313}"/>
    <cellStyle name="Normal 4 3 2 2 6 4" xfId="33863" xr:uid="{5A7EB766-CE8F-4632-ADD8-A97BD7D68417}"/>
    <cellStyle name="Normal 4 3 2 2 6 5" xfId="33864" xr:uid="{7A045558-35F5-4A10-B67A-CF509057C6B9}"/>
    <cellStyle name="Normal 4 3 2 2 6 6" xfId="33865" xr:uid="{421FD7E0-BE57-4F8C-9768-A563AD171EF3}"/>
    <cellStyle name="Normal 4 3 2 2 6 6 2" xfId="33866" xr:uid="{A75E8B35-5905-455F-A5FC-DC52EFE95683}"/>
    <cellStyle name="Normal 4 3 2 2 6 7" xfId="33867" xr:uid="{61EFFB1B-D1FC-484C-B1DB-52EE39C0F6AB}"/>
    <cellStyle name="Normal 4 3 2 2 6 8" xfId="33868" xr:uid="{0FD5AC12-261D-40FE-B601-4C3053686540}"/>
    <cellStyle name="Normal 4 3 2 2 6 9" xfId="33869" xr:uid="{9E3DB8BB-B15C-4A76-B0DE-1559EADF6B68}"/>
    <cellStyle name="Normal 4 3 2 2 7" xfId="33870" xr:uid="{57346171-3C83-4978-A674-634F4B692799}"/>
    <cellStyle name="Normal 4 3 2 2 8" xfId="33871" xr:uid="{8CC99477-ABCC-459F-ACE0-208E2E71F6AD}"/>
    <cellStyle name="Normal 4 3 2 2 9" xfId="33872" xr:uid="{859B3176-057D-47CD-B9D5-B923831737DF}"/>
    <cellStyle name="Normal 4 3 2 20" xfId="33873" xr:uid="{395BEAA8-398A-410F-B51C-C2B425082B24}"/>
    <cellStyle name="Normal 4 3 2 20 2" xfId="33874" xr:uid="{AF1CCE77-8B47-449A-93C6-0F1933E28BDB}"/>
    <cellStyle name="Normal 4 3 2 21" xfId="33875" xr:uid="{EB0477EA-8754-462E-B4DD-EBF81AF8A2C1}"/>
    <cellStyle name="Normal 4 3 2 22" xfId="33876" xr:uid="{73C75FC2-6EE6-47E5-9283-D7528EAFBA46}"/>
    <cellStyle name="Normal 4 3 2 23" xfId="33877" xr:uid="{51685B66-E0F2-4BE1-8028-6318FB5DC43E}"/>
    <cellStyle name="Normal 4 3 2 3" xfId="33878" xr:uid="{0CCF74AA-79FE-4628-91FD-4F28850AF530}"/>
    <cellStyle name="Normal 4 3 2 3 2" xfId="33879" xr:uid="{5597EBF1-B979-4804-B380-21AC8D7632BE}"/>
    <cellStyle name="Normal 4 3 2 3 3" xfId="33880" xr:uid="{3CE0A82F-37E7-42ED-BF19-84DBB259A449}"/>
    <cellStyle name="Normal 4 3 2 4" xfId="33881" xr:uid="{F9A9BF15-F269-4FA0-8E3E-D18DF27AC29B}"/>
    <cellStyle name="Normal 4 3 2 4 2" xfId="33882" xr:uid="{1102CAE4-CB36-43E1-B945-9D1022613F71}"/>
    <cellStyle name="Normal 4 3 2 4 3" xfId="33883" xr:uid="{CC4FD3BA-1DEB-4BDE-913B-22B6BC97B232}"/>
    <cellStyle name="Normal 4 3 2 5" xfId="33884" xr:uid="{36AEE206-2ECE-4BBD-88ED-3F822A642EF5}"/>
    <cellStyle name="Normal 4 3 2 5 2" xfId="33885" xr:uid="{7004D463-18A5-442D-A7F9-D6F6F7787BDC}"/>
    <cellStyle name="Normal 4 3 2 5 3" xfId="33886" xr:uid="{BDC905B0-FB52-4A93-B8D4-D8F65E5892D8}"/>
    <cellStyle name="Normal 4 3 2 6" xfId="33887" xr:uid="{F9AE5654-07C8-4B08-ABED-B7AF2A4B2834}"/>
    <cellStyle name="Normal 4 3 2 6 2" xfId="33888" xr:uid="{7C4058CA-08B2-4976-9977-173BCB798BD6}"/>
    <cellStyle name="Normal 4 3 2 6 3" xfId="33889" xr:uid="{7BF555F0-E272-4D86-B678-BE09CDA197A5}"/>
    <cellStyle name="Normal 4 3 2 7" xfId="33890" xr:uid="{1FE9E559-AE7A-4745-B8EE-A5CCBF2CE9E0}"/>
    <cellStyle name="Normal 4 3 2 7 2" xfId="33891" xr:uid="{9F7E1E07-BD76-4BF2-B996-6F9F77FE500C}"/>
    <cellStyle name="Normal 4 3 2 7 3" xfId="33892" xr:uid="{0E1EE387-339D-4B30-ADD9-B512B4127D70}"/>
    <cellStyle name="Normal 4 3 2 8" xfId="33893" xr:uid="{EB629527-451D-437D-B37A-73929E764DC9}"/>
    <cellStyle name="Normal 4 3 2 8 10" xfId="33894" xr:uid="{AEFFC9E9-4D46-4071-A5DA-BDA92708F023}"/>
    <cellStyle name="Normal 4 3 2 8 11" xfId="33895" xr:uid="{44143BE9-0C9B-40F4-81FD-B91ABCC3A999}"/>
    <cellStyle name="Normal 4 3 2 8 12" xfId="33896" xr:uid="{2FC41A8F-0E07-42CE-999C-6FFEAB2DD077}"/>
    <cellStyle name="Normal 4 3 2 8 13" xfId="33897" xr:uid="{4863B4F1-27AF-4CDA-8816-19318126D958}"/>
    <cellStyle name="Normal 4 3 2 8 13 2" xfId="33898" xr:uid="{D2B30B24-57EF-46BB-8766-0E5F4320FD1F}"/>
    <cellStyle name="Normal 4 3 2 8 14" xfId="33899" xr:uid="{7BC57EFE-B623-4501-BDAB-DA4A65C90BE1}"/>
    <cellStyle name="Normal 4 3 2 8 15" xfId="33900" xr:uid="{F393EEA4-7129-4FAC-B91A-50DA253A177D}"/>
    <cellStyle name="Normal 4 3 2 8 16" xfId="33901" xr:uid="{DE0B2D41-321C-40E8-9F98-F4B8ED0132C6}"/>
    <cellStyle name="Normal 4 3 2 8 2" xfId="33902" xr:uid="{78321F9F-7E44-4A1E-A380-0B5ADC56E462}"/>
    <cellStyle name="Normal 4 3 2 8 2 10" xfId="33903" xr:uid="{CDEB0CA4-D314-4192-A546-ED350AD2F972}"/>
    <cellStyle name="Normal 4 3 2 8 2 11" xfId="33904" xr:uid="{BCC12787-EB7D-42FF-BAC0-DAB8968857E4}"/>
    <cellStyle name="Normal 4 3 2 8 2 12" xfId="33905" xr:uid="{DA11C88B-45CA-43E9-A68B-07D9F2ABE22A}"/>
    <cellStyle name="Normal 4 3 2 8 2 13" xfId="33906" xr:uid="{9DA31827-7F62-438D-A45F-BDD47DF606F3}"/>
    <cellStyle name="Normal 4 3 2 8 2 13 2" xfId="33907" xr:uid="{5D4E111D-937B-49CD-AABC-E717BC27E813}"/>
    <cellStyle name="Normal 4 3 2 8 2 14" xfId="33908" xr:uid="{13442D72-9A33-4BD4-9A3C-F23C9552708A}"/>
    <cellStyle name="Normal 4 3 2 8 2 15" xfId="33909" xr:uid="{A50A7EE0-2D8B-48B7-8BBF-2D9F1188408D}"/>
    <cellStyle name="Normal 4 3 2 8 2 16" xfId="33910" xr:uid="{974D0AC0-F23D-4014-8383-BF62FFA36CE7}"/>
    <cellStyle name="Normal 4 3 2 8 2 2" xfId="33911" xr:uid="{EF927063-6223-46F3-8F45-65F89BCA71D6}"/>
    <cellStyle name="Normal 4 3 2 8 2 2 10" xfId="33912" xr:uid="{E29B7409-4197-4DBA-9E76-488C5DDF2B66}"/>
    <cellStyle name="Normal 4 3 2 8 2 2 11" xfId="33913" xr:uid="{AF1223A2-A78B-46E1-BF88-59518DBEFC91}"/>
    <cellStyle name="Normal 4 3 2 8 2 2 12" xfId="33914" xr:uid="{88BBEDB1-CE44-4858-8D93-4C7ACC4AAFD2}"/>
    <cellStyle name="Normal 4 3 2 8 2 2 12 2" xfId="33915" xr:uid="{586FB70D-E12F-4FA2-9AE8-5261E79A3DB4}"/>
    <cellStyle name="Normal 4 3 2 8 2 2 13" xfId="33916" xr:uid="{90B87143-D38C-4E2C-BD7E-C687EB522456}"/>
    <cellStyle name="Normal 4 3 2 8 2 2 14" xfId="33917" xr:uid="{7610C5E9-34FC-4B3B-9A9E-BA5EED461EB7}"/>
    <cellStyle name="Normal 4 3 2 8 2 2 15" xfId="33918" xr:uid="{25E94003-44B5-4D73-BA06-FFAE085371EF}"/>
    <cellStyle name="Normal 4 3 2 8 2 2 2" xfId="33919" xr:uid="{2C13AB06-8973-42C0-B57C-2EC7726B6E63}"/>
    <cellStyle name="Normal 4 3 2 8 2 2 2 2" xfId="33920" xr:uid="{2D386ACE-6DB2-4752-B7DB-3A230E35B714}"/>
    <cellStyle name="Normal 4 3 2 8 2 2 2 2 2" xfId="33921" xr:uid="{5E5ED1D7-EA0C-44B1-AF1A-57D82C157B97}"/>
    <cellStyle name="Normal 4 3 2 8 2 2 2 2 2 2" xfId="33922" xr:uid="{7EE4858F-BC49-4D11-838A-98CCE0C7701D}"/>
    <cellStyle name="Normal 4 3 2 8 2 2 2 2 2 2 2" xfId="33923" xr:uid="{AE518DE9-2D7A-4B67-B351-9BAD8B3890A0}"/>
    <cellStyle name="Normal 4 3 2 8 2 2 2 2 2 2 2 2" xfId="33924" xr:uid="{BB3C211D-87B5-4A43-B5F5-40C644C2B530}"/>
    <cellStyle name="Normal 4 3 2 8 2 2 2 2 2 2 3" xfId="33925" xr:uid="{FFB926AA-D62A-4A25-8523-8C1836596139}"/>
    <cellStyle name="Normal 4 3 2 8 2 2 2 2 2 2 4" xfId="33926" xr:uid="{FE6D10A2-5B59-4454-9C3F-7B3CBAC3CF96}"/>
    <cellStyle name="Normal 4 3 2 8 2 2 2 2 2 2 5" xfId="33927" xr:uid="{348EB0AD-5755-439E-BF7B-95D41EBEBE40}"/>
    <cellStyle name="Normal 4 3 2 8 2 2 2 2 2 3" xfId="33928" xr:uid="{795B24B5-E1E2-494B-B1F2-9D10ECC3FD6F}"/>
    <cellStyle name="Normal 4 3 2 8 2 2 2 2 2 3 2" xfId="33929" xr:uid="{0FA712D3-5791-46BD-9CC6-4516DF8EC6FE}"/>
    <cellStyle name="Normal 4 3 2 8 2 2 2 2 2 4" xfId="33930" xr:uid="{F6E85177-42FF-4A50-9DD4-72279D4860D8}"/>
    <cellStyle name="Normal 4 3 2 8 2 2 2 2 2 5" xfId="33931" xr:uid="{B92C88DD-6FAF-4458-B3EB-D58C40D36205}"/>
    <cellStyle name="Normal 4 3 2 8 2 2 2 2 3" xfId="33932" xr:uid="{F95B6476-2C8B-4D72-B35B-51ECEF5543CC}"/>
    <cellStyle name="Normal 4 3 2 8 2 2 2 2 4" xfId="33933" xr:uid="{FF4AB4CC-3C10-48C6-914B-1AEF9C106332}"/>
    <cellStyle name="Normal 4 3 2 8 2 2 2 2 5" xfId="33934" xr:uid="{BE99AF9A-7A5C-44D0-9E50-AA12671DD977}"/>
    <cellStyle name="Normal 4 3 2 8 2 2 2 2 6" xfId="33935" xr:uid="{404E2E15-D113-4556-A40F-0F3FF8592ECA}"/>
    <cellStyle name="Normal 4 3 2 8 2 2 2 2 6 2" xfId="33936" xr:uid="{11024925-4676-469E-A66B-FE5CF97F0CD5}"/>
    <cellStyle name="Normal 4 3 2 8 2 2 2 2 7" xfId="33937" xr:uid="{01C2263F-E16E-4322-9F3B-E233C70E098C}"/>
    <cellStyle name="Normal 4 3 2 8 2 2 2 2 8" xfId="33938" xr:uid="{281CC41C-E5DF-481C-A25A-CF956720A94E}"/>
    <cellStyle name="Normal 4 3 2 8 2 2 2 2 9" xfId="33939" xr:uid="{1A8B0A3F-B4D9-4AE8-AB08-9427C2A30DA0}"/>
    <cellStyle name="Normal 4 3 2 8 2 2 2 3" xfId="33940" xr:uid="{1E0858BB-2159-45BA-92BD-AE23B7E45CA3}"/>
    <cellStyle name="Normal 4 3 2 8 2 2 2 3 2" xfId="33941" xr:uid="{C2EAB3D6-5A9B-4F11-A17B-09E39D856FC9}"/>
    <cellStyle name="Normal 4 3 2 8 2 2 2 3 2 2" xfId="33942" xr:uid="{DF5BE43C-CF3A-4607-9CA8-E7F0457A3ABA}"/>
    <cellStyle name="Normal 4 3 2 8 2 2 2 3 2 2 2" xfId="33943" xr:uid="{A1AF3202-E78B-4685-9A94-18F199BF332C}"/>
    <cellStyle name="Normal 4 3 2 8 2 2 2 3 2 3" xfId="33944" xr:uid="{35AACD67-F3A2-4258-9C63-1563C0498763}"/>
    <cellStyle name="Normal 4 3 2 8 2 2 2 3 2 4" xfId="33945" xr:uid="{E3117654-03FD-491B-AD51-E901FBAA8EB9}"/>
    <cellStyle name="Normal 4 3 2 8 2 2 2 3 2 5" xfId="33946" xr:uid="{D867B968-D72F-468C-80D0-BB9D05DDF6A9}"/>
    <cellStyle name="Normal 4 3 2 8 2 2 2 3 3" xfId="33947" xr:uid="{06DD967A-463E-49A8-8C97-FED5B12040A1}"/>
    <cellStyle name="Normal 4 3 2 8 2 2 2 3 3 2" xfId="33948" xr:uid="{A41CABE9-78C0-4BED-9C39-CE9DDFB35984}"/>
    <cellStyle name="Normal 4 3 2 8 2 2 2 3 4" xfId="33949" xr:uid="{C6B3935E-189A-4F72-A330-2D559A4061E1}"/>
    <cellStyle name="Normal 4 3 2 8 2 2 2 3 5" xfId="33950" xr:uid="{4DED0B8B-4E99-4F2D-976F-2B41618BE969}"/>
    <cellStyle name="Normal 4 3 2 8 2 2 2 4" xfId="33951" xr:uid="{EF1D7451-AF94-4208-AA42-285D17BE4C33}"/>
    <cellStyle name="Normal 4 3 2 8 2 2 2 5" xfId="33952" xr:uid="{78798FB6-29B6-440C-B270-1B06A8FE51ED}"/>
    <cellStyle name="Normal 4 3 2 8 2 2 2 6" xfId="33953" xr:uid="{7F1E1D23-7899-4770-8B0E-A1F250D76FDD}"/>
    <cellStyle name="Normal 4 3 2 8 2 2 2 6 2" xfId="33954" xr:uid="{10E3E07F-D934-4CDB-877C-19EC1F1F8A60}"/>
    <cellStyle name="Normal 4 3 2 8 2 2 2 7" xfId="33955" xr:uid="{C2C4324F-5CEC-4E3C-9FDE-12E7285E406E}"/>
    <cellStyle name="Normal 4 3 2 8 2 2 2 8" xfId="33956" xr:uid="{329C2973-B60E-4BF2-9830-3B6D518E97E7}"/>
    <cellStyle name="Normal 4 3 2 8 2 2 2 9" xfId="33957" xr:uid="{655EBD41-A571-403D-A200-7F6A43FCA0EB}"/>
    <cellStyle name="Normal 4 3 2 8 2 2 3" xfId="33958" xr:uid="{6C868717-76A7-442F-94E3-31D744281FCD}"/>
    <cellStyle name="Normal 4 3 2 8 2 2 4" xfId="33959" xr:uid="{4BC7BAF7-96C6-4C93-8E87-0208B0D33679}"/>
    <cellStyle name="Normal 4 3 2 8 2 2 5" xfId="33960" xr:uid="{53485FAC-B8E2-4B98-ADA8-CA6A6E7CC73D}"/>
    <cellStyle name="Normal 4 3 2 8 2 2 6" xfId="33961" xr:uid="{E70A57A9-2640-4D32-87A5-81755DA2E4A9}"/>
    <cellStyle name="Normal 4 3 2 8 2 2 7" xfId="33962" xr:uid="{211C00FB-FD38-46B4-9D54-800393488070}"/>
    <cellStyle name="Normal 4 3 2 8 2 2 8" xfId="33963" xr:uid="{82886563-A30F-4221-83DF-63CCD8FC83ED}"/>
    <cellStyle name="Normal 4 3 2 8 2 2 8 2" xfId="33964" xr:uid="{94F70604-6312-4529-866A-E4D4EE9C6FEE}"/>
    <cellStyle name="Normal 4 3 2 8 2 2 8 2 2" xfId="33965" xr:uid="{5194577B-21EB-4570-871C-080EE444C670}"/>
    <cellStyle name="Normal 4 3 2 8 2 2 8 2 2 2" xfId="33966" xr:uid="{AC9C9779-CE67-43CD-B420-3C7E19ACE293}"/>
    <cellStyle name="Normal 4 3 2 8 2 2 8 2 3" xfId="33967" xr:uid="{BC1A022D-B390-40C0-96A9-1BD5B5BDACBF}"/>
    <cellStyle name="Normal 4 3 2 8 2 2 8 2 4" xfId="33968" xr:uid="{F784C296-9AD7-4D09-8A46-45D24622F368}"/>
    <cellStyle name="Normal 4 3 2 8 2 2 8 2 5" xfId="33969" xr:uid="{545FAF08-ADA0-4943-9D96-28949EBEF24F}"/>
    <cellStyle name="Normal 4 3 2 8 2 2 8 3" xfId="33970" xr:uid="{DFC91D93-7AC2-47F9-B1BF-D91651C9CAD4}"/>
    <cellStyle name="Normal 4 3 2 8 2 2 8 3 2" xfId="33971" xr:uid="{F837331D-C176-41AF-A341-CD87F196BDFB}"/>
    <cellStyle name="Normal 4 3 2 8 2 2 8 4" xfId="33972" xr:uid="{B9FDFF8A-46AC-4691-B38F-5F6A957A8CB1}"/>
    <cellStyle name="Normal 4 3 2 8 2 2 8 5" xfId="33973" xr:uid="{33353A3D-7F59-4EB2-BDFC-5345005BE7E7}"/>
    <cellStyle name="Normal 4 3 2 8 2 2 9" xfId="33974" xr:uid="{383322A1-4043-4A9B-A02E-69B2822FEDC6}"/>
    <cellStyle name="Normal 4 3 2 8 2 3" xfId="33975" xr:uid="{B60EF0E3-A5BB-4386-9588-7867BF1BB9F5}"/>
    <cellStyle name="Normal 4 3 2 8 2 4" xfId="33976" xr:uid="{C39BF47A-3290-46DC-873C-778F4CC09CB8}"/>
    <cellStyle name="Normal 4 3 2 8 2 4 2" xfId="33977" xr:uid="{13D88D54-8B5B-4EA6-A902-82E078854BE2}"/>
    <cellStyle name="Normal 4 3 2 8 2 4 2 2" xfId="33978" xr:uid="{9DC3F6CC-C082-48DA-9757-BDD02C1C6F0D}"/>
    <cellStyle name="Normal 4 3 2 8 2 4 2 2 2" xfId="33979" xr:uid="{28FB6FD5-A87D-4205-9B44-2BA26C98B19E}"/>
    <cellStyle name="Normal 4 3 2 8 2 4 2 2 2 2" xfId="33980" xr:uid="{2DFFC439-D64A-4F7F-A8B3-180CABEF97F8}"/>
    <cellStyle name="Normal 4 3 2 8 2 4 2 2 2 2 2" xfId="33981" xr:uid="{05272A0D-DC60-4FF0-8C31-E07299E49B63}"/>
    <cellStyle name="Normal 4 3 2 8 2 4 2 2 2 3" xfId="33982" xr:uid="{E32FBAE6-FE7B-4DE0-8199-C24DBFC561DA}"/>
    <cellStyle name="Normal 4 3 2 8 2 4 2 2 2 4" xfId="33983" xr:uid="{3FC66AC4-1906-4627-BAED-3AD8A45EAFE0}"/>
    <cellStyle name="Normal 4 3 2 8 2 4 2 2 2 5" xfId="33984" xr:uid="{E947E896-90DE-4378-BA40-4C69686A8764}"/>
    <cellStyle name="Normal 4 3 2 8 2 4 2 2 3" xfId="33985" xr:uid="{3CA6B497-955E-408E-86DA-2D11B6387D04}"/>
    <cellStyle name="Normal 4 3 2 8 2 4 2 2 3 2" xfId="33986" xr:uid="{58D3BF9D-4529-46CB-96F2-C2973FD8F125}"/>
    <cellStyle name="Normal 4 3 2 8 2 4 2 2 4" xfId="33987" xr:uid="{D7C069C3-8DF9-4184-B5D8-9FA8392F6289}"/>
    <cellStyle name="Normal 4 3 2 8 2 4 2 2 5" xfId="33988" xr:uid="{3B975B79-DFF6-4FFE-B867-283B725E6E93}"/>
    <cellStyle name="Normal 4 3 2 8 2 4 2 3" xfId="33989" xr:uid="{C5A62BAB-F0BB-47E9-8B82-D9D313B52CBA}"/>
    <cellStyle name="Normal 4 3 2 8 2 4 2 4" xfId="33990" xr:uid="{9DFB1CBD-C3B4-464E-8A0D-6F9C9D635E3A}"/>
    <cellStyle name="Normal 4 3 2 8 2 4 2 5" xfId="33991" xr:uid="{3F78C6A3-D758-4544-8D55-67515E38B34E}"/>
    <cellStyle name="Normal 4 3 2 8 2 4 2 6" xfId="33992" xr:uid="{DACA90B4-3A30-4C8C-A556-055CABA5945B}"/>
    <cellStyle name="Normal 4 3 2 8 2 4 2 6 2" xfId="33993" xr:uid="{901358BD-6396-486B-BF89-273402203F93}"/>
    <cellStyle name="Normal 4 3 2 8 2 4 2 7" xfId="33994" xr:uid="{78B4834D-E224-4F56-B948-F139850CDCFF}"/>
    <cellStyle name="Normal 4 3 2 8 2 4 2 8" xfId="33995" xr:uid="{2BD02956-BBB6-4B9A-9C06-CB69807F7638}"/>
    <cellStyle name="Normal 4 3 2 8 2 4 2 9" xfId="33996" xr:uid="{3E9B6FB8-C2E9-4F36-A23F-C941F9CAAB20}"/>
    <cellStyle name="Normal 4 3 2 8 2 4 3" xfId="33997" xr:uid="{7DE91653-A889-46AF-BFC8-A0FDD4639455}"/>
    <cellStyle name="Normal 4 3 2 8 2 4 3 2" xfId="33998" xr:uid="{F5D76D0F-9D1B-404A-BB3F-2AE4587CB315}"/>
    <cellStyle name="Normal 4 3 2 8 2 4 3 2 2" xfId="33999" xr:uid="{EF3ABFB5-811A-43CC-B1C2-BD68BD5CB807}"/>
    <cellStyle name="Normal 4 3 2 8 2 4 3 2 2 2" xfId="34000" xr:uid="{A350217F-9A8A-4263-A56A-CB4D42E8AD26}"/>
    <cellStyle name="Normal 4 3 2 8 2 4 3 2 3" xfId="34001" xr:uid="{FBBB401F-206A-4597-A34E-58FC9024F864}"/>
    <cellStyle name="Normal 4 3 2 8 2 4 3 2 4" xfId="34002" xr:uid="{28E121BB-F97F-40D9-AFAE-F7018FDE0432}"/>
    <cellStyle name="Normal 4 3 2 8 2 4 3 2 5" xfId="34003" xr:uid="{6AC63DA6-A2BF-495B-A5C9-3531F3F5028D}"/>
    <cellStyle name="Normal 4 3 2 8 2 4 3 3" xfId="34004" xr:uid="{34B7E82F-E7FE-4426-BCA2-46E12550C7B9}"/>
    <cellStyle name="Normal 4 3 2 8 2 4 3 3 2" xfId="34005" xr:uid="{772F8588-FF0E-4424-903E-C26C66265400}"/>
    <cellStyle name="Normal 4 3 2 8 2 4 3 4" xfId="34006" xr:uid="{98D1CEDD-34FD-4923-B962-8D7A6B93A8AA}"/>
    <cellStyle name="Normal 4 3 2 8 2 4 3 5" xfId="34007" xr:uid="{FB860CA9-750E-4235-AFBE-9A734FA7C341}"/>
    <cellStyle name="Normal 4 3 2 8 2 4 4" xfId="34008" xr:uid="{9B744AD5-1FD8-411F-96AB-A2816276FD78}"/>
    <cellStyle name="Normal 4 3 2 8 2 4 5" xfId="34009" xr:uid="{895F970A-BE7D-4B6E-84C8-BFF0D2381B6C}"/>
    <cellStyle name="Normal 4 3 2 8 2 4 6" xfId="34010" xr:uid="{76DB189B-060D-4F30-AB67-302F42B48B11}"/>
    <cellStyle name="Normal 4 3 2 8 2 4 6 2" xfId="34011" xr:uid="{F24B09FA-8C9D-4358-A55D-CE9564FC7945}"/>
    <cellStyle name="Normal 4 3 2 8 2 4 7" xfId="34012" xr:uid="{E91F878D-F977-4ACE-BEDC-DB2C77B0591D}"/>
    <cellStyle name="Normal 4 3 2 8 2 4 8" xfId="34013" xr:uid="{028B566B-769E-4262-8C91-400E5EEA4586}"/>
    <cellStyle name="Normal 4 3 2 8 2 4 9" xfId="34014" xr:uid="{B01A2A74-5658-4BB2-B08F-DF687B28B06B}"/>
    <cellStyle name="Normal 4 3 2 8 2 5" xfId="34015" xr:uid="{467D05EF-9BC3-4F30-A667-9DDC33A73DE8}"/>
    <cellStyle name="Normal 4 3 2 8 2 6" xfId="34016" xr:uid="{8BFDDF60-5B70-477F-9920-AFA09E5A9AC5}"/>
    <cellStyle name="Normal 4 3 2 8 2 7" xfId="34017" xr:uid="{0D6D8A11-9B11-4229-9CF7-EB66349C0313}"/>
    <cellStyle name="Normal 4 3 2 8 2 8" xfId="34018" xr:uid="{38204296-8110-44FC-A3DD-C3E1B11E216B}"/>
    <cellStyle name="Normal 4 3 2 8 2 9" xfId="34019" xr:uid="{0F8B0F76-69CE-474B-A8F7-78DA2B62B230}"/>
    <cellStyle name="Normal 4 3 2 8 2 9 2" xfId="34020" xr:uid="{4AC2B5FF-DE36-40B8-9942-2E0B32A63B33}"/>
    <cellStyle name="Normal 4 3 2 8 2 9 2 2" xfId="34021" xr:uid="{B21C3149-8CF8-4462-8F1B-F539895340B6}"/>
    <cellStyle name="Normal 4 3 2 8 2 9 2 2 2" xfId="34022" xr:uid="{B43B9CD6-1CF5-4B12-8CFD-615AFA1368FE}"/>
    <cellStyle name="Normal 4 3 2 8 2 9 2 3" xfId="34023" xr:uid="{7A9291C3-EC27-4918-9E59-3C2ABE3DA6D4}"/>
    <cellStyle name="Normal 4 3 2 8 2 9 2 4" xfId="34024" xr:uid="{17D5FA27-4402-4CD4-A33B-58E14309E39F}"/>
    <cellStyle name="Normal 4 3 2 8 2 9 2 5" xfId="34025" xr:uid="{ABF58E77-2992-46A2-AB6B-92D190BB39E2}"/>
    <cellStyle name="Normal 4 3 2 8 2 9 3" xfId="34026" xr:uid="{8CFC7515-44EA-46DA-8B84-552166709727}"/>
    <cellStyle name="Normal 4 3 2 8 2 9 3 2" xfId="34027" xr:uid="{32418BFD-2F79-4554-8F87-55E83D3D99A4}"/>
    <cellStyle name="Normal 4 3 2 8 2 9 4" xfId="34028" xr:uid="{4C0B68D6-4DF7-451C-A9B8-CD6699F9ECA2}"/>
    <cellStyle name="Normal 4 3 2 8 2 9 5" xfId="34029" xr:uid="{3DFE0219-C1B4-4A50-A78D-0189142B8A9D}"/>
    <cellStyle name="Normal 4 3 2 8 3" xfId="34030" xr:uid="{A8A26AAE-519B-4FA6-BB98-AD57566A7676}"/>
    <cellStyle name="Normal 4 3 2 8 3 10" xfId="34031" xr:uid="{E70433C2-8B3F-4875-9861-0927EC90327A}"/>
    <cellStyle name="Normal 4 3 2 8 3 11" xfId="34032" xr:uid="{F1598160-81E8-47C5-904C-7DE5616A71E8}"/>
    <cellStyle name="Normal 4 3 2 8 3 12" xfId="34033" xr:uid="{00171BE4-3E44-4671-989C-229C8A894FB4}"/>
    <cellStyle name="Normal 4 3 2 8 3 12 2" xfId="34034" xr:uid="{A695DD01-B937-405B-A909-90D53A0A7F11}"/>
    <cellStyle name="Normal 4 3 2 8 3 13" xfId="34035" xr:uid="{3AA2C45E-0CFC-43E1-B001-EFEEADD1626F}"/>
    <cellStyle name="Normal 4 3 2 8 3 14" xfId="34036" xr:uid="{65CCF0D3-5C1F-4B35-A357-9B03EEA55E20}"/>
    <cellStyle name="Normal 4 3 2 8 3 15" xfId="34037" xr:uid="{7B06E3D6-7D99-4640-AED0-7A92A36C0408}"/>
    <cellStyle name="Normal 4 3 2 8 3 2" xfId="34038" xr:uid="{4CD8351B-25C6-4EE1-A771-A52EF72D07B1}"/>
    <cellStyle name="Normal 4 3 2 8 3 2 2" xfId="34039" xr:uid="{5DD05E7D-D3F8-4173-AB48-3C5ACC37B737}"/>
    <cellStyle name="Normal 4 3 2 8 3 2 2 2" xfId="34040" xr:uid="{82E40E6B-6295-4B80-B87D-58C07A18FFB3}"/>
    <cellStyle name="Normal 4 3 2 8 3 2 2 2 2" xfId="34041" xr:uid="{3E356CDF-FF05-4DA8-9E90-0D2C11F0E1C2}"/>
    <cellStyle name="Normal 4 3 2 8 3 2 2 2 2 2" xfId="34042" xr:uid="{B95D7FC8-3455-4A30-9A0A-E35F0A4983E6}"/>
    <cellStyle name="Normal 4 3 2 8 3 2 2 2 2 2 2" xfId="34043" xr:uid="{88DE68FF-9804-48BF-9F56-D9F891DB6247}"/>
    <cellStyle name="Normal 4 3 2 8 3 2 2 2 2 3" xfId="34044" xr:uid="{F5267DE2-3529-4546-951E-8A49F2BE98E7}"/>
    <cellStyle name="Normal 4 3 2 8 3 2 2 2 2 4" xfId="34045" xr:uid="{6BC08E29-5A1D-4199-920E-627DA37C92DD}"/>
    <cellStyle name="Normal 4 3 2 8 3 2 2 2 2 5" xfId="34046" xr:uid="{B30B2083-A25D-439E-A012-E337945001EC}"/>
    <cellStyle name="Normal 4 3 2 8 3 2 2 2 3" xfId="34047" xr:uid="{B82A60C3-AA6E-4374-BF66-C5203E7404C5}"/>
    <cellStyle name="Normal 4 3 2 8 3 2 2 2 3 2" xfId="34048" xr:uid="{BC77581B-AF55-4921-8DD8-ADC5927360B0}"/>
    <cellStyle name="Normal 4 3 2 8 3 2 2 2 4" xfId="34049" xr:uid="{FADC2A19-296C-45D2-9838-BBD900D1F0B9}"/>
    <cellStyle name="Normal 4 3 2 8 3 2 2 2 5" xfId="34050" xr:uid="{A989E20B-8189-4548-9354-9862D85E9389}"/>
    <cellStyle name="Normal 4 3 2 8 3 2 2 3" xfId="34051" xr:uid="{99FB69B6-F552-46D8-8656-6352FAB023BD}"/>
    <cellStyle name="Normal 4 3 2 8 3 2 2 4" xfId="34052" xr:uid="{E9B5F51E-BD0F-4105-8F17-56322D44CEF9}"/>
    <cellStyle name="Normal 4 3 2 8 3 2 2 5" xfId="34053" xr:uid="{664698D7-B8DD-4578-8C38-48B1E6A0E4ED}"/>
    <cellStyle name="Normal 4 3 2 8 3 2 2 6" xfId="34054" xr:uid="{8251F6D1-620E-4B0A-97E3-C49D4C38E8CF}"/>
    <cellStyle name="Normal 4 3 2 8 3 2 2 6 2" xfId="34055" xr:uid="{A1669641-F353-45D6-ACD5-58A8FEEF3CB0}"/>
    <cellStyle name="Normal 4 3 2 8 3 2 2 7" xfId="34056" xr:uid="{67F3B8FF-8982-4026-B571-EFD81DD0E6B9}"/>
    <cellStyle name="Normal 4 3 2 8 3 2 2 8" xfId="34057" xr:uid="{F90C0C16-7646-4294-9C97-676710B5B88E}"/>
    <cellStyle name="Normal 4 3 2 8 3 2 2 9" xfId="34058" xr:uid="{8FA17537-34D7-4014-A368-7E50623E9276}"/>
    <cellStyle name="Normal 4 3 2 8 3 2 3" xfId="34059" xr:uid="{291A8F26-E401-4C3D-989A-EC69C3BCD1C3}"/>
    <cellStyle name="Normal 4 3 2 8 3 2 3 2" xfId="34060" xr:uid="{216217AF-5517-46BE-9D39-EF6155518543}"/>
    <cellStyle name="Normal 4 3 2 8 3 2 3 2 2" xfId="34061" xr:uid="{5F1EE4D7-5A67-47C0-A985-1E201905CA0E}"/>
    <cellStyle name="Normal 4 3 2 8 3 2 3 2 2 2" xfId="34062" xr:uid="{4E78B1D7-96F7-4167-84E1-6187C2847936}"/>
    <cellStyle name="Normal 4 3 2 8 3 2 3 2 3" xfId="34063" xr:uid="{59C3D98B-9B6B-4CC7-96F1-5CC76E9F759F}"/>
    <cellStyle name="Normal 4 3 2 8 3 2 3 2 4" xfId="34064" xr:uid="{860188D4-2142-4EF7-9727-8BAE689B1A37}"/>
    <cellStyle name="Normal 4 3 2 8 3 2 3 2 5" xfId="34065" xr:uid="{259D9483-382E-490E-A138-DB082B974CBB}"/>
    <cellStyle name="Normal 4 3 2 8 3 2 3 3" xfId="34066" xr:uid="{263EFD0B-527C-4308-B273-B17AE76B0ED1}"/>
    <cellStyle name="Normal 4 3 2 8 3 2 3 3 2" xfId="34067" xr:uid="{D3E53E43-4CE6-4FB6-AFBD-B7208F559F88}"/>
    <cellStyle name="Normal 4 3 2 8 3 2 3 4" xfId="34068" xr:uid="{5361D7A5-71E2-49B0-8EA8-B2CC54CDB09D}"/>
    <cellStyle name="Normal 4 3 2 8 3 2 3 5" xfId="34069" xr:uid="{4849D7FF-CF38-4BBF-887F-FD1A45C37BB9}"/>
    <cellStyle name="Normal 4 3 2 8 3 2 4" xfId="34070" xr:uid="{4050C51E-DF5C-4C18-B1F1-600C6F2D6333}"/>
    <cellStyle name="Normal 4 3 2 8 3 2 5" xfId="34071" xr:uid="{CD295E39-F5CC-4111-815F-728F9DCB7D28}"/>
    <cellStyle name="Normal 4 3 2 8 3 2 6" xfId="34072" xr:uid="{F7719990-1C64-4BFB-91DE-F9C039EFA3EB}"/>
    <cellStyle name="Normal 4 3 2 8 3 2 6 2" xfId="34073" xr:uid="{80E4DD35-8B1B-4AA6-837C-F227BB0DBEFB}"/>
    <cellStyle name="Normal 4 3 2 8 3 2 7" xfId="34074" xr:uid="{9EFB18B7-9D55-4179-A515-07639C82BCF3}"/>
    <cellStyle name="Normal 4 3 2 8 3 2 8" xfId="34075" xr:uid="{0D7E887C-0C5A-4EF1-AEA0-2312EF8FA7A0}"/>
    <cellStyle name="Normal 4 3 2 8 3 2 9" xfId="34076" xr:uid="{65C9AA58-6AAD-4412-89AB-1DFD78CEE890}"/>
    <cellStyle name="Normal 4 3 2 8 3 3" xfId="34077" xr:uid="{ED24C1FE-5AC0-4F2E-92BC-ED8C4C2583E7}"/>
    <cellStyle name="Normal 4 3 2 8 3 4" xfId="34078" xr:uid="{3ECDF0F0-AFF5-4852-9462-4DA875A0761E}"/>
    <cellStyle name="Normal 4 3 2 8 3 5" xfId="34079" xr:uid="{512244A5-212B-49F6-BC45-9D2CE0D83A55}"/>
    <cellStyle name="Normal 4 3 2 8 3 6" xfId="34080" xr:uid="{CF26E363-F5A6-4D40-8073-E7B8448801D1}"/>
    <cellStyle name="Normal 4 3 2 8 3 7" xfId="34081" xr:uid="{B9FA88D1-C0B5-4A23-B87C-D117832A4DCC}"/>
    <cellStyle name="Normal 4 3 2 8 3 8" xfId="34082" xr:uid="{47928D18-4127-4794-9C99-3A8341B53D2B}"/>
    <cellStyle name="Normal 4 3 2 8 3 8 2" xfId="34083" xr:uid="{E643522B-0304-4FFE-BBC5-9D41D16A6F71}"/>
    <cellStyle name="Normal 4 3 2 8 3 8 2 2" xfId="34084" xr:uid="{12814E2A-BB9E-43D1-AAD0-F9EC02043999}"/>
    <cellStyle name="Normal 4 3 2 8 3 8 2 2 2" xfId="34085" xr:uid="{ECCD787F-6136-40C6-9745-ADEF74654708}"/>
    <cellStyle name="Normal 4 3 2 8 3 8 2 3" xfId="34086" xr:uid="{69D6213E-F26B-464A-95EC-54DD7DBC94A4}"/>
    <cellStyle name="Normal 4 3 2 8 3 8 2 4" xfId="34087" xr:uid="{84C058EF-A769-4B07-BA03-060CDA781092}"/>
    <cellStyle name="Normal 4 3 2 8 3 8 2 5" xfId="34088" xr:uid="{550F88D3-3207-40D7-87AD-9FE6476514DD}"/>
    <cellStyle name="Normal 4 3 2 8 3 8 3" xfId="34089" xr:uid="{6E202773-3D9E-4F5D-9FD6-98C120C90612}"/>
    <cellStyle name="Normal 4 3 2 8 3 8 3 2" xfId="34090" xr:uid="{BBBFE0B3-C863-4C01-A6F6-546BA4DEEC2B}"/>
    <cellStyle name="Normal 4 3 2 8 3 8 4" xfId="34091" xr:uid="{5F96B322-D44E-40E7-A50F-63B637C04E40}"/>
    <cellStyle name="Normal 4 3 2 8 3 8 5" xfId="34092" xr:uid="{B00D77E4-B49C-4633-94B4-36B828B90609}"/>
    <cellStyle name="Normal 4 3 2 8 3 9" xfId="34093" xr:uid="{419B0EB0-C5DD-40CE-BE72-DC9D7EE22806}"/>
    <cellStyle name="Normal 4 3 2 8 4" xfId="34094" xr:uid="{12504A3B-720B-4036-9A15-7B3E827616C9}"/>
    <cellStyle name="Normal 4 3 2 8 4 2" xfId="34095" xr:uid="{3E5E0916-BD88-4932-B50E-CDB89023F8F8}"/>
    <cellStyle name="Normal 4 3 2 8 4 2 2" xfId="34096" xr:uid="{15398113-7580-418B-8291-1A53C01152AA}"/>
    <cellStyle name="Normal 4 3 2 8 4 2 2 2" xfId="34097" xr:uid="{F7DA1F65-F8A1-44EC-8A3A-9CA2E4A39FC6}"/>
    <cellStyle name="Normal 4 3 2 8 4 2 2 2 2" xfId="34098" xr:uid="{E0F0222F-04E9-4B4E-9BD6-B7AB3F165562}"/>
    <cellStyle name="Normal 4 3 2 8 4 2 2 2 2 2" xfId="34099" xr:uid="{B84E9E77-FDE0-4989-B6AB-202B99F02C57}"/>
    <cellStyle name="Normal 4 3 2 8 4 2 2 2 3" xfId="34100" xr:uid="{A2172DE1-6E54-491E-BBC4-08FB1157B629}"/>
    <cellStyle name="Normal 4 3 2 8 4 2 2 2 4" xfId="34101" xr:uid="{7EBC670A-09E6-4E2E-AE8D-DC84CAB5547D}"/>
    <cellStyle name="Normal 4 3 2 8 4 2 2 2 5" xfId="34102" xr:uid="{5BCC621E-7F90-49F2-BCB4-62FE8AA7C1C9}"/>
    <cellStyle name="Normal 4 3 2 8 4 2 2 3" xfId="34103" xr:uid="{A71590A9-6CB1-4318-8AF1-10071F937126}"/>
    <cellStyle name="Normal 4 3 2 8 4 2 2 3 2" xfId="34104" xr:uid="{8A27D552-65BA-44F7-87A9-FE2304FD5F73}"/>
    <cellStyle name="Normal 4 3 2 8 4 2 2 4" xfId="34105" xr:uid="{6779F229-12F2-4343-9C91-7D31219B062D}"/>
    <cellStyle name="Normal 4 3 2 8 4 2 2 5" xfId="34106" xr:uid="{5A8FB6E3-B248-4AFA-BDBA-13E0435502A9}"/>
    <cellStyle name="Normal 4 3 2 8 4 2 3" xfId="34107" xr:uid="{A00706C7-AADE-4FDC-8BDB-2E58C6FF8FC6}"/>
    <cellStyle name="Normal 4 3 2 8 4 2 4" xfId="34108" xr:uid="{972DFF0D-2DEC-4107-BE02-BB77D6CEF6E2}"/>
    <cellStyle name="Normal 4 3 2 8 4 2 5" xfId="34109" xr:uid="{EF8FA04C-EB73-4BB4-89CC-70DDB29C7388}"/>
    <cellStyle name="Normal 4 3 2 8 4 2 6" xfId="34110" xr:uid="{92F2FFB5-E196-4A46-8FC8-9627FC8FCAAA}"/>
    <cellStyle name="Normal 4 3 2 8 4 2 6 2" xfId="34111" xr:uid="{80470F6F-0000-4231-AD6E-1BC981B0F295}"/>
    <cellStyle name="Normal 4 3 2 8 4 2 7" xfId="34112" xr:uid="{26F29320-A983-485F-B283-AE7188BE8D9E}"/>
    <cellStyle name="Normal 4 3 2 8 4 2 8" xfId="34113" xr:uid="{040F9FCA-A9BD-46F1-A69B-C54D93081F8D}"/>
    <cellStyle name="Normal 4 3 2 8 4 2 9" xfId="34114" xr:uid="{586342AA-D7E2-4918-8B12-3AAC192F0092}"/>
    <cellStyle name="Normal 4 3 2 8 4 3" xfId="34115" xr:uid="{C3B18E02-7036-42E6-8F83-4BE1CD9A1503}"/>
    <cellStyle name="Normal 4 3 2 8 4 3 2" xfId="34116" xr:uid="{BD0F57C6-39F9-44E9-97FB-A2EF1E0A30B3}"/>
    <cellStyle name="Normal 4 3 2 8 4 3 2 2" xfId="34117" xr:uid="{7E21D51F-1F25-4963-B238-56EB382A881C}"/>
    <cellStyle name="Normal 4 3 2 8 4 3 2 2 2" xfId="34118" xr:uid="{777488B8-FEE8-4741-B0F3-EBA3439DC5C1}"/>
    <cellStyle name="Normal 4 3 2 8 4 3 2 3" xfId="34119" xr:uid="{07A7140F-C9F7-4BA9-A12D-54BA70C5D78B}"/>
    <cellStyle name="Normal 4 3 2 8 4 3 2 4" xfId="34120" xr:uid="{F5CDCBB0-8C2A-4D63-A457-F906447E22A3}"/>
    <cellStyle name="Normal 4 3 2 8 4 3 2 5" xfId="34121" xr:uid="{4E11FEBE-AE13-4A07-8FF0-DF12EDFBAF81}"/>
    <cellStyle name="Normal 4 3 2 8 4 3 3" xfId="34122" xr:uid="{D85181EC-3A48-4A5D-A6DD-8EF53B7ABE78}"/>
    <cellStyle name="Normal 4 3 2 8 4 3 3 2" xfId="34123" xr:uid="{8878073F-DD4F-4FB1-8AE1-229362E9A7D5}"/>
    <cellStyle name="Normal 4 3 2 8 4 3 4" xfId="34124" xr:uid="{0939659D-D6CC-43F9-81BA-AC57ADF53393}"/>
    <cellStyle name="Normal 4 3 2 8 4 3 5" xfId="34125" xr:uid="{F50D0C91-4FF7-4BB4-90DA-510725EDA68E}"/>
    <cellStyle name="Normal 4 3 2 8 4 4" xfId="34126" xr:uid="{6380B189-6748-47F8-B552-AA5E41C32682}"/>
    <cellStyle name="Normal 4 3 2 8 4 5" xfId="34127" xr:uid="{7B141D8A-FB13-46D2-BD93-D26C2CB95878}"/>
    <cellStyle name="Normal 4 3 2 8 4 6" xfId="34128" xr:uid="{6733CB5B-CF85-4406-BB84-959A6D4D0B8B}"/>
    <cellStyle name="Normal 4 3 2 8 4 6 2" xfId="34129" xr:uid="{D887CAC9-7FC5-434B-906A-E811D02B4250}"/>
    <cellStyle name="Normal 4 3 2 8 4 7" xfId="34130" xr:uid="{AFE42D3F-AD8F-494B-AE84-B56C7C0911D9}"/>
    <cellStyle name="Normal 4 3 2 8 4 8" xfId="34131" xr:uid="{C95E48F0-293B-4D01-B0F5-245FF6AA04A2}"/>
    <cellStyle name="Normal 4 3 2 8 4 9" xfId="34132" xr:uid="{027F6290-D6F5-48A0-B3DB-2D82A7D04C6F}"/>
    <cellStyle name="Normal 4 3 2 8 5" xfId="34133" xr:uid="{F7BBE391-9D5E-44EA-B05B-623EE69E80A3}"/>
    <cellStyle name="Normal 4 3 2 8 6" xfId="34134" xr:uid="{F1D05EFD-5C0D-4948-8393-2E9498C51FAF}"/>
    <cellStyle name="Normal 4 3 2 8 7" xfId="34135" xr:uid="{F9EA1436-6080-406D-B0E1-351DEF145AD0}"/>
    <cellStyle name="Normal 4 3 2 8 8" xfId="34136" xr:uid="{F6659083-85F9-4FE1-92D7-BA5AF259C854}"/>
    <cellStyle name="Normal 4 3 2 8 9" xfId="34137" xr:uid="{57184837-2579-461C-8BFF-141258C07F6C}"/>
    <cellStyle name="Normal 4 3 2 8 9 2" xfId="34138" xr:uid="{EB687CE7-7931-4659-98D0-B33668E4F3A6}"/>
    <cellStyle name="Normal 4 3 2 8 9 2 2" xfId="34139" xr:uid="{F48B2A3D-4F17-4FC8-80EF-E888145D44BC}"/>
    <cellStyle name="Normal 4 3 2 8 9 2 2 2" xfId="34140" xr:uid="{96AC7A89-B435-43CE-9E95-C7B586317C54}"/>
    <cellStyle name="Normal 4 3 2 8 9 2 3" xfId="34141" xr:uid="{3234ED52-A09C-40FF-9B39-7DF88BA0C94A}"/>
    <cellStyle name="Normal 4 3 2 8 9 2 4" xfId="34142" xr:uid="{B8984204-46A0-41CC-88FB-4FBD12F45983}"/>
    <cellStyle name="Normal 4 3 2 8 9 2 5" xfId="34143" xr:uid="{6FD18231-D279-4893-ACED-BAE10CBAA3FA}"/>
    <cellStyle name="Normal 4 3 2 8 9 3" xfId="34144" xr:uid="{FA07D9DD-771E-43EC-9098-83329A1E9503}"/>
    <cellStyle name="Normal 4 3 2 8 9 3 2" xfId="34145" xr:uid="{53C0F926-18CE-48CD-90C1-ACA2722A35C1}"/>
    <cellStyle name="Normal 4 3 2 8 9 4" xfId="34146" xr:uid="{4FFBB70E-F065-48B0-8278-84BC7FB11472}"/>
    <cellStyle name="Normal 4 3 2 8 9 5" xfId="34147" xr:uid="{1579AA04-9361-450F-B0EA-FFD6B3F6A654}"/>
    <cellStyle name="Normal 4 3 2 9" xfId="34148" xr:uid="{54739723-F821-4BB7-851A-4B511A4283AE}"/>
    <cellStyle name="Normal 4 3 2 9 10" xfId="34149" xr:uid="{9935D40C-6588-4903-AA70-077ABDE52907}"/>
    <cellStyle name="Normal 4 3 2 9 11" xfId="34150" xr:uid="{6B676E58-4D6F-4F2B-9D28-77E0C9ACC3DC}"/>
    <cellStyle name="Normal 4 3 2 9 12" xfId="34151" xr:uid="{7B286BA3-C98E-41BA-A3F8-E849E091BD0C}"/>
    <cellStyle name="Normal 4 3 2 9 12 2" xfId="34152" xr:uid="{68F5FCD8-9762-4685-AF74-9ABD2C5D1C5B}"/>
    <cellStyle name="Normal 4 3 2 9 13" xfId="34153" xr:uid="{A427C56E-96CA-4509-AE40-DCF00F6BAA65}"/>
    <cellStyle name="Normal 4 3 2 9 14" xfId="34154" xr:uid="{6051EFEE-3190-4862-9FBA-7B769C680ECB}"/>
    <cellStyle name="Normal 4 3 2 9 15" xfId="34155" xr:uid="{C23E195F-0A6F-46F1-BAE8-8195D16E57E5}"/>
    <cellStyle name="Normal 4 3 2 9 2" xfId="34156" xr:uid="{DEEAA44E-DD4C-414F-B776-2D21C43FCAF1}"/>
    <cellStyle name="Normal 4 3 2 9 2 2" xfId="34157" xr:uid="{F53E5CA4-A0E9-47AA-A672-DE437BE5C174}"/>
    <cellStyle name="Normal 4 3 2 9 2 2 2" xfId="34158" xr:uid="{7271E157-D64B-475E-976D-F4AB6EF1F351}"/>
    <cellStyle name="Normal 4 3 2 9 2 2 2 2" xfId="34159" xr:uid="{8028A649-BBBF-4BA0-BA51-D6D3EEAE867F}"/>
    <cellStyle name="Normal 4 3 2 9 2 2 2 2 2" xfId="34160" xr:uid="{FB4229B6-BA25-4581-B886-7DDA8695F32F}"/>
    <cellStyle name="Normal 4 3 2 9 2 2 2 2 2 2" xfId="34161" xr:uid="{B803EF16-85F6-4D7C-A6E9-4A287BB1B76E}"/>
    <cellStyle name="Normal 4 3 2 9 2 2 2 2 3" xfId="34162" xr:uid="{0B0F8B78-B1BE-46A1-918D-6328D1B63404}"/>
    <cellStyle name="Normal 4 3 2 9 2 2 2 2 4" xfId="34163" xr:uid="{6E5430EB-2DB7-4D04-B28F-60941F2DA3F1}"/>
    <cellStyle name="Normal 4 3 2 9 2 2 2 2 5" xfId="34164" xr:uid="{CEA5DBBA-A305-4AC5-A25A-3B477A11446E}"/>
    <cellStyle name="Normal 4 3 2 9 2 2 2 3" xfId="34165" xr:uid="{1A408084-646E-4911-9474-9886D3D9301D}"/>
    <cellStyle name="Normal 4 3 2 9 2 2 2 3 2" xfId="34166" xr:uid="{EAF66D6C-0D1C-4239-A4DD-EA66E93BF2CD}"/>
    <cellStyle name="Normal 4 3 2 9 2 2 2 4" xfId="34167" xr:uid="{9F239E52-1783-4EBF-8FA3-F07EDFEC1FF8}"/>
    <cellStyle name="Normal 4 3 2 9 2 2 2 5" xfId="34168" xr:uid="{E03134BC-F367-4104-82D8-C14AD56B699B}"/>
    <cellStyle name="Normal 4 3 2 9 2 2 3" xfId="34169" xr:uid="{E730A724-C90C-40CD-8A01-6DA39F7A555E}"/>
    <cellStyle name="Normal 4 3 2 9 2 2 4" xfId="34170" xr:uid="{38EED385-3BB6-4A15-9842-382C48FF694E}"/>
    <cellStyle name="Normal 4 3 2 9 2 2 5" xfId="34171" xr:uid="{66785309-66EF-4AFA-9EAB-4657E9FF5EC2}"/>
    <cellStyle name="Normal 4 3 2 9 2 2 6" xfId="34172" xr:uid="{88EA594F-E82B-41B5-B973-E025193FCB66}"/>
    <cellStyle name="Normal 4 3 2 9 2 2 6 2" xfId="34173" xr:uid="{7A3BC90B-739B-413E-BD4A-0D39E208C7B5}"/>
    <cellStyle name="Normal 4 3 2 9 2 2 7" xfId="34174" xr:uid="{F691F822-A41C-4C95-A85C-8B8AF8BF969D}"/>
    <cellStyle name="Normal 4 3 2 9 2 2 8" xfId="34175" xr:uid="{1BFBC582-BA99-4964-B311-C0A14C0086F8}"/>
    <cellStyle name="Normal 4 3 2 9 2 2 9" xfId="34176" xr:uid="{6E87C0C7-1F3F-4EFE-8D0C-364823F391A4}"/>
    <cellStyle name="Normal 4 3 2 9 2 3" xfId="34177" xr:uid="{4C2ECC7B-3E22-4BC7-B260-7C0E02D84B99}"/>
    <cellStyle name="Normal 4 3 2 9 2 3 2" xfId="34178" xr:uid="{59FEF960-378B-4893-B168-63A1CE18D7C7}"/>
    <cellStyle name="Normal 4 3 2 9 2 3 2 2" xfId="34179" xr:uid="{DAB60732-890C-435F-83D9-652444A32654}"/>
    <cellStyle name="Normal 4 3 2 9 2 3 2 2 2" xfId="34180" xr:uid="{715BF1E3-451D-47EB-9D8E-3AC3E53386A6}"/>
    <cellStyle name="Normal 4 3 2 9 2 3 2 3" xfId="34181" xr:uid="{9B74CDF6-8943-441F-8373-B5BEE7CD5CE7}"/>
    <cellStyle name="Normal 4 3 2 9 2 3 2 4" xfId="34182" xr:uid="{7D12E7F2-F481-432E-9447-E01AFD3CDB2B}"/>
    <cellStyle name="Normal 4 3 2 9 2 3 2 5" xfId="34183" xr:uid="{85A4B08B-168A-40D1-92EB-6DA349AF9E5E}"/>
    <cellStyle name="Normal 4 3 2 9 2 3 3" xfId="34184" xr:uid="{B9AEFCA7-6BEA-406B-B630-A62052C48BA0}"/>
    <cellStyle name="Normal 4 3 2 9 2 3 3 2" xfId="34185" xr:uid="{0B245F65-1478-43E4-8E66-6E8A0182F272}"/>
    <cellStyle name="Normal 4 3 2 9 2 3 4" xfId="34186" xr:uid="{3A011D17-D1AE-4D27-92F8-17B847F08547}"/>
    <cellStyle name="Normal 4 3 2 9 2 3 5" xfId="34187" xr:uid="{0B6DF535-4E16-4975-A66F-303647106BE7}"/>
    <cellStyle name="Normal 4 3 2 9 2 4" xfId="34188" xr:uid="{3BED285D-08E5-403A-BE83-14BB74CE6760}"/>
    <cellStyle name="Normal 4 3 2 9 2 5" xfId="34189" xr:uid="{29FF3A9A-4ABE-4583-A061-38E61ED897AC}"/>
    <cellStyle name="Normal 4 3 2 9 2 6" xfId="34190" xr:uid="{71CC3E80-E713-4716-BB5E-862F904BCA9A}"/>
    <cellStyle name="Normal 4 3 2 9 2 6 2" xfId="34191" xr:uid="{67AD4B62-6237-407F-8AAA-94AA12D70617}"/>
    <cellStyle name="Normal 4 3 2 9 2 7" xfId="34192" xr:uid="{FE7B121F-75AF-434E-A910-DA2C68647609}"/>
    <cellStyle name="Normal 4 3 2 9 2 8" xfId="34193" xr:uid="{BD30E559-2EE0-4928-835B-5637F15384E7}"/>
    <cellStyle name="Normal 4 3 2 9 2 9" xfId="34194" xr:uid="{EFC035FB-16F6-4972-921F-6056648E6AC3}"/>
    <cellStyle name="Normal 4 3 2 9 3" xfId="34195" xr:uid="{D8C510DA-2CDE-4168-9C0B-51EE76DAD22D}"/>
    <cellStyle name="Normal 4 3 2 9 4" xfId="34196" xr:uid="{E3F811D8-7645-43F4-ADB9-B9097107F5AF}"/>
    <cellStyle name="Normal 4 3 2 9 5" xfId="34197" xr:uid="{01724A36-E19D-448A-B7C8-725BE66B471C}"/>
    <cellStyle name="Normal 4 3 2 9 6" xfId="34198" xr:uid="{051BF306-DF73-4F8F-A6B5-A2F813ACBF3D}"/>
    <cellStyle name="Normal 4 3 2 9 7" xfId="34199" xr:uid="{6C055771-A92E-4BBC-AEE6-29712C695DB8}"/>
    <cellStyle name="Normal 4 3 2 9 8" xfId="34200" xr:uid="{83216073-4AEC-47B6-AE02-9E9129B9271F}"/>
    <cellStyle name="Normal 4 3 2 9 8 2" xfId="34201" xr:uid="{F8558100-8897-4265-B425-6F6E40F2B091}"/>
    <cellStyle name="Normal 4 3 2 9 8 2 2" xfId="34202" xr:uid="{9B8D0D61-BD21-4095-9E73-1D1B1B70ECAB}"/>
    <cellStyle name="Normal 4 3 2 9 8 2 2 2" xfId="34203" xr:uid="{98844192-297E-405F-B714-09884A60C375}"/>
    <cellStyle name="Normal 4 3 2 9 8 2 3" xfId="34204" xr:uid="{0C14F5D6-B399-4783-9630-C350264461CB}"/>
    <cellStyle name="Normal 4 3 2 9 8 2 4" xfId="34205" xr:uid="{5368EBE2-9187-42C6-850A-CB1F40A3ABDB}"/>
    <cellStyle name="Normal 4 3 2 9 8 2 5" xfId="34206" xr:uid="{8666672C-81CB-4094-8FBA-053FF87B9A53}"/>
    <cellStyle name="Normal 4 3 2 9 8 3" xfId="34207" xr:uid="{5C558B1A-8694-4F38-8A06-1E12C715E17C}"/>
    <cellStyle name="Normal 4 3 2 9 8 3 2" xfId="34208" xr:uid="{1DC29A31-AE49-4DD8-8117-DCE03D547340}"/>
    <cellStyle name="Normal 4 3 2 9 8 4" xfId="34209" xr:uid="{E3E1A36C-689A-454A-927D-348A8AE98718}"/>
    <cellStyle name="Normal 4 3 2 9 8 5" xfId="34210" xr:uid="{3531CF6F-E7AB-46F2-9282-A3D8C9D5FF92}"/>
    <cellStyle name="Normal 4 3 2 9 9" xfId="34211" xr:uid="{973F52F6-9E9C-4A32-B512-B6501A389BBB}"/>
    <cellStyle name="Normal 4 3 20" xfId="34212" xr:uid="{AE6FEF40-739B-4D06-A158-62A30611CB5B}"/>
    <cellStyle name="Normal 4 3 21" xfId="34213" xr:uid="{5670695F-BFD0-455F-A11E-1623D086CAA0}"/>
    <cellStyle name="Normal 4 3 22" xfId="34214" xr:uid="{8F024D09-1DEA-47C3-A1C8-FF0350598CEC}"/>
    <cellStyle name="Normal 4 3 22 10" xfId="34215" xr:uid="{BF5B0FFD-1E31-456D-9E00-3DED5DA1AD93}"/>
    <cellStyle name="Normal 4 3 22 11" xfId="34216" xr:uid="{899089D8-BB6F-401C-B45F-E9102FC3EC0F}"/>
    <cellStyle name="Normal 4 3 22 12" xfId="34217" xr:uid="{8A12A0A6-9287-45D5-8256-80C73452C9BC}"/>
    <cellStyle name="Normal 4 3 22 13" xfId="34218" xr:uid="{8618D8E1-01D9-4CD2-95F4-39A70FA8DA0D}"/>
    <cellStyle name="Normal 4 3 22 13 2" xfId="34219" xr:uid="{8DF8D968-EAD1-4226-86DE-BA0DBF7FF4E0}"/>
    <cellStyle name="Normal 4 3 22 14" xfId="34220" xr:uid="{C32959A9-BAF4-4C49-BBFB-A71072D090B2}"/>
    <cellStyle name="Normal 4 3 22 15" xfId="34221" xr:uid="{1BF5E2B6-E262-4F95-AA2D-B01E51F3AD35}"/>
    <cellStyle name="Normal 4 3 22 16" xfId="34222" xr:uid="{97037344-C6AF-464D-98A5-B65A8333DA36}"/>
    <cellStyle name="Normal 4 3 22 2" xfId="34223" xr:uid="{42129780-6F5B-4F2C-9600-1E2D2916DD1D}"/>
    <cellStyle name="Normal 4 3 22 2 10" xfId="34224" xr:uid="{B9AC329F-6493-45B3-863A-234143CABAAB}"/>
    <cellStyle name="Normal 4 3 22 2 11" xfId="34225" xr:uid="{4F06AF47-CBDA-4C09-80B1-21F05AE31F39}"/>
    <cellStyle name="Normal 4 3 22 2 12" xfId="34226" xr:uid="{03D9425D-9318-4854-A81C-474DEEC53BEF}"/>
    <cellStyle name="Normal 4 3 22 2 13" xfId="34227" xr:uid="{950100F0-5755-4C23-8DF4-3C90E21DE800}"/>
    <cellStyle name="Normal 4 3 22 2 13 2" xfId="34228" xr:uid="{177A6159-0693-4457-B014-384B4362EC36}"/>
    <cellStyle name="Normal 4 3 22 2 14" xfId="34229" xr:uid="{4494D327-F018-42AB-A849-2469C3C83899}"/>
    <cellStyle name="Normal 4 3 22 2 15" xfId="34230" xr:uid="{5A8F0523-7317-4BB2-91AE-C5F420320499}"/>
    <cellStyle name="Normal 4 3 22 2 16" xfId="34231" xr:uid="{9AAF46B5-0150-47E4-B2ED-4362C2FAB86B}"/>
    <cellStyle name="Normal 4 3 22 2 2" xfId="34232" xr:uid="{B7571D03-03F7-41C8-B10D-C687B677DA7D}"/>
    <cellStyle name="Normal 4 3 22 2 2 10" xfId="34233" xr:uid="{DEDFFB9A-EFFB-47E7-98D6-D6322846508C}"/>
    <cellStyle name="Normal 4 3 22 2 2 11" xfId="34234" xr:uid="{BE4B2E6A-A6B2-4418-A53A-E2C67A2CE19F}"/>
    <cellStyle name="Normal 4 3 22 2 2 12" xfId="34235" xr:uid="{73886BC5-811C-4F69-8CFB-715405A7D95A}"/>
    <cellStyle name="Normal 4 3 22 2 2 12 2" xfId="34236" xr:uid="{C447E947-6DCB-4E5F-8402-63CCC73CB3A2}"/>
    <cellStyle name="Normal 4 3 22 2 2 13" xfId="34237" xr:uid="{B614BD18-5491-4E34-B9E8-8234803340BA}"/>
    <cellStyle name="Normal 4 3 22 2 2 14" xfId="34238" xr:uid="{CA5B8AC6-AF11-43EC-B23F-177EB784EB51}"/>
    <cellStyle name="Normal 4 3 22 2 2 15" xfId="34239" xr:uid="{02CB56B4-9045-4A6D-A75C-BAA127FED5C7}"/>
    <cellStyle name="Normal 4 3 22 2 2 2" xfId="34240" xr:uid="{22A29131-7372-4753-8C54-6005600D0BD1}"/>
    <cellStyle name="Normal 4 3 22 2 2 2 2" xfId="34241" xr:uid="{4C586137-07D3-430E-811E-DEDA899F6D6C}"/>
    <cellStyle name="Normal 4 3 22 2 2 2 2 2" xfId="34242" xr:uid="{38828F75-EFB5-4065-88F0-CEB8D25A8E4F}"/>
    <cellStyle name="Normal 4 3 22 2 2 2 2 2 2" xfId="34243" xr:uid="{C214A7E1-C3B4-4479-9536-0751F09953D9}"/>
    <cellStyle name="Normal 4 3 22 2 2 2 2 2 2 2" xfId="34244" xr:uid="{8639A1C4-79C8-4FF2-AC4B-23582F744BAC}"/>
    <cellStyle name="Normal 4 3 22 2 2 2 2 2 2 2 2" xfId="34245" xr:uid="{5BBF10FE-3B42-48D3-8678-D31315EF6741}"/>
    <cellStyle name="Normal 4 3 22 2 2 2 2 2 2 3" xfId="34246" xr:uid="{AF798B67-571B-41E6-95E3-66766E42D77A}"/>
    <cellStyle name="Normal 4 3 22 2 2 2 2 2 2 4" xfId="34247" xr:uid="{DFE510BA-6815-41D6-9F5F-FF5FA98D6D98}"/>
    <cellStyle name="Normal 4 3 22 2 2 2 2 2 2 5" xfId="34248" xr:uid="{D6434592-3535-41FA-9E1F-EEEB4DB09E60}"/>
    <cellStyle name="Normal 4 3 22 2 2 2 2 2 3" xfId="34249" xr:uid="{DD86E76F-3CE1-447A-9EFF-0EE379B998AA}"/>
    <cellStyle name="Normal 4 3 22 2 2 2 2 2 3 2" xfId="34250" xr:uid="{700F6055-3CFA-4791-896C-A08E7317C275}"/>
    <cellStyle name="Normal 4 3 22 2 2 2 2 2 4" xfId="34251" xr:uid="{41EB4B06-76CF-4001-82D3-BF0D465815D4}"/>
    <cellStyle name="Normal 4 3 22 2 2 2 2 2 5" xfId="34252" xr:uid="{F4397442-2DC4-41E5-AE6C-E97D71938429}"/>
    <cellStyle name="Normal 4 3 22 2 2 2 2 3" xfId="34253" xr:uid="{AC72544C-E21E-4A23-9CC7-E4D964989F66}"/>
    <cellStyle name="Normal 4 3 22 2 2 2 2 4" xfId="34254" xr:uid="{D17C351C-33EB-4125-93D5-FFB1CAD8D447}"/>
    <cellStyle name="Normal 4 3 22 2 2 2 2 5" xfId="34255" xr:uid="{848CF8CC-E331-42FB-B9D8-DCF0A03114AB}"/>
    <cellStyle name="Normal 4 3 22 2 2 2 2 6" xfId="34256" xr:uid="{371E35BF-6B06-417C-8233-62D0E8B8CBC6}"/>
    <cellStyle name="Normal 4 3 22 2 2 2 2 6 2" xfId="34257" xr:uid="{9F4CE6C4-BAE1-4B8F-8D70-014C1138DBEE}"/>
    <cellStyle name="Normal 4 3 22 2 2 2 2 7" xfId="34258" xr:uid="{7E124791-1FBF-4712-BF76-586C00B418E5}"/>
    <cellStyle name="Normal 4 3 22 2 2 2 2 8" xfId="34259" xr:uid="{4722A388-40AC-4C7F-B07C-E9BEA8BB810E}"/>
    <cellStyle name="Normal 4 3 22 2 2 2 2 9" xfId="34260" xr:uid="{D6A95682-0AE4-48D6-B888-6FA3C37EF654}"/>
    <cellStyle name="Normal 4 3 22 2 2 2 3" xfId="34261" xr:uid="{FC523173-3100-4F35-91AF-45CEDDF14E64}"/>
    <cellStyle name="Normal 4 3 22 2 2 2 3 2" xfId="34262" xr:uid="{211F0AF6-3F23-47D5-9512-B4EA53E9082C}"/>
    <cellStyle name="Normal 4 3 22 2 2 2 3 2 2" xfId="34263" xr:uid="{14850CC0-9143-409C-A8B7-DA097E3322F3}"/>
    <cellStyle name="Normal 4 3 22 2 2 2 3 2 2 2" xfId="34264" xr:uid="{D4643152-B192-49EA-B1DA-9ECD168C211C}"/>
    <cellStyle name="Normal 4 3 22 2 2 2 3 2 3" xfId="34265" xr:uid="{594D6895-2FAC-4457-885D-E84F6F0BB0BC}"/>
    <cellStyle name="Normal 4 3 22 2 2 2 3 2 4" xfId="34266" xr:uid="{A065E980-E365-4F5E-86DE-E464E7529853}"/>
    <cellStyle name="Normal 4 3 22 2 2 2 3 2 5" xfId="34267" xr:uid="{086F3DCA-C7DD-4839-8EF8-7FA4077F127A}"/>
    <cellStyle name="Normal 4 3 22 2 2 2 3 3" xfId="34268" xr:uid="{8AD673BD-0652-463D-B362-0B4327727F74}"/>
    <cellStyle name="Normal 4 3 22 2 2 2 3 3 2" xfId="34269" xr:uid="{925FD231-0796-4C32-8A58-418D7AE7AC2E}"/>
    <cellStyle name="Normal 4 3 22 2 2 2 3 4" xfId="34270" xr:uid="{1C2F876B-EDFC-438E-AE9D-68B4D16B3509}"/>
    <cellStyle name="Normal 4 3 22 2 2 2 3 5" xfId="34271" xr:uid="{5AD24B8B-CBEB-426F-8198-243CC41D8C19}"/>
    <cellStyle name="Normal 4 3 22 2 2 2 4" xfId="34272" xr:uid="{0F418A0F-4B4B-40F2-8819-CF2DD31DACA2}"/>
    <cellStyle name="Normal 4 3 22 2 2 2 5" xfId="34273" xr:uid="{F8D63A3E-7DE7-4C00-B4F7-7DBA1F35EDB3}"/>
    <cellStyle name="Normal 4 3 22 2 2 2 6" xfId="34274" xr:uid="{471F3DEB-F7A9-47E4-A05B-65BA66F1C06C}"/>
    <cellStyle name="Normal 4 3 22 2 2 2 6 2" xfId="34275" xr:uid="{E3086D9C-D0AC-470E-8E03-574AB7780435}"/>
    <cellStyle name="Normal 4 3 22 2 2 2 7" xfId="34276" xr:uid="{6E99A26A-AE65-49F7-BA05-0022DD54D6EF}"/>
    <cellStyle name="Normal 4 3 22 2 2 2 8" xfId="34277" xr:uid="{3D40222C-0D56-4FA8-865D-F9A795D43EE5}"/>
    <cellStyle name="Normal 4 3 22 2 2 2 9" xfId="34278" xr:uid="{499AA91D-CD81-4A2E-B8FE-AB664A6D8828}"/>
    <cellStyle name="Normal 4 3 22 2 2 3" xfId="34279" xr:uid="{12515975-43D1-4B62-BAD2-7563FA2FE427}"/>
    <cellStyle name="Normal 4 3 22 2 2 4" xfId="34280" xr:uid="{42B94394-9EEB-4348-80CF-6F1C4E0FE529}"/>
    <cellStyle name="Normal 4 3 22 2 2 5" xfId="34281" xr:uid="{5928A2E5-E86A-4DB6-8E43-7B3CB509C975}"/>
    <cellStyle name="Normal 4 3 22 2 2 6" xfId="34282" xr:uid="{D454C81A-CEF1-49AA-B174-5DF09BDC5884}"/>
    <cellStyle name="Normal 4 3 22 2 2 7" xfId="34283" xr:uid="{3888FA8A-F3AA-438D-AD0A-BB86DF8066EB}"/>
    <cellStyle name="Normal 4 3 22 2 2 8" xfId="34284" xr:uid="{39F9A541-9762-40EE-8B18-B338FB2D13D3}"/>
    <cellStyle name="Normal 4 3 22 2 2 8 2" xfId="34285" xr:uid="{838C20E1-2BBE-4944-AD02-4DD30955E000}"/>
    <cellStyle name="Normal 4 3 22 2 2 8 2 2" xfId="34286" xr:uid="{B7A4F119-24BE-4BBD-BEB2-472E0D6EC719}"/>
    <cellStyle name="Normal 4 3 22 2 2 8 2 2 2" xfId="34287" xr:uid="{8C224767-D4F3-4350-BBAB-AE1F6204EFF5}"/>
    <cellStyle name="Normal 4 3 22 2 2 8 2 3" xfId="34288" xr:uid="{46F824DE-AE1D-49DB-A055-52A45101D47B}"/>
    <cellStyle name="Normal 4 3 22 2 2 8 2 4" xfId="34289" xr:uid="{17AB5A44-DC56-4C43-BAC1-789511F0F09A}"/>
    <cellStyle name="Normal 4 3 22 2 2 8 2 5" xfId="34290" xr:uid="{E24546A1-5CC2-48A9-8024-29771955537A}"/>
    <cellStyle name="Normal 4 3 22 2 2 8 3" xfId="34291" xr:uid="{BEE4A937-B69D-4621-A94B-27549067A906}"/>
    <cellStyle name="Normal 4 3 22 2 2 8 3 2" xfId="34292" xr:uid="{78939F56-31C2-466E-8519-D870321304B1}"/>
    <cellStyle name="Normal 4 3 22 2 2 8 4" xfId="34293" xr:uid="{4A62F48C-0FF9-4556-A26D-495B05FD1187}"/>
    <cellStyle name="Normal 4 3 22 2 2 8 5" xfId="34294" xr:uid="{35CAE2E0-7E08-4482-B7A9-4ACE49B3FE74}"/>
    <cellStyle name="Normal 4 3 22 2 2 9" xfId="34295" xr:uid="{782B04E6-8F50-4757-99F3-514513551638}"/>
    <cellStyle name="Normal 4 3 22 2 3" xfId="34296" xr:uid="{9D81192A-751D-4D92-82D6-764C19EDBD96}"/>
    <cellStyle name="Normal 4 3 22 2 4" xfId="34297" xr:uid="{1E2D6422-3DEA-4923-B68F-4F8711C18C0A}"/>
    <cellStyle name="Normal 4 3 22 2 4 2" xfId="34298" xr:uid="{775CE673-49DF-4922-B56E-C6B5F8D966A7}"/>
    <cellStyle name="Normal 4 3 22 2 4 2 2" xfId="34299" xr:uid="{136CD4ED-203A-4782-9F61-566D75D73F6B}"/>
    <cellStyle name="Normal 4 3 22 2 4 2 2 2" xfId="34300" xr:uid="{28EB6FB1-F2D4-4457-95C5-D70E24ECE2A3}"/>
    <cellStyle name="Normal 4 3 22 2 4 2 2 2 2" xfId="34301" xr:uid="{95D9D9C0-EFA4-44B8-BC38-59F409DB6F20}"/>
    <cellStyle name="Normal 4 3 22 2 4 2 2 2 2 2" xfId="34302" xr:uid="{73E0E184-5B0C-4A86-877A-B5FEAEB81118}"/>
    <cellStyle name="Normal 4 3 22 2 4 2 2 2 3" xfId="34303" xr:uid="{02306EAD-1A8A-46B2-8E48-C94E946CC988}"/>
    <cellStyle name="Normal 4 3 22 2 4 2 2 2 4" xfId="34304" xr:uid="{8B3F9516-AF97-4F6E-80B6-C7C8F0C13340}"/>
    <cellStyle name="Normal 4 3 22 2 4 2 2 2 5" xfId="34305" xr:uid="{23DED621-0085-4E42-9AE9-872B7FB612DF}"/>
    <cellStyle name="Normal 4 3 22 2 4 2 2 3" xfId="34306" xr:uid="{8A2EF5D9-211D-4481-974C-D81D4D3A6EB0}"/>
    <cellStyle name="Normal 4 3 22 2 4 2 2 3 2" xfId="34307" xr:uid="{59ABF48C-95AE-4408-A74B-29E93F5D9BBD}"/>
    <cellStyle name="Normal 4 3 22 2 4 2 2 4" xfId="34308" xr:uid="{222847FD-C417-41A0-B952-C9CE51679267}"/>
    <cellStyle name="Normal 4 3 22 2 4 2 2 5" xfId="34309" xr:uid="{3C552540-111C-481E-A27A-8C9C4A1A2B6F}"/>
    <cellStyle name="Normal 4 3 22 2 4 2 3" xfId="34310" xr:uid="{2D34853E-3B5E-49AC-9663-297A892280C7}"/>
    <cellStyle name="Normal 4 3 22 2 4 2 4" xfId="34311" xr:uid="{2D679E24-8189-40FB-A747-79C9ACFAA398}"/>
    <cellStyle name="Normal 4 3 22 2 4 2 5" xfId="34312" xr:uid="{B5F97B32-C558-4F01-B5CB-FD324AA96D23}"/>
    <cellStyle name="Normal 4 3 22 2 4 2 6" xfId="34313" xr:uid="{AC61D634-903F-4A02-B9A6-2095B5633BFC}"/>
    <cellStyle name="Normal 4 3 22 2 4 2 6 2" xfId="34314" xr:uid="{6D45C035-81EB-483E-AB35-4B43CD28A38F}"/>
    <cellStyle name="Normal 4 3 22 2 4 2 7" xfId="34315" xr:uid="{6B7CAFE4-D1C6-4A7C-9F02-6C8B423B8A47}"/>
    <cellStyle name="Normal 4 3 22 2 4 2 8" xfId="34316" xr:uid="{981D229F-76BA-4F24-A6D8-802C748A1906}"/>
    <cellStyle name="Normal 4 3 22 2 4 2 9" xfId="34317" xr:uid="{2BEDEC25-0F47-4352-929F-FA61A47464DF}"/>
    <cellStyle name="Normal 4 3 22 2 4 3" xfId="34318" xr:uid="{9379A7DE-9843-427A-86A1-E60C21EF1F6E}"/>
    <cellStyle name="Normal 4 3 22 2 4 3 2" xfId="34319" xr:uid="{71CC1869-755E-4BBE-B59E-EB5D951856EE}"/>
    <cellStyle name="Normal 4 3 22 2 4 3 2 2" xfId="34320" xr:uid="{CAF5C089-251E-46D7-A86A-1F15FB0E788F}"/>
    <cellStyle name="Normal 4 3 22 2 4 3 2 2 2" xfId="34321" xr:uid="{1AAD2324-51DB-4E1A-8D4E-DBC498562CCA}"/>
    <cellStyle name="Normal 4 3 22 2 4 3 2 3" xfId="34322" xr:uid="{B1384AB0-8B84-4A1C-9600-55E188A207B9}"/>
    <cellStyle name="Normal 4 3 22 2 4 3 2 4" xfId="34323" xr:uid="{372A317E-ED3F-4C4A-8F3D-BA682760957F}"/>
    <cellStyle name="Normal 4 3 22 2 4 3 2 5" xfId="34324" xr:uid="{36F9B9ED-21F2-422F-98BF-0F0A45DDEFD3}"/>
    <cellStyle name="Normal 4 3 22 2 4 3 3" xfId="34325" xr:uid="{A48EFF06-8895-4EE9-A958-9BDB30E68F5B}"/>
    <cellStyle name="Normal 4 3 22 2 4 3 3 2" xfId="34326" xr:uid="{E8CEF2D2-F170-4E5E-B89E-00CDAA0040A5}"/>
    <cellStyle name="Normal 4 3 22 2 4 3 4" xfId="34327" xr:uid="{33B1B16D-D0B9-42CC-A20B-F85C5868086B}"/>
    <cellStyle name="Normal 4 3 22 2 4 3 5" xfId="34328" xr:uid="{731069EE-B02C-4718-9B60-6BE0085ADAC0}"/>
    <cellStyle name="Normal 4 3 22 2 4 4" xfId="34329" xr:uid="{E408CCF6-3BFB-4D4D-8EE8-85F68146FA27}"/>
    <cellStyle name="Normal 4 3 22 2 4 5" xfId="34330" xr:uid="{BBE0A8D5-7A63-40AE-AEF2-DE443752DB39}"/>
    <cellStyle name="Normal 4 3 22 2 4 6" xfId="34331" xr:uid="{AEB165FF-C50C-4FB3-8E27-F37081CC78A9}"/>
    <cellStyle name="Normal 4 3 22 2 4 6 2" xfId="34332" xr:uid="{907EC57F-8919-48DC-BA0B-18299122888A}"/>
    <cellStyle name="Normal 4 3 22 2 4 7" xfId="34333" xr:uid="{C7BB2864-5120-401A-9B8D-334F26B06180}"/>
    <cellStyle name="Normal 4 3 22 2 4 8" xfId="34334" xr:uid="{E784C805-D982-466B-B173-978984417A95}"/>
    <cellStyle name="Normal 4 3 22 2 4 9" xfId="34335" xr:uid="{BA224E71-3DA7-46D3-AEDE-D60734E6A73C}"/>
    <cellStyle name="Normal 4 3 22 2 5" xfId="34336" xr:uid="{10A107F2-93B9-4DF9-82B7-706F0A97DA8E}"/>
    <cellStyle name="Normal 4 3 22 2 5 2" xfId="34337" xr:uid="{CD177AAC-1C53-4626-8B88-ABAD9ECCFD6B}"/>
    <cellStyle name="Normal 4 3 22 2 5 3" xfId="34338" xr:uid="{2945F34E-6491-46F9-AFD4-BE1806276F7D}"/>
    <cellStyle name="Normal 4 3 22 2 6" xfId="34339" xr:uid="{44C12089-4DAC-4D72-BD24-CA35D564D20D}"/>
    <cellStyle name="Normal 4 3 22 2 6 2" xfId="34340" xr:uid="{5883E8CA-5D6F-4B2C-9340-1E1FC0F44E48}"/>
    <cellStyle name="Normal 4 3 22 2 6 3" xfId="34341" xr:uid="{8BB9A68C-A552-4C02-B767-E7FD5180A812}"/>
    <cellStyle name="Normal 4 3 22 2 7" xfId="34342" xr:uid="{90634EBA-2F03-4E24-9134-0E208044C752}"/>
    <cellStyle name="Normal 4 3 22 2 7 2" xfId="34343" xr:uid="{CB391F74-9676-4E9E-8585-933BEF298F2A}"/>
    <cellStyle name="Normal 4 3 22 2 7 3" xfId="34344" xr:uid="{B00E31DD-37B7-4A0C-B4F0-0A57AC0563E6}"/>
    <cellStyle name="Normal 4 3 22 2 8" xfId="34345" xr:uid="{790CB847-7C4A-40FB-8C50-A2C54906B37E}"/>
    <cellStyle name="Normal 4 3 22 2 8 2" xfId="34346" xr:uid="{E428CD90-8590-4599-90AD-090050D99FA1}"/>
    <cellStyle name="Normal 4 3 22 2 8 3" xfId="34347" xr:uid="{56684584-2380-4958-A37A-13F348CD6728}"/>
    <cellStyle name="Normal 4 3 22 2 9" xfId="34348" xr:uid="{AF7C53E4-E7C7-460E-A79F-A5CFDEDB83BB}"/>
    <cellStyle name="Normal 4 3 22 2 9 2" xfId="34349" xr:uid="{8AABBB20-C064-42DA-A453-AB92284539E4}"/>
    <cellStyle name="Normal 4 3 22 2 9 2 2" xfId="34350" xr:uid="{DE49E8AC-B75F-4FD0-9283-723DB254E479}"/>
    <cellStyle name="Normal 4 3 22 2 9 2 2 2" xfId="34351" xr:uid="{E9BD03C0-0F38-41FD-9320-11C5EDE4A898}"/>
    <cellStyle name="Normal 4 3 22 2 9 2 3" xfId="34352" xr:uid="{C2CC0BFE-E73F-466C-87AD-E1D674B5C9BC}"/>
    <cellStyle name="Normal 4 3 22 2 9 2 4" xfId="34353" xr:uid="{E7387CBD-F197-45DF-9280-C4C23069737B}"/>
    <cellStyle name="Normal 4 3 22 2 9 2 5" xfId="34354" xr:uid="{156B834D-0E56-46E3-A0CE-9669BA48EDAE}"/>
    <cellStyle name="Normal 4 3 22 2 9 3" xfId="34355" xr:uid="{72C0402C-90B2-413E-95E1-1D0878076C5C}"/>
    <cellStyle name="Normal 4 3 22 2 9 3 2" xfId="34356" xr:uid="{F84A52F9-6C9D-4E5A-94BD-1AF78060F6DC}"/>
    <cellStyle name="Normal 4 3 22 2 9 4" xfId="34357" xr:uid="{9FFABA52-3D1B-4AD7-AF59-36D189743C6D}"/>
    <cellStyle name="Normal 4 3 22 2 9 5" xfId="34358" xr:uid="{781F3972-710E-4A60-9353-45AFEF99DDAB}"/>
    <cellStyle name="Normal 4 3 22 3" xfId="34359" xr:uid="{BB39C212-BF42-48DE-8A03-084082160E45}"/>
    <cellStyle name="Normal 4 3 22 3 10" xfId="34360" xr:uid="{A0A7994C-56C5-4490-9E06-3AABD3845ABD}"/>
    <cellStyle name="Normal 4 3 22 3 11" xfId="34361" xr:uid="{D489A5B2-D54E-484E-8FF8-E1646CDBD3E1}"/>
    <cellStyle name="Normal 4 3 22 3 12" xfId="34362" xr:uid="{8C4CA17F-BC03-4D6D-B411-E46E91E52536}"/>
    <cellStyle name="Normal 4 3 22 3 12 2" xfId="34363" xr:uid="{79BDA437-F07E-4990-986D-D8E9A3947DF0}"/>
    <cellStyle name="Normal 4 3 22 3 13" xfId="34364" xr:uid="{99C5703E-D188-4EBE-9C70-9BC4A2929225}"/>
    <cellStyle name="Normal 4 3 22 3 14" xfId="34365" xr:uid="{72F6DC4C-7370-4D2B-BE8D-B2A60C645FA0}"/>
    <cellStyle name="Normal 4 3 22 3 15" xfId="34366" xr:uid="{9462B3D3-9BF9-4801-865B-BBD517E8DF41}"/>
    <cellStyle name="Normal 4 3 22 3 2" xfId="34367" xr:uid="{5A09526C-4F5B-4CB8-A36F-64340E696EBB}"/>
    <cellStyle name="Normal 4 3 22 3 2 2" xfId="34368" xr:uid="{2873EF0A-7D4E-4477-A2D0-EBC59500BCAF}"/>
    <cellStyle name="Normal 4 3 22 3 2 2 2" xfId="34369" xr:uid="{5489C2F8-A948-4B4D-B8E3-D99BC348D3E8}"/>
    <cellStyle name="Normal 4 3 22 3 2 2 2 2" xfId="34370" xr:uid="{F733DE07-8B7A-431E-B444-9443F4FCA7E5}"/>
    <cellStyle name="Normal 4 3 22 3 2 2 2 2 2" xfId="34371" xr:uid="{726CECF5-D484-4E15-BFE9-0376778F137A}"/>
    <cellStyle name="Normal 4 3 22 3 2 2 2 2 2 2" xfId="34372" xr:uid="{D734B92A-7A55-4ECB-A0E6-8FFB11F9DAC1}"/>
    <cellStyle name="Normal 4 3 22 3 2 2 2 2 3" xfId="34373" xr:uid="{2DBB1C53-9433-4BB1-A8CD-B120E281C123}"/>
    <cellStyle name="Normal 4 3 22 3 2 2 2 2 4" xfId="34374" xr:uid="{C2FC40C4-2FF7-4205-B74D-15B023ECAFFA}"/>
    <cellStyle name="Normal 4 3 22 3 2 2 2 2 5" xfId="34375" xr:uid="{51475CAE-B7E7-45C9-95C3-491FC317342D}"/>
    <cellStyle name="Normal 4 3 22 3 2 2 2 3" xfId="34376" xr:uid="{55C06256-4235-4803-A41D-CF2E0D0821CC}"/>
    <cellStyle name="Normal 4 3 22 3 2 2 2 3 2" xfId="34377" xr:uid="{1D62AFCB-628B-42A9-BB65-BECDDCD9AEFC}"/>
    <cellStyle name="Normal 4 3 22 3 2 2 2 4" xfId="34378" xr:uid="{606A99E1-6D16-421C-BA09-7D91234023F9}"/>
    <cellStyle name="Normal 4 3 22 3 2 2 2 5" xfId="34379" xr:uid="{C6D0A68E-269F-4F9D-B25C-A6BE802CF125}"/>
    <cellStyle name="Normal 4 3 22 3 2 2 3" xfId="34380" xr:uid="{7F5385F3-6613-41E5-BC6E-C4B8DD950D71}"/>
    <cellStyle name="Normal 4 3 22 3 2 2 4" xfId="34381" xr:uid="{104D723B-8372-47C3-A8B9-32AAC6CAC308}"/>
    <cellStyle name="Normal 4 3 22 3 2 2 5" xfId="34382" xr:uid="{69E522BA-D8D8-41FC-B4B1-911A33B6FCC4}"/>
    <cellStyle name="Normal 4 3 22 3 2 2 6" xfId="34383" xr:uid="{5C9B18FA-1C8A-4CAB-8BE7-5B4951050A28}"/>
    <cellStyle name="Normal 4 3 22 3 2 2 6 2" xfId="34384" xr:uid="{F38D488D-C895-4C4B-AA2E-07CB1D894961}"/>
    <cellStyle name="Normal 4 3 22 3 2 2 7" xfId="34385" xr:uid="{52CE5948-CCA9-48B0-BEA2-B2CD0B59106B}"/>
    <cellStyle name="Normal 4 3 22 3 2 2 8" xfId="34386" xr:uid="{4D864D6F-4EA5-4F02-8E05-7428F9452ED0}"/>
    <cellStyle name="Normal 4 3 22 3 2 2 9" xfId="34387" xr:uid="{20CA8A20-BAAE-4054-AE60-CE52806285D8}"/>
    <cellStyle name="Normal 4 3 22 3 2 3" xfId="34388" xr:uid="{143A4A26-C96A-4398-BA2A-39E7070BAA88}"/>
    <cellStyle name="Normal 4 3 22 3 2 3 2" xfId="34389" xr:uid="{EE4870EF-2958-4EE6-9555-177126C2C990}"/>
    <cellStyle name="Normal 4 3 22 3 2 3 2 2" xfId="34390" xr:uid="{F42ED7BC-BE16-4CC2-A86C-8822A3A03F40}"/>
    <cellStyle name="Normal 4 3 22 3 2 3 2 2 2" xfId="34391" xr:uid="{4CE45D6D-3E09-41F1-937D-5EC8232D2338}"/>
    <cellStyle name="Normal 4 3 22 3 2 3 2 3" xfId="34392" xr:uid="{CE31CD6B-DEA7-4A9C-B3DE-25194ED7D40B}"/>
    <cellStyle name="Normal 4 3 22 3 2 3 2 4" xfId="34393" xr:uid="{98612F31-1E02-49A9-947E-A440CBAF8483}"/>
    <cellStyle name="Normal 4 3 22 3 2 3 2 5" xfId="34394" xr:uid="{274D4B41-1D4E-48B3-97D4-FA81C1F22FC7}"/>
    <cellStyle name="Normal 4 3 22 3 2 3 3" xfId="34395" xr:uid="{75537504-515F-42B6-9B49-31E6F91975DF}"/>
    <cellStyle name="Normal 4 3 22 3 2 3 3 2" xfId="34396" xr:uid="{A9D51D58-09F3-4AD0-A896-2E2FDD32C1B9}"/>
    <cellStyle name="Normal 4 3 22 3 2 3 4" xfId="34397" xr:uid="{64DCC989-6BC1-471A-AFD8-008FB95824EC}"/>
    <cellStyle name="Normal 4 3 22 3 2 3 5" xfId="34398" xr:uid="{ED20B26E-88BD-4293-8C85-E0C9F305F25F}"/>
    <cellStyle name="Normal 4 3 22 3 2 4" xfId="34399" xr:uid="{EE765E87-B9DE-4799-82F6-D6565BA93F0D}"/>
    <cellStyle name="Normal 4 3 22 3 2 5" xfId="34400" xr:uid="{E8BCF23B-A09D-4837-BE3F-241792AFA7CB}"/>
    <cellStyle name="Normal 4 3 22 3 2 6" xfId="34401" xr:uid="{E88505D0-DF51-4361-A5F5-F7BB49004335}"/>
    <cellStyle name="Normal 4 3 22 3 2 6 2" xfId="34402" xr:uid="{29BCFF04-8CFC-47D9-93D5-4CADFAB5B25F}"/>
    <cellStyle name="Normal 4 3 22 3 2 7" xfId="34403" xr:uid="{318AEC92-32BF-4596-A655-C061EA582256}"/>
    <cellStyle name="Normal 4 3 22 3 2 8" xfId="34404" xr:uid="{DF5332D6-F783-417A-8D13-C55D12D532D7}"/>
    <cellStyle name="Normal 4 3 22 3 2 9" xfId="34405" xr:uid="{FD65B369-27BC-410A-9818-8718BBD881EC}"/>
    <cellStyle name="Normal 4 3 22 3 3" xfId="34406" xr:uid="{0C38A889-36B6-4A80-9570-387C3B138BEB}"/>
    <cellStyle name="Normal 4 3 22 3 3 2" xfId="34407" xr:uid="{5EC11FE2-CBAE-408B-8DF2-D4139DE30708}"/>
    <cellStyle name="Normal 4 3 22 3 3 3" xfId="34408" xr:uid="{F8D23295-0AC2-4C40-ABC6-7D53C278105E}"/>
    <cellStyle name="Normal 4 3 22 3 4" xfId="34409" xr:uid="{911ADCDF-9E91-47FF-8A57-044B7B05C49F}"/>
    <cellStyle name="Normal 4 3 22 3 4 2" xfId="34410" xr:uid="{A1491296-83E0-4189-88E4-B55ABCC77120}"/>
    <cellStyle name="Normal 4 3 22 3 4 3" xfId="34411" xr:uid="{8E0DF47C-6FF3-4D3B-9682-64D324452DE1}"/>
    <cellStyle name="Normal 4 3 22 3 5" xfId="34412" xr:uid="{EAADDB21-2ED1-4EC5-86D1-08A507130794}"/>
    <cellStyle name="Normal 4 3 22 3 5 2" xfId="34413" xr:uid="{F8FD3953-1B0C-4C1C-A456-B376081572D1}"/>
    <cellStyle name="Normal 4 3 22 3 5 3" xfId="34414" xr:uid="{785607E4-437F-4562-B97F-B871C0C62BF0}"/>
    <cellStyle name="Normal 4 3 22 3 6" xfId="34415" xr:uid="{9978FC40-332F-42FD-AF7A-19B35192CE94}"/>
    <cellStyle name="Normal 4 3 22 3 6 2" xfId="34416" xr:uid="{DDBEF22A-5A5E-4E5D-AF5B-28D843CF1D9E}"/>
    <cellStyle name="Normal 4 3 22 3 6 3" xfId="34417" xr:uid="{EAF9F252-AE77-46EA-93F1-27CFCDA7EAD0}"/>
    <cellStyle name="Normal 4 3 22 3 7" xfId="34418" xr:uid="{434445AA-61DE-41DB-B199-13F1ABD47C65}"/>
    <cellStyle name="Normal 4 3 22 3 7 2" xfId="34419" xr:uid="{D8AD0E1E-3309-4B6E-AB9A-F08A27E1BE1A}"/>
    <cellStyle name="Normal 4 3 22 3 7 3" xfId="34420" xr:uid="{CF708B26-4E22-43AC-8D3E-EE204BDAC593}"/>
    <cellStyle name="Normal 4 3 22 3 8" xfId="34421" xr:uid="{FA7FFA26-25D0-414F-AEF5-96E67BBB3B40}"/>
    <cellStyle name="Normal 4 3 22 3 8 2" xfId="34422" xr:uid="{BF3FF4AA-32CB-4CAD-89DD-A2DCD22E5D86}"/>
    <cellStyle name="Normal 4 3 22 3 8 2 2" xfId="34423" xr:uid="{0A73159D-F923-4AE1-8F1B-16444692D747}"/>
    <cellStyle name="Normal 4 3 22 3 8 2 2 2" xfId="34424" xr:uid="{96658C6F-607B-41CE-BA34-3DD1C00CC2BE}"/>
    <cellStyle name="Normal 4 3 22 3 8 2 3" xfId="34425" xr:uid="{0A977BD4-CBD2-431B-BBC2-23396EFEB2FD}"/>
    <cellStyle name="Normal 4 3 22 3 8 2 4" xfId="34426" xr:uid="{DC010B89-1055-4791-A8EB-16E3D2EB7F64}"/>
    <cellStyle name="Normal 4 3 22 3 8 2 5" xfId="34427" xr:uid="{E46BEEC8-D284-47F3-A6BA-2842ADA20350}"/>
    <cellStyle name="Normal 4 3 22 3 8 3" xfId="34428" xr:uid="{F2A0FD3E-949B-4FCF-8A18-D55D71344FF6}"/>
    <cellStyle name="Normal 4 3 22 3 8 3 2" xfId="34429" xr:uid="{B88E18EB-88F4-456F-B732-52B132CEEC55}"/>
    <cellStyle name="Normal 4 3 22 3 8 4" xfId="34430" xr:uid="{16EF27A5-B4E5-4494-8E56-292D9F27E58C}"/>
    <cellStyle name="Normal 4 3 22 3 8 5" xfId="34431" xr:uid="{EFA2E894-F88B-487A-9046-721912AC18B8}"/>
    <cellStyle name="Normal 4 3 22 3 9" xfId="34432" xr:uid="{ACCAA1BC-733D-48E6-BBFB-42102B239D84}"/>
    <cellStyle name="Normal 4 3 22 4" xfId="34433" xr:uid="{AC9E9E44-3397-4695-97E3-F8EECE2DD1A6}"/>
    <cellStyle name="Normal 4 3 22 4 2" xfId="34434" xr:uid="{F0D64173-5857-4A0C-81D4-E11C42634A52}"/>
    <cellStyle name="Normal 4 3 22 4 2 2" xfId="34435" xr:uid="{0449EFC5-FD10-4718-B7BF-A406A39CBD4D}"/>
    <cellStyle name="Normal 4 3 22 4 2 2 2" xfId="34436" xr:uid="{5B2F3C80-4177-4A40-82E2-4E85199BB97E}"/>
    <cellStyle name="Normal 4 3 22 4 2 2 2 2" xfId="34437" xr:uid="{4FA47FD3-2017-4E1F-B3B9-BB355DC0B2B2}"/>
    <cellStyle name="Normal 4 3 22 4 2 2 2 2 2" xfId="34438" xr:uid="{D5306467-9418-4A4B-8A6A-05AAA2780EF6}"/>
    <cellStyle name="Normal 4 3 22 4 2 2 2 3" xfId="34439" xr:uid="{F7022CE9-B31C-4A54-9C81-2A7B8C9FAD1A}"/>
    <cellStyle name="Normal 4 3 22 4 2 2 2 4" xfId="34440" xr:uid="{42E3CD3F-8BAE-4269-8679-63CFF7EE720C}"/>
    <cellStyle name="Normal 4 3 22 4 2 2 2 5" xfId="34441" xr:uid="{2BB5B628-9973-43D1-AE0D-82A39869F6ED}"/>
    <cellStyle name="Normal 4 3 22 4 2 2 3" xfId="34442" xr:uid="{EC1A9790-A5ED-4883-8E12-91A93AB11E6E}"/>
    <cellStyle name="Normal 4 3 22 4 2 2 3 2" xfId="34443" xr:uid="{047C25D4-5E03-47FF-BCA3-F41C6A2B3C8F}"/>
    <cellStyle name="Normal 4 3 22 4 2 2 4" xfId="34444" xr:uid="{0057F361-10A6-4581-9BB7-46C0AC9D87E9}"/>
    <cellStyle name="Normal 4 3 22 4 2 2 5" xfId="34445" xr:uid="{91701281-2108-45F0-8198-96C2546C3EF5}"/>
    <cellStyle name="Normal 4 3 22 4 2 3" xfId="34446" xr:uid="{F3D25611-27BE-4ED2-82BC-76C2089DBCD4}"/>
    <cellStyle name="Normal 4 3 22 4 2 4" xfId="34447" xr:uid="{F57416D1-41AA-4C6A-A154-7CDCDA551431}"/>
    <cellStyle name="Normal 4 3 22 4 2 5" xfId="34448" xr:uid="{457A1A2B-0445-44CE-AA2B-2F4AE878D3F7}"/>
    <cellStyle name="Normal 4 3 22 4 2 6" xfId="34449" xr:uid="{F6FA18A1-9F7E-4503-B361-21B17E9B0505}"/>
    <cellStyle name="Normal 4 3 22 4 2 6 2" xfId="34450" xr:uid="{B61B72A1-B8E4-4912-8C5F-21966085490D}"/>
    <cellStyle name="Normal 4 3 22 4 2 7" xfId="34451" xr:uid="{0C1B0552-1C62-4629-8995-64A51D83EAF5}"/>
    <cellStyle name="Normal 4 3 22 4 2 8" xfId="34452" xr:uid="{340ADD0C-40CE-4B74-ADF0-56CE1D9347D9}"/>
    <cellStyle name="Normal 4 3 22 4 2 9" xfId="34453" xr:uid="{3E3F3A82-8CE6-4F7D-B6EA-1BA3C57EAE79}"/>
    <cellStyle name="Normal 4 3 22 4 3" xfId="34454" xr:uid="{CB6B0323-2C1E-4FCA-8B71-1A31A76411C0}"/>
    <cellStyle name="Normal 4 3 22 4 3 2" xfId="34455" xr:uid="{8942D7D0-D576-4172-BD6A-0EB6EB8533F9}"/>
    <cellStyle name="Normal 4 3 22 4 3 2 2" xfId="34456" xr:uid="{B8BAACF6-96F5-4E2C-8CB0-284A10ED5BD9}"/>
    <cellStyle name="Normal 4 3 22 4 3 2 2 2" xfId="34457" xr:uid="{4AAC3E81-BD05-4525-A62D-0F501655FCFB}"/>
    <cellStyle name="Normal 4 3 22 4 3 2 3" xfId="34458" xr:uid="{EADB0722-6E94-4C17-A447-9209E984CC48}"/>
    <cellStyle name="Normal 4 3 22 4 3 2 4" xfId="34459" xr:uid="{82063DC7-4881-459A-9247-D3644D19F738}"/>
    <cellStyle name="Normal 4 3 22 4 3 2 5" xfId="34460" xr:uid="{C6D3BDA3-43F0-44A2-A018-83DF2311315B}"/>
    <cellStyle name="Normal 4 3 22 4 3 3" xfId="34461" xr:uid="{E88F5AB1-DE43-4101-BDB0-F2958124E762}"/>
    <cellStyle name="Normal 4 3 22 4 3 3 2" xfId="34462" xr:uid="{DFD83AD3-7C2D-4E7C-9F74-E81687EF5A40}"/>
    <cellStyle name="Normal 4 3 22 4 3 4" xfId="34463" xr:uid="{4A29B685-8958-4F81-AF97-C66CB0A15EB6}"/>
    <cellStyle name="Normal 4 3 22 4 3 5" xfId="34464" xr:uid="{EC0F7797-6580-423F-AC02-D0D5303C3DB0}"/>
    <cellStyle name="Normal 4 3 22 4 4" xfId="34465" xr:uid="{7D864E78-81B1-4491-8B4F-C541CB3982D9}"/>
    <cellStyle name="Normal 4 3 22 4 5" xfId="34466" xr:uid="{E1848947-8F4C-4AA0-9714-731264EC5AB3}"/>
    <cellStyle name="Normal 4 3 22 4 6" xfId="34467" xr:uid="{6D4A319D-83BD-4BE5-A979-BB15CEBA65E0}"/>
    <cellStyle name="Normal 4 3 22 4 6 2" xfId="34468" xr:uid="{284A8215-6B54-419A-9C42-8A8795664F29}"/>
    <cellStyle name="Normal 4 3 22 4 7" xfId="34469" xr:uid="{68499C6C-9FC1-45C0-BCBA-9CA703EC1ED2}"/>
    <cellStyle name="Normal 4 3 22 4 8" xfId="34470" xr:uid="{2BC6A477-9799-42D8-AC4B-5A018FE59BCB}"/>
    <cellStyle name="Normal 4 3 22 4 9" xfId="34471" xr:uid="{B8CDD8AF-90AC-474F-B285-75EA3C3DEA0F}"/>
    <cellStyle name="Normal 4 3 22 5" xfId="34472" xr:uid="{5DED4676-52A9-48B0-8462-516B7E1A4DEE}"/>
    <cellStyle name="Normal 4 3 22 6" xfId="34473" xr:uid="{38ACDDE0-E5C8-4DDB-8C78-B1C27EE53715}"/>
    <cellStyle name="Normal 4 3 22 7" xfId="34474" xr:uid="{AC5B2F02-578E-4431-880C-A915F7E9640E}"/>
    <cellStyle name="Normal 4 3 22 8" xfId="34475" xr:uid="{854BF11A-2750-459B-AE28-46BE26FBD69E}"/>
    <cellStyle name="Normal 4 3 22 9" xfId="34476" xr:uid="{14D0DC5D-F2DD-47BE-9C86-AB721C52617D}"/>
    <cellStyle name="Normal 4 3 22 9 2" xfId="34477" xr:uid="{7D62D503-A625-4247-AAAE-9DC23E6BEBC6}"/>
    <cellStyle name="Normal 4 3 22 9 2 2" xfId="34478" xr:uid="{B94C94DB-C7E7-4C06-8CD6-D82DAD2ABC99}"/>
    <cellStyle name="Normal 4 3 22 9 2 2 2" xfId="34479" xr:uid="{98123E99-BF40-488D-B121-170FC6E85B76}"/>
    <cellStyle name="Normal 4 3 22 9 2 3" xfId="34480" xr:uid="{0CF662E4-DEB4-4363-8035-C6806E503BE8}"/>
    <cellStyle name="Normal 4 3 22 9 2 4" xfId="34481" xr:uid="{0841AE74-2C61-4A5C-9A04-004D05620F5D}"/>
    <cellStyle name="Normal 4 3 22 9 2 5" xfId="34482" xr:uid="{F8ADF70F-DC53-4D98-B049-7DC491AD9F25}"/>
    <cellStyle name="Normal 4 3 22 9 3" xfId="34483" xr:uid="{1378B461-B445-4B3D-8AD0-83C037DCC327}"/>
    <cellStyle name="Normal 4 3 22 9 3 2" xfId="34484" xr:uid="{6CB55ABC-3C40-4B16-ADAC-65808B5E5046}"/>
    <cellStyle name="Normal 4 3 22 9 4" xfId="34485" xr:uid="{DB18B817-FB8D-40D0-9BB4-82343E12ED18}"/>
    <cellStyle name="Normal 4 3 22 9 5" xfId="34486" xr:uid="{74CAFBB9-1295-484B-8AF9-5691286BE337}"/>
    <cellStyle name="Normal 4 3 23" xfId="34487" xr:uid="{0C6584DE-5A7C-4E67-9548-4016D8EC9E93}"/>
    <cellStyle name="Normal 4 3 23 10" xfId="34488" xr:uid="{45AD19E6-CE96-4209-8525-01E4A25FB055}"/>
    <cellStyle name="Normal 4 3 23 11" xfId="34489" xr:uid="{DDFF534A-3E32-414B-A77C-0C25E80E15E9}"/>
    <cellStyle name="Normal 4 3 23 12" xfId="34490" xr:uid="{7DDC5DF3-3383-416C-980E-9663D16F192A}"/>
    <cellStyle name="Normal 4 3 23 12 2" xfId="34491" xr:uid="{E451C9BD-B2B7-4CB1-9DBD-A48C03284F04}"/>
    <cellStyle name="Normal 4 3 23 13" xfId="34492" xr:uid="{8E01CEBE-F514-4418-9434-E9F3BCD9DA88}"/>
    <cellStyle name="Normal 4 3 23 14" xfId="34493" xr:uid="{68B1001B-4033-4D65-9647-1F9027A46D76}"/>
    <cellStyle name="Normal 4 3 23 15" xfId="34494" xr:uid="{05D62A38-14BA-48B7-AB5F-7595FDD5C957}"/>
    <cellStyle name="Normal 4 3 23 2" xfId="34495" xr:uid="{DB7406E0-0E7E-4771-941B-C47D3617EB91}"/>
    <cellStyle name="Normal 4 3 23 2 2" xfId="34496" xr:uid="{5ECD2B01-1F6D-4AAD-A06B-946B500FF920}"/>
    <cellStyle name="Normal 4 3 23 2 2 2" xfId="34497" xr:uid="{99150C4C-9886-4F7E-BA2D-80686637956C}"/>
    <cellStyle name="Normal 4 3 23 2 2 2 2" xfId="34498" xr:uid="{BC22CA02-DC7F-4C6C-BBDD-BE930C8D27D6}"/>
    <cellStyle name="Normal 4 3 23 2 2 2 2 2" xfId="34499" xr:uid="{0335F43F-C67A-461B-80B7-0688728CFB60}"/>
    <cellStyle name="Normal 4 3 23 2 2 2 2 2 2" xfId="34500" xr:uid="{E3756696-B1C1-4EEF-A50E-9F665D93AC24}"/>
    <cellStyle name="Normal 4 3 23 2 2 2 2 3" xfId="34501" xr:uid="{83D4E997-46E5-4C7D-B805-B6A5F12ABD41}"/>
    <cellStyle name="Normal 4 3 23 2 2 2 2 4" xfId="34502" xr:uid="{EE352304-D292-4E99-9BDF-1D763082D31C}"/>
    <cellStyle name="Normal 4 3 23 2 2 2 2 5" xfId="34503" xr:uid="{A4C25217-75DC-4598-AB14-2AA30A290F32}"/>
    <cellStyle name="Normal 4 3 23 2 2 2 3" xfId="34504" xr:uid="{34E0D2FA-5144-46FA-B0D9-CD17FAEDCED3}"/>
    <cellStyle name="Normal 4 3 23 2 2 2 3 2" xfId="34505" xr:uid="{BFD9644B-3978-4CBA-81A9-054B7300DF59}"/>
    <cellStyle name="Normal 4 3 23 2 2 2 4" xfId="34506" xr:uid="{7DEFB392-DB7F-48DA-AD2B-1FDF98BE05E2}"/>
    <cellStyle name="Normal 4 3 23 2 2 2 5" xfId="34507" xr:uid="{BDCB7572-778E-4B88-82AB-AF2AF186E8A4}"/>
    <cellStyle name="Normal 4 3 23 2 2 3" xfId="34508" xr:uid="{1C796218-27EE-4F55-9E06-0EEE861F0F84}"/>
    <cellStyle name="Normal 4 3 23 2 2 4" xfId="34509" xr:uid="{D7CDB329-F36A-472A-B4FB-344FBE90A252}"/>
    <cellStyle name="Normal 4 3 23 2 2 5" xfId="34510" xr:uid="{D7147561-0FFA-4434-B01E-D8CFA710901B}"/>
    <cellStyle name="Normal 4 3 23 2 2 6" xfId="34511" xr:uid="{CA09786E-62D8-4548-A4BE-85943DC3A922}"/>
    <cellStyle name="Normal 4 3 23 2 2 6 2" xfId="34512" xr:uid="{79402AED-F1E4-45DC-8AAC-8C64BB951C5B}"/>
    <cellStyle name="Normal 4 3 23 2 2 7" xfId="34513" xr:uid="{8B3B1F6F-D69B-4AA3-982B-6358BDE71718}"/>
    <cellStyle name="Normal 4 3 23 2 2 8" xfId="34514" xr:uid="{EE423621-8AEC-4D8D-A8BC-EA731FE2D67C}"/>
    <cellStyle name="Normal 4 3 23 2 2 9" xfId="34515" xr:uid="{0DB66956-5527-400D-A34D-71E8C426F38C}"/>
    <cellStyle name="Normal 4 3 23 2 3" xfId="34516" xr:uid="{6B3C2352-8BC9-4DCA-B833-1C7E0F4A312B}"/>
    <cellStyle name="Normal 4 3 23 2 3 2" xfId="34517" xr:uid="{026E64C4-2012-4D7F-B4ED-50C815BFBC29}"/>
    <cellStyle name="Normal 4 3 23 2 3 2 2" xfId="34518" xr:uid="{7075A90A-AC49-4B0D-A8B6-3234B7780C1C}"/>
    <cellStyle name="Normal 4 3 23 2 3 2 2 2" xfId="34519" xr:uid="{9DFA5E09-FA6D-4972-BF68-55A85262B219}"/>
    <cellStyle name="Normal 4 3 23 2 3 2 3" xfId="34520" xr:uid="{905EB5D1-BA38-4C7F-AE69-034D37FBF588}"/>
    <cellStyle name="Normal 4 3 23 2 3 2 4" xfId="34521" xr:uid="{004F8C39-4297-4DF4-89EA-749320949EE6}"/>
    <cellStyle name="Normal 4 3 23 2 3 2 5" xfId="34522" xr:uid="{B6F7238B-1581-405F-9823-0771513F8595}"/>
    <cellStyle name="Normal 4 3 23 2 3 3" xfId="34523" xr:uid="{EE9D3116-B695-495B-81F7-867FE15C5EB2}"/>
    <cellStyle name="Normal 4 3 23 2 3 3 2" xfId="34524" xr:uid="{695BBCDB-695D-49B7-9746-165928501DC6}"/>
    <cellStyle name="Normal 4 3 23 2 3 4" xfId="34525" xr:uid="{52AC83C6-87E5-4BA7-B644-92B6B5D1E44B}"/>
    <cellStyle name="Normal 4 3 23 2 3 5" xfId="34526" xr:uid="{6E4B0DD7-E548-4C8D-9E72-A411DF678C97}"/>
    <cellStyle name="Normal 4 3 23 2 4" xfId="34527" xr:uid="{1444E3EA-5F52-4CE4-95B9-A59F71AC0D60}"/>
    <cellStyle name="Normal 4 3 23 2 5" xfId="34528" xr:uid="{C055B97B-E4C1-4E7C-8806-0D33625B7959}"/>
    <cellStyle name="Normal 4 3 23 2 6" xfId="34529" xr:uid="{06F59EC5-A07B-4E9A-87CB-98EE0D3645A8}"/>
    <cellStyle name="Normal 4 3 23 2 6 2" xfId="34530" xr:uid="{7043150F-06E8-4BE4-A84E-6D2810005325}"/>
    <cellStyle name="Normal 4 3 23 2 7" xfId="34531" xr:uid="{EA0501B9-CA0E-4BA4-927E-9E735ED87B8D}"/>
    <cellStyle name="Normal 4 3 23 2 8" xfId="34532" xr:uid="{794B19E1-E4D3-43AF-887B-8201DC11097C}"/>
    <cellStyle name="Normal 4 3 23 2 9" xfId="34533" xr:uid="{30A5CFF8-BE85-4001-8FBA-65D230CE1E12}"/>
    <cellStyle name="Normal 4 3 23 3" xfId="34534" xr:uid="{CE596308-6779-43D7-B0D2-2042F5279B54}"/>
    <cellStyle name="Normal 4 3 23 4" xfId="34535" xr:uid="{726E5FFD-6997-48E4-B33F-57121F8267D6}"/>
    <cellStyle name="Normal 4 3 23 5" xfId="34536" xr:uid="{6B456666-87DE-44C1-AE56-D1AECCE720DB}"/>
    <cellStyle name="Normal 4 3 23 6" xfId="34537" xr:uid="{2AE37FB0-05D8-42C6-90AD-17EB37305927}"/>
    <cellStyle name="Normal 4 3 23 7" xfId="34538" xr:uid="{71839D7A-E5D0-41C9-B985-008B0DC7E743}"/>
    <cellStyle name="Normal 4 3 23 8" xfId="34539" xr:uid="{08802125-784F-42B8-A41A-0B92D6D761D2}"/>
    <cellStyle name="Normal 4 3 23 8 2" xfId="34540" xr:uid="{77B55A7A-E9CC-41F8-841F-85C71A13D36A}"/>
    <cellStyle name="Normal 4 3 23 8 2 2" xfId="34541" xr:uid="{D0B58300-E339-4FE0-9789-B4C7FD486EBB}"/>
    <cellStyle name="Normal 4 3 23 8 2 2 2" xfId="34542" xr:uid="{D08EC6D7-F200-48F8-BB0A-DB43D92EA182}"/>
    <cellStyle name="Normal 4 3 23 8 2 3" xfId="34543" xr:uid="{47AFFE2C-7638-4B5F-83E9-26B9226A4C3F}"/>
    <cellStyle name="Normal 4 3 23 8 2 4" xfId="34544" xr:uid="{93E8E085-9CBE-4B3C-99FD-F46D42C72821}"/>
    <cellStyle name="Normal 4 3 23 8 2 5" xfId="34545" xr:uid="{971FC52A-E64F-4999-B4AD-1D27F1056E39}"/>
    <cellStyle name="Normal 4 3 23 8 3" xfId="34546" xr:uid="{57BFFCDB-F192-4417-9803-8A1694875A5B}"/>
    <cellStyle name="Normal 4 3 23 8 3 2" xfId="34547" xr:uid="{EFC5EFA7-F4FC-448C-925B-C121A7222CB6}"/>
    <cellStyle name="Normal 4 3 23 8 4" xfId="34548" xr:uid="{9EED8179-4E2A-45C8-A3FF-6FC2545DFC6F}"/>
    <cellStyle name="Normal 4 3 23 8 5" xfId="34549" xr:uid="{3F3FD0BB-8018-4E4E-8482-0CFE262214EE}"/>
    <cellStyle name="Normal 4 3 23 9" xfId="34550" xr:uid="{342067E3-3BA3-4699-B4DB-0C668FC15E08}"/>
    <cellStyle name="Normal 4 3 24" xfId="34551" xr:uid="{41B817D9-CF19-4BE9-838B-B9CBBA674CA2}"/>
    <cellStyle name="Normal 4 3 25" xfId="34552" xr:uid="{F86A0A0B-0113-4A30-8419-75E353D72794}"/>
    <cellStyle name="Normal 4 3 25 2" xfId="34553" xr:uid="{DDAF89FA-528B-4F39-A8BA-B64A752FBEE1}"/>
    <cellStyle name="Normal 4 3 25 2 2" xfId="34554" xr:uid="{DC88FBA9-9C7B-4D23-B17B-4CBFE5BF1B0C}"/>
    <cellStyle name="Normal 4 3 25 2 2 2" xfId="34555" xr:uid="{7799A527-A699-4D22-9E0A-81F23DD9D803}"/>
    <cellStyle name="Normal 4 3 25 2 2 2 2" xfId="34556" xr:uid="{DF46DB23-2299-4B87-8F59-ADA123AB56EF}"/>
    <cellStyle name="Normal 4 3 25 2 2 2 2 2" xfId="34557" xr:uid="{6076EF96-BBFB-4EA1-A10F-FAECA2019FD6}"/>
    <cellStyle name="Normal 4 3 25 2 2 2 3" xfId="34558" xr:uid="{69C10B97-672B-47B9-9713-E44D621D188D}"/>
    <cellStyle name="Normal 4 3 25 2 2 2 4" xfId="34559" xr:uid="{219AFCD3-E4A7-414D-9A79-C35CE1739035}"/>
    <cellStyle name="Normal 4 3 25 2 2 2 5" xfId="34560" xr:uid="{0D69C24E-CB0C-40E6-8C38-D1F2F82FEBE1}"/>
    <cellStyle name="Normal 4 3 25 2 2 3" xfId="34561" xr:uid="{50EA865C-9277-4305-AA31-BD42E622CC74}"/>
    <cellStyle name="Normal 4 3 25 2 2 3 2" xfId="34562" xr:uid="{BE748C53-835C-43CC-BAAE-1E4C563A4126}"/>
    <cellStyle name="Normal 4 3 25 2 2 4" xfId="34563" xr:uid="{A0CDCA3F-6040-4B3A-B881-1E9279AAADB2}"/>
    <cellStyle name="Normal 4 3 25 2 2 5" xfId="34564" xr:uid="{701235BD-7D4C-4B4E-9E5D-EA714F4D23E6}"/>
    <cellStyle name="Normal 4 3 25 2 3" xfId="34565" xr:uid="{9142AA97-63F8-4C01-A014-D0A66F7B5E47}"/>
    <cellStyle name="Normal 4 3 25 2 4" xfId="34566" xr:uid="{0B07BC5A-9C45-4C12-9DBD-67ED46BB17D1}"/>
    <cellStyle name="Normal 4 3 25 2 5" xfId="34567" xr:uid="{D0853217-C629-48F4-B4EC-E3322DB2BB12}"/>
    <cellStyle name="Normal 4 3 25 2 6" xfId="34568" xr:uid="{9D537967-15CD-423B-8AAE-ECBD06EAA8C8}"/>
    <cellStyle name="Normal 4 3 25 2 6 2" xfId="34569" xr:uid="{1539060B-1E20-4096-9A0C-4B587616C316}"/>
    <cellStyle name="Normal 4 3 25 2 7" xfId="34570" xr:uid="{C73E0DD7-6BC0-4387-929B-52D1F13F642F}"/>
    <cellStyle name="Normal 4 3 25 2 8" xfId="34571" xr:uid="{C6E851C1-5211-4457-B0A7-2C4A563C011C}"/>
    <cellStyle name="Normal 4 3 25 2 9" xfId="34572" xr:uid="{0B4634C3-F6F5-4102-A71B-86AFC4B6F88F}"/>
    <cellStyle name="Normal 4 3 25 3" xfId="34573" xr:uid="{6549A702-50E4-4577-BDD9-CD5739DA57DB}"/>
    <cellStyle name="Normal 4 3 25 3 2" xfId="34574" xr:uid="{5223D411-EBB0-4790-9B5D-AFF4AF389163}"/>
    <cellStyle name="Normal 4 3 25 3 2 2" xfId="34575" xr:uid="{136BC4E3-3F7D-48D3-98EF-3491DBD520A0}"/>
    <cellStyle name="Normal 4 3 25 3 2 2 2" xfId="34576" xr:uid="{8DFD199F-2412-46DC-997A-7D4F5481EC34}"/>
    <cellStyle name="Normal 4 3 25 3 2 3" xfId="34577" xr:uid="{505CBFEF-6371-429B-8DB1-0B0E60A1F9C2}"/>
    <cellStyle name="Normal 4 3 25 3 2 4" xfId="34578" xr:uid="{553498B7-290B-4C10-9256-3B1E2AF0531A}"/>
    <cellStyle name="Normal 4 3 25 3 2 5" xfId="34579" xr:uid="{7241F508-D422-401C-990D-ABEC1731254A}"/>
    <cellStyle name="Normal 4 3 25 3 3" xfId="34580" xr:uid="{11369DD3-5114-4CD0-954B-A8626F8E967E}"/>
    <cellStyle name="Normal 4 3 25 3 3 2" xfId="34581" xr:uid="{F4A9040B-1834-4D76-B5F7-34420C8F407F}"/>
    <cellStyle name="Normal 4 3 25 3 4" xfId="34582" xr:uid="{A20BBD03-EA14-4228-9E53-32F3449DD7D4}"/>
    <cellStyle name="Normal 4 3 25 3 5" xfId="34583" xr:uid="{DFDE720A-9621-40BB-8F08-81D2C85E5935}"/>
    <cellStyle name="Normal 4 3 25 4" xfId="34584" xr:uid="{AE8B8220-AED5-47A0-899B-70B6A21B9A45}"/>
    <cellStyle name="Normal 4 3 25 5" xfId="34585" xr:uid="{C452D662-CF0B-4146-97FF-881A458F6506}"/>
    <cellStyle name="Normal 4 3 25 6" xfId="34586" xr:uid="{6EED8DBE-02DC-4C36-BD36-D79638A5FAA8}"/>
    <cellStyle name="Normal 4 3 25 6 2" xfId="34587" xr:uid="{E60CECAD-65E5-4D9D-87A0-105F3B9044F1}"/>
    <cellStyle name="Normal 4 3 25 7" xfId="34588" xr:uid="{C95EA570-4058-40C4-80A1-43463EE93F51}"/>
    <cellStyle name="Normal 4 3 25 8" xfId="34589" xr:uid="{01129DB4-5549-4800-9C9C-AD3B0CA93556}"/>
    <cellStyle name="Normal 4 3 25 9" xfId="34590" xr:uid="{227767A1-3E4B-4519-873D-3AE9FE19E590}"/>
    <cellStyle name="Normal 4 3 26" xfId="34591" xr:uid="{E037A505-87F6-4353-9C3F-33730A510D46}"/>
    <cellStyle name="Normal 4 3 26 2" xfId="34592" xr:uid="{EDB02146-828B-42DB-BA27-5FDB6BA2F5E3}"/>
    <cellStyle name="Normal 4 3 26 3" xfId="34593" xr:uid="{4D2C03C9-C4B9-4AA8-82FA-2F1EE705AADA}"/>
    <cellStyle name="Normal 4 3 27" xfId="34594" xr:uid="{C2A276AC-3E38-4218-B58A-88B699A8736B}"/>
    <cellStyle name="Normal 4 3 27 2" xfId="34595" xr:uid="{34E673CC-8F3B-47F5-B86D-FAAD6B7DF511}"/>
    <cellStyle name="Normal 4 3 27 3" xfId="34596" xr:uid="{17F0CED9-5286-42CA-B265-449B01912CA1}"/>
    <cellStyle name="Normal 4 3 28" xfId="34597" xr:uid="{851573BF-B04B-457A-83A0-2FAF076EEDB7}"/>
    <cellStyle name="Normal 4 3 28 2" xfId="34598" xr:uid="{1614D6FD-835E-46DF-90D9-79722800C567}"/>
    <cellStyle name="Normal 4 3 28 3" xfId="34599" xr:uid="{6586E933-BE50-4F69-9549-2ADA6D9CEED6}"/>
    <cellStyle name="Normal 4 3 29" xfId="34600" xr:uid="{385278F3-8770-402E-9331-C0021C64EB34}"/>
    <cellStyle name="Normal 4 3 29 2" xfId="34601" xr:uid="{DDAC3384-E1F7-4027-BFB5-A90F7A678BA8}"/>
    <cellStyle name="Normal 4 3 29 3" xfId="34602" xr:uid="{77979F2E-2A1A-4000-BCD3-9EA963CC760F}"/>
    <cellStyle name="Normal 4 3 3" xfId="34603" xr:uid="{61E9BC7D-6D51-409A-BE11-3577A6F6D6C5}"/>
    <cellStyle name="Normal 4 3 3 2" xfId="34604" xr:uid="{0C6834F1-5D41-4FAC-9024-D3F9005B4A75}"/>
    <cellStyle name="Normal 4 3 3 2 2" xfId="34605" xr:uid="{0EA7C766-C778-4DA7-8620-A42E7A5042CE}"/>
    <cellStyle name="Normal 4 3 3 2 3" xfId="34606" xr:uid="{6E9C1F1A-ABEA-40D0-88B2-CE0DABC331A9}"/>
    <cellStyle name="Normal 4 3 3 3" xfId="34607" xr:uid="{B44F74D3-CF01-407E-96CC-C13A89817BDA}"/>
    <cellStyle name="Normal 4 3 3 3 2" xfId="34608" xr:uid="{2E43AE71-D261-4436-A748-31F6A3DBDB64}"/>
    <cellStyle name="Normal 4 3 3 3 3" xfId="34609" xr:uid="{12FD125A-D8E7-4D37-B985-106B9E8AB6CE}"/>
    <cellStyle name="Normal 4 3 3 4" xfId="34610" xr:uid="{C796F644-3C99-4F6C-90C8-F5DE4EF6DF34}"/>
    <cellStyle name="Normal 4 3 3 5" xfId="34611" xr:uid="{712B49F8-BA56-42D7-BB0C-B2C09C2D4D67}"/>
    <cellStyle name="Normal 4 3 30" xfId="34612" xr:uid="{44071E87-F537-425C-9855-C6A81EE3C480}"/>
    <cellStyle name="Normal 4 3 30 2" xfId="34613" xr:uid="{699ABBA9-79E5-4BEF-BE0C-FC1358BE4737}"/>
    <cellStyle name="Normal 4 3 30 2 2" xfId="34614" xr:uid="{93B422E1-140E-4E0A-8D6A-2769572F21B6}"/>
    <cellStyle name="Normal 4 3 30 2 2 2" xfId="34615" xr:uid="{95A80F16-FC81-4DF1-B385-DA5AC19C481C}"/>
    <cellStyle name="Normal 4 3 30 2 3" xfId="34616" xr:uid="{A633D393-C602-4336-BAA1-3CA08BAA26FC}"/>
    <cellStyle name="Normal 4 3 30 2 4" xfId="34617" xr:uid="{6FDFED20-E17A-4AD5-83EC-E1CB4BD4E9B4}"/>
    <cellStyle name="Normal 4 3 30 2 5" xfId="34618" xr:uid="{988B09C1-F923-4AA5-A7C7-A74DD0C7353A}"/>
    <cellStyle name="Normal 4 3 30 3" xfId="34619" xr:uid="{43ED7081-6664-411B-BC1C-28D88BD27411}"/>
    <cellStyle name="Normal 4 3 30 3 2" xfId="34620" xr:uid="{CD58C792-2625-4057-AA3D-8BB4A3BC2105}"/>
    <cellStyle name="Normal 4 3 30 4" xfId="34621" xr:uid="{87F3AD35-2CA4-40AD-86F6-C89FE9AE57CD}"/>
    <cellStyle name="Normal 4 3 30 5" xfId="34622" xr:uid="{D1793ABB-AC5E-4F51-A12D-A1679D0FFF2F}"/>
    <cellStyle name="Normal 4 3 31" xfId="34623" xr:uid="{D2FBF1DB-2103-424E-8C5C-707BCC0519AD}"/>
    <cellStyle name="Normal 4 3 32" xfId="34624" xr:uid="{BB607AC1-4D37-482C-8923-7F04B5BB1BC8}"/>
    <cellStyle name="Normal 4 3 33" xfId="34625" xr:uid="{A07AFAFB-588E-4641-9597-7737E2F32A31}"/>
    <cellStyle name="Normal 4 3 34" xfId="34626" xr:uid="{2D6CE35C-E066-4DFF-9D63-7F97A28C41F0}"/>
    <cellStyle name="Normal 4 3 34 2" xfId="34627" xr:uid="{03008FDC-5DF1-420F-8C29-942325A63C7C}"/>
    <cellStyle name="Normal 4 3 35" xfId="34628" xr:uid="{815FF45D-3E09-4E2F-AD02-B2AA30119309}"/>
    <cellStyle name="Normal 4 3 36" xfId="34629" xr:uid="{9EA00CA0-8401-46DF-8664-F5F5FA4B8D9B}"/>
    <cellStyle name="Normal 4 3 37" xfId="34630" xr:uid="{4C2FAEB2-BB14-4692-A1BE-CC41426FA67A}"/>
    <cellStyle name="Normal 4 3 38" xfId="41477" xr:uid="{EA3AD02F-EFFA-4BA1-AA78-C77478BE0C32}"/>
    <cellStyle name="Normal 4 3 4" xfId="34631" xr:uid="{B1251CC8-273E-482A-A085-D3B9C79B721E}"/>
    <cellStyle name="Normal 4 3 4 2" xfId="34632" xr:uid="{DC76866F-6B49-4F87-A89D-A4F5D8405892}"/>
    <cellStyle name="Normal 4 3 4 2 2" xfId="34633" xr:uid="{48B7EF04-60FF-449D-B03F-21911BC25CE5}"/>
    <cellStyle name="Normal 4 3 4 2 3" xfId="34634" xr:uid="{9AFC5179-5450-4028-B64C-F89B4AC91F92}"/>
    <cellStyle name="Normal 4 3 4 3" xfId="34635" xr:uid="{05C55089-8026-4BF6-A339-5BF8E07B3A33}"/>
    <cellStyle name="Normal 4 3 4 3 2" xfId="34636" xr:uid="{794FF372-270E-4EEC-9811-E1536FE88A91}"/>
    <cellStyle name="Normal 4 3 4 3 3" xfId="34637" xr:uid="{59D155BB-5377-431A-A0D7-99D80A8A7AB9}"/>
    <cellStyle name="Normal 4 3 4 4" xfId="34638" xr:uid="{C842C241-073F-4ACE-A69B-0DB342757BEF}"/>
    <cellStyle name="Normal 4 3 4 5" xfId="34639" xr:uid="{757B8FDD-3820-484F-AA09-6C9471AF9FDB}"/>
    <cellStyle name="Normal 4 3 5" xfId="34640" xr:uid="{A4502568-EE07-4DA8-B81F-AA8BC2BC765F}"/>
    <cellStyle name="Normal 4 3 5 2" xfId="34641" xr:uid="{0F3C7A35-032B-4700-9FEE-803257BA665B}"/>
    <cellStyle name="Normal 4 3 5 2 2" xfId="34642" xr:uid="{0B855587-F16C-43D7-B0DB-AB7A2A57C956}"/>
    <cellStyle name="Normal 4 3 5 2 3" xfId="34643" xr:uid="{6B05A7FD-CA16-41FE-BC31-E19CDFF8D03F}"/>
    <cellStyle name="Normal 4 3 5 3" xfId="34644" xr:uid="{70A1CC95-2AF1-4687-B98E-8F2E693109D1}"/>
    <cellStyle name="Normal 4 3 5 3 2" xfId="34645" xr:uid="{040DB307-8E49-4B0C-A89D-9428A7A1FCD6}"/>
    <cellStyle name="Normal 4 3 5 3 3" xfId="34646" xr:uid="{D588AF79-3CFD-4BBB-A074-E38DC03F7B81}"/>
    <cellStyle name="Normal 4 3 5 4" xfId="34647" xr:uid="{0B0B1B79-827B-4B0C-B097-09789853746B}"/>
    <cellStyle name="Normal 4 3 5 5" xfId="34648" xr:uid="{65988932-F89B-4BFE-9D0D-C5C8FFECD00C}"/>
    <cellStyle name="Normal 4 3 6" xfId="34649" xr:uid="{64851509-147B-4B44-9641-6210C3CC4C32}"/>
    <cellStyle name="Normal 4 3 6 2" xfId="34650" xr:uid="{7B4E4B83-E9A0-4E59-9A54-EF7E8CD61788}"/>
    <cellStyle name="Normal 4 3 6 2 2" xfId="34651" xr:uid="{14F591A9-EC81-4C74-90BE-25D2392F31F3}"/>
    <cellStyle name="Normal 4 3 6 2 3" xfId="34652" xr:uid="{68F248F4-9606-492F-8306-CB301C9237E3}"/>
    <cellStyle name="Normal 4 3 6 3" xfId="34653" xr:uid="{21FE256F-B83B-4F82-8641-C07109CC36E2}"/>
    <cellStyle name="Normal 4 3 6 3 2" xfId="34654" xr:uid="{D9544214-9E97-49FE-9C20-1A32251628F1}"/>
    <cellStyle name="Normal 4 3 6 3 3" xfId="34655" xr:uid="{F01829A6-D4DA-479E-9745-7DE1FA17109B}"/>
    <cellStyle name="Normal 4 3 6 4" xfId="34656" xr:uid="{2ED4877A-3E28-4477-BEB0-D5C56F6E0F09}"/>
    <cellStyle name="Normal 4 3 6 5" xfId="34657" xr:uid="{3A151243-67D5-40FC-AE25-90D7C9D0DE92}"/>
    <cellStyle name="Normal 4 3 7" xfId="34658" xr:uid="{6D78A48A-205F-45E8-B4DE-2F9B63D1A14F}"/>
    <cellStyle name="Normal 4 3 7 2" xfId="34659" xr:uid="{35B91DD6-D7C4-40B2-971F-982551C21420}"/>
    <cellStyle name="Normal 4 3 7 2 2" xfId="34660" xr:uid="{EDBE3C0F-853F-4FB3-9260-292FB7923FF6}"/>
    <cellStyle name="Normal 4 3 7 2 3" xfId="34661" xr:uid="{0EAA3E75-A20C-4109-9BB9-2CAE3E59D75C}"/>
    <cellStyle name="Normal 4 3 7 3" xfId="34662" xr:uid="{962C9DF1-408E-4F85-BF58-F1AB27954DDC}"/>
    <cellStyle name="Normal 4 3 7 3 2" xfId="34663" xr:uid="{B261CDBE-9DDE-4572-925C-0699DEBD6731}"/>
    <cellStyle name="Normal 4 3 7 3 3" xfId="34664" xr:uid="{63568805-AE4B-4D20-9FAF-D357704A8852}"/>
    <cellStyle name="Normal 4 3 7 4" xfId="34665" xr:uid="{1722D4FD-E254-411A-B18B-442722509B0C}"/>
    <cellStyle name="Normal 4 3 7 5" xfId="34666" xr:uid="{B6EE11C3-F5DD-4C50-BE75-05D4AC1F4B47}"/>
    <cellStyle name="Normal 4 3 8" xfId="34667" xr:uid="{C1F85CF2-E704-4A6C-A5DC-1CE1A6F90FF5}"/>
    <cellStyle name="Normal 4 3 8 2" xfId="34668" xr:uid="{EB958608-1589-492F-80FF-84B1D7122CAC}"/>
    <cellStyle name="Normal 4 3 8 2 2" xfId="34669" xr:uid="{74A07E1B-9973-4AA9-BA59-C5E7B05E2EA3}"/>
    <cellStyle name="Normal 4 3 8 2 3" xfId="34670" xr:uid="{EF0448EE-1BAA-4346-A65C-21037CDC39AB}"/>
    <cellStyle name="Normal 4 3 8 3" xfId="34671" xr:uid="{2FE7FE7B-1FDE-49DF-A504-C3451959DD21}"/>
    <cellStyle name="Normal 4 3 8 3 2" xfId="34672" xr:uid="{73BA602C-20BA-4820-9ACB-B42B8B9E0F0B}"/>
    <cellStyle name="Normal 4 3 8 3 3" xfId="34673" xr:uid="{E13E6685-7C79-456A-A2F0-F08CFBB2ED3E}"/>
    <cellStyle name="Normal 4 3 8 4" xfId="34674" xr:uid="{7523E276-434B-4E88-9154-83B0357234B4}"/>
    <cellStyle name="Normal 4 3 8 5" xfId="34675" xr:uid="{6A73FD62-D173-41F2-958A-E547B0AEEBD8}"/>
    <cellStyle name="Normal 4 3 9" xfId="34676" xr:uid="{B5BBF6EB-AFD7-43EC-9B4B-B3D1E8E1D98A}"/>
    <cellStyle name="Normal 4 3 9 2" xfId="34677" xr:uid="{CBF4550B-D5C3-4639-A8DF-4C000569C330}"/>
    <cellStyle name="Normal 4 3 9 2 2" xfId="34678" xr:uid="{566742FE-8517-402F-9EAA-876DFEA2DD4B}"/>
    <cellStyle name="Normal 4 3 9 2 3" xfId="34679" xr:uid="{D625187C-8032-4114-8D1A-C1033FD7BC4D}"/>
    <cellStyle name="Normal 4 3 9 3" xfId="34680" xr:uid="{03C64FAD-0170-42D4-8BC3-C73CF4E01FBB}"/>
    <cellStyle name="Normal 4 3 9 3 2" xfId="34681" xr:uid="{AC54CC15-8469-41D8-9EA9-826A610898F0}"/>
    <cellStyle name="Normal 4 3 9 3 3" xfId="34682" xr:uid="{18350194-6CCA-428E-B600-1AF8A826A3EE}"/>
    <cellStyle name="Normal 4 3 9 4" xfId="34683" xr:uid="{A9E9751E-88B7-4F34-A8A5-9B09E8FA52BC}"/>
    <cellStyle name="Normal 4 3 9 5" xfId="34684" xr:uid="{A221179F-2384-4AA4-AAA4-BF5A27D28D66}"/>
    <cellStyle name="Normal 4 30" xfId="34685" xr:uid="{AC31DF63-5040-458D-B747-877C0C974D9B}"/>
    <cellStyle name="Normal 4 31" xfId="34686" xr:uid="{4CA96F2B-4997-4B30-A956-2F3CFD69A5A8}"/>
    <cellStyle name="Normal 4 32" xfId="34687" xr:uid="{396D41BC-834A-46C8-9D74-DCA21482BEB7}"/>
    <cellStyle name="Normal 4 33" xfId="34688" xr:uid="{097CF6C6-69D0-412E-890F-77C6979DA91F}"/>
    <cellStyle name="Normal 4 34" xfId="34689" xr:uid="{E6649241-7232-4615-8492-EDAB0B94EB9B}"/>
    <cellStyle name="Normal 4 35" xfId="34690" xr:uid="{B8D8A24F-531E-47C2-8688-93B83B0F2B4B}"/>
    <cellStyle name="Normal 4 36" xfId="34691" xr:uid="{2731895B-6195-41DF-9122-D2094CAE2421}"/>
    <cellStyle name="Normal 4 37" xfId="34692" xr:uid="{ECE693F1-867D-45BE-9D72-FB7AA899B65F}"/>
    <cellStyle name="Normal 4 38" xfId="34693" xr:uid="{2517E20F-A59B-4EBD-A972-EC54B7124C0A}"/>
    <cellStyle name="Normal 4 39" xfId="34694" xr:uid="{9B68F56A-16CD-4303-8F4E-5AAAE8600216}"/>
    <cellStyle name="Normal 4 4" xfId="34695" xr:uid="{BE6DF5DC-30DA-4AF3-88F7-7E7A2F805F14}"/>
    <cellStyle name="Normal 4 4 2" xfId="41567" xr:uid="{6F3CAA8B-7635-414B-811D-AB57E5C010B1}"/>
    <cellStyle name="Normal 4 4 3" xfId="41566" xr:uid="{16262BE5-DC2D-4F1B-9267-EE418BF586EA}"/>
    <cellStyle name="Normal 4 4 4" xfId="42063" xr:uid="{124DD79C-9261-42C0-8E2A-315E9D2F8747}"/>
    <cellStyle name="Normal 4 40" xfId="34696" xr:uid="{0259D177-0237-4A46-904F-C0DB2352315E}"/>
    <cellStyle name="Normal 4 41" xfId="34697" xr:uid="{097925D0-9EA2-43A2-B2F6-05F72DB3502C}"/>
    <cellStyle name="Normal 4 42" xfId="34698" xr:uid="{CA3827DC-5836-4EB7-8404-EA1537D287F4}"/>
    <cellStyle name="Normal 4 43" xfId="34699" xr:uid="{4371B28C-2F03-4AF6-9487-0CE0F7515CDD}"/>
    <cellStyle name="Normal 4 44" xfId="34700" xr:uid="{6670A3A0-5A9B-480C-A974-708B59742360}"/>
    <cellStyle name="Normal 4 45" xfId="34701" xr:uid="{3A1C50B3-9BB2-4B5B-9F28-6F716E29B88C}"/>
    <cellStyle name="Normal 4 46" xfId="34702" xr:uid="{B764CFF4-3584-488C-9CB1-568F5E882C7C}"/>
    <cellStyle name="Normal 4 47" xfId="34703" xr:uid="{E897DDA4-FC0B-4B81-848F-1FD30DFA8D17}"/>
    <cellStyle name="Normal 4 48" xfId="34704" xr:uid="{BB4A0229-FD64-4137-BE73-FC3C65CF1D53}"/>
    <cellStyle name="Normal 4 49" xfId="34705" xr:uid="{46DE1060-F143-4BB1-A54A-BDD9300DA2A6}"/>
    <cellStyle name="Normal 4 5" xfId="34706" xr:uid="{BE2EB69B-F9A0-4FA1-BC28-666BFCAFB791}"/>
    <cellStyle name="Normal 4 5 2" xfId="42064" xr:uid="{6A16A00F-1054-4AA0-8250-3E4AF84E9B3B}"/>
    <cellStyle name="Normal 4 50" xfId="34707" xr:uid="{1DDD51A4-40E8-4559-BCCF-0F525EC23BB3}"/>
    <cellStyle name="Normal 4 51" xfId="34708" xr:uid="{A2C0F01C-0682-4843-9D58-85D27989B383}"/>
    <cellStyle name="Normal 4 52" xfId="34709" xr:uid="{2BE313DB-F977-42A3-84BF-7903BF8A79CF}"/>
    <cellStyle name="Normal 4 53" xfId="34710" xr:uid="{9109924B-8917-45EE-B630-9336B44B5AC9}"/>
    <cellStyle name="Normal 4 54" xfId="34711" xr:uid="{7401BBCC-01B5-49D8-8B8D-AE1ABE35A12C}"/>
    <cellStyle name="Normal 4 55" xfId="34712" xr:uid="{D636A09C-C9E3-466D-BC2A-BE5F5A10054B}"/>
    <cellStyle name="Normal 4 56" xfId="34713" xr:uid="{30126375-9B84-4222-9C49-7695846C54E5}"/>
    <cellStyle name="Normal 4 57" xfId="34714" xr:uid="{702C97AC-9F86-4167-BB11-8365CBB1D50E}"/>
    <cellStyle name="Normal 4 58" xfId="34715" xr:uid="{62C55E2D-7344-4040-AC44-AE08B7A30774}"/>
    <cellStyle name="Normal 4 59" xfId="34716" xr:uid="{F6898EED-BD55-4166-A6B6-31C03CEB5EFF}"/>
    <cellStyle name="Normal 4 6" xfId="34717" xr:uid="{4299D6D1-081A-45C1-979E-4C85C6A67543}"/>
    <cellStyle name="Normal 4 6 2" xfId="42065" xr:uid="{0D89B84E-693E-4B94-B19B-EAD36AA37D1C}"/>
    <cellStyle name="Normal 4 60" xfId="34718" xr:uid="{902A1DB8-7C38-4C97-BAD7-B266532D534D}"/>
    <cellStyle name="Normal 4 61" xfId="34719" xr:uid="{05A48039-3BC5-4022-B416-57797B88EDF4}"/>
    <cellStyle name="Normal 4 62" xfId="34720" xr:uid="{B791BFDE-BBDF-4122-B68D-120D2B423AD3}"/>
    <cellStyle name="Normal 4 63" xfId="34721" xr:uid="{336A1062-EDB4-43A9-9C9F-23931F94597F}"/>
    <cellStyle name="Normal 4 64" xfId="34722" xr:uid="{8F790B25-3E57-459A-82ED-1D9AF8D2827D}"/>
    <cellStyle name="Normal 4 65" xfId="34723" xr:uid="{CD2AE8B9-73C6-4BDF-845C-C6B833FE33A2}"/>
    <cellStyle name="Normal 4 66" xfId="34724" xr:uid="{D104444C-1F16-4ADC-BC80-9F9A9D94A74F}"/>
    <cellStyle name="Normal 4 67" xfId="34725" xr:uid="{BE02A0B7-808A-4B85-915B-BC9335AC6C82}"/>
    <cellStyle name="Normal 4 68" xfId="34726" xr:uid="{4B785E37-9293-43DE-A0D7-FF5C25112264}"/>
    <cellStyle name="Normal 4 68 2" xfId="34727" xr:uid="{A7C947D1-66B7-45A7-86C0-524CB595BE77}"/>
    <cellStyle name="Normal 4 68 3" xfId="34728" xr:uid="{DE8FAC05-672A-4712-B6B0-22D4E5098DD5}"/>
    <cellStyle name="Normal 4 69" xfId="34729" xr:uid="{384F08A4-5BDC-4BD0-BBC3-C0FC2D233570}"/>
    <cellStyle name="Normal 4 69 2" xfId="34730" xr:uid="{F81FD67E-4AB5-4B27-89FB-082278801D34}"/>
    <cellStyle name="Normal 4 69 3" xfId="34731" xr:uid="{4D82A4E6-FFF5-4D55-BDF1-18671FFAB569}"/>
    <cellStyle name="Normal 4 7" xfId="34732" xr:uid="{CC4F3390-0DC8-40FD-980F-7431D95FE099}"/>
    <cellStyle name="Normal 4 7 2" xfId="42066" xr:uid="{32730E15-440B-4126-A2A3-3610671EA760}"/>
    <cellStyle name="Normal 4 70" xfId="34733" xr:uid="{C401A1EE-6215-41FD-9465-76FA3B588BAF}"/>
    <cellStyle name="Normal 4 70 2" xfId="34734" xr:uid="{0683621D-8A5C-43E3-9E22-5FEB166C9F90}"/>
    <cellStyle name="Normal 4 70 3" xfId="34735" xr:uid="{C93BE820-9200-4538-9F30-56F3C0B20693}"/>
    <cellStyle name="Normal 4 71" xfId="34736" xr:uid="{ADFAC977-3721-4482-B7BC-195E87A5BF01}"/>
    <cellStyle name="Normal 4 71 2" xfId="34737" xr:uid="{E31EEC18-27F4-4775-B6FA-65FC09811416}"/>
    <cellStyle name="Normal 4 71 3" xfId="34738" xr:uid="{582B540B-38FB-45BB-9FBA-9659AC5ACB5B}"/>
    <cellStyle name="Normal 4 72" xfId="34739" xr:uid="{7CC69324-5BBA-43AC-8632-F6D9FAF461A7}"/>
    <cellStyle name="Normal 4 73" xfId="34740" xr:uid="{47F40297-D0BA-4CA9-87B6-520871219219}"/>
    <cellStyle name="Normal 4 74" xfId="34741" xr:uid="{92E24255-8E1C-40BD-892D-FFEAD06A8E5D}"/>
    <cellStyle name="Normal 4 75" xfId="34742" xr:uid="{3E0AD2BD-0EF9-4CF2-A5F2-C45357A1FD08}"/>
    <cellStyle name="Normal 4 76" xfId="34743" xr:uid="{14AFCAD2-C9CE-48FE-89A7-73A9E68A7745}"/>
    <cellStyle name="Normal 4 77" xfId="34744" xr:uid="{1B9720DC-3CF4-4445-A59D-934253A8DF54}"/>
    <cellStyle name="Normal 4 78" xfId="34745" xr:uid="{F70BF7E7-1284-4A34-83AF-37841D83A8D4}"/>
    <cellStyle name="Normal 4 79" xfId="34746" xr:uid="{2C70DD29-0171-4E2B-8DBE-E26FFE465CFF}"/>
    <cellStyle name="Normal 4 8" xfId="34747" xr:uid="{3099E619-0668-4FBA-9921-AC011EB78FE9}"/>
    <cellStyle name="Normal 4 8 2" xfId="42067" xr:uid="{AFA36067-FD8C-4655-83B1-31F7B0D5C82F}"/>
    <cellStyle name="Normal 4 80" xfId="34748" xr:uid="{623D17C4-8E23-43B4-B781-5E974A66FD95}"/>
    <cellStyle name="Normal 4 81" xfId="34749" xr:uid="{5BD5A53A-A7F9-4B16-861D-3F8576472486}"/>
    <cellStyle name="Normal 4 82" xfId="34750" xr:uid="{51CEC73F-1268-4FC5-8AFE-441897CFFA77}"/>
    <cellStyle name="Normal 4 83" xfId="34751" xr:uid="{0D61C1FC-9E59-43C1-B261-AA09D578446F}"/>
    <cellStyle name="Normal 4 84" xfId="34752" xr:uid="{F2339C56-280E-4FE3-9CDA-17F15CDC457F}"/>
    <cellStyle name="Normal 4 85" xfId="34753" xr:uid="{CD5479AA-75F0-4678-9C0D-C1F1C9ECBFBF}"/>
    <cellStyle name="Normal 4 86" xfId="34754" xr:uid="{3BE53677-1933-4546-B2A8-682B448C6294}"/>
    <cellStyle name="Normal 4 87" xfId="34755" xr:uid="{72F04613-C568-4B06-93DD-B47693B481FC}"/>
    <cellStyle name="Normal 4 88" xfId="34756" xr:uid="{C2E8608E-BD50-4546-B251-EB2321E594E9}"/>
    <cellStyle name="Normal 4 89" xfId="34757" xr:uid="{F0D6396A-9991-4670-9789-E6B78D6AFE52}"/>
    <cellStyle name="Normal 4 9" xfId="34758" xr:uid="{260E2108-45B4-4776-BAC0-263259D27AC8}"/>
    <cellStyle name="Normal 4 9 2" xfId="42068" xr:uid="{415570DA-1914-43BE-9410-CF0B356AC23A}"/>
    <cellStyle name="Normal 4 90" xfId="34759" xr:uid="{CBB3BF7D-4D96-48D2-839E-94244502D97D}"/>
    <cellStyle name="Normal 4 91" xfId="34760" xr:uid="{BD6AC9FB-6A33-462A-B235-AE18FFA315E4}"/>
    <cellStyle name="Normal 4 92" xfId="34761" xr:uid="{C003F179-322D-4CEE-B161-29A05086BCDD}"/>
    <cellStyle name="Normal 4 93" xfId="34762" xr:uid="{B86D1B84-2422-4231-A5B9-FF4AE981A2E1}"/>
    <cellStyle name="Normal 4 94" xfId="34763" xr:uid="{12AFD833-159F-4E35-BCB7-825F0FED0FDA}"/>
    <cellStyle name="Normal 4 95" xfId="34764" xr:uid="{B16936BE-AB96-4381-AD3C-7C0B1D749628}"/>
    <cellStyle name="Normal 4 96" xfId="34765" xr:uid="{C1080854-4DAA-4C39-93E2-432F8923F3CA}"/>
    <cellStyle name="Normal 4 97" xfId="34766" xr:uid="{63C8248E-B9A7-49FE-8446-F0FFA1F4203D}"/>
    <cellStyle name="Normal 4 98" xfId="34767" xr:uid="{4A6B18CD-DB90-4321-A046-09EAC17788A3}"/>
    <cellStyle name="Normal 4 99" xfId="34768" xr:uid="{C48DEB3E-0C4E-418B-8C65-2506F63E2CC7}"/>
    <cellStyle name="Normal 4_CostBenefitAnalysis" xfId="41568" xr:uid="{726E00E0-2B5E-4B25-8A92-C810E0A405FC}"/>
    <cellStyle name="Normal 40" xfId="34769" xr:uid="{C8A3B932-0C27-45C3-BF05-40CDAD50C531}"/>
    <cellStyle name="Normal 40 2" xfId="41836" xr:uid="{6730D123-752B-4C87-B60F-BD4B44E95849}"/>
    <cellStyle name="Normal 41" xfId="34770" xr:uid="{C745F3BD-042B-4E52-8DFC-2BC28A319465}"/>
    <cellStyle name="Normal 41 2" xfId="41837" xr:uid="{49B5E5E2-72F6-4F9D-A39D-4A979EC96D57}"/>
    <cellStyle name="Normal 42" xfId="34771" xr:uid="{77F2B19C-61DD-4BF1-A56A-B63A575B79D7}"/>
    <cellStyle name="Normal 42 2" xfId="41838" xr:uid="{13F771E4-C22A-4A49-A4E7-A2AC178103E4}"/>
    <cellStyle name="Normal 43" xfId="34772" xr:uid="{22DF6ED1-A7DB-4EE1-9465-BDFA48F74ABE}"/>
    <cellStyle name="Normal 43 2" xfId="41839" xr:uid="{F34B6E0E-7A82-4336-9C2D-7629E2B3A5AE}"/>
    <cellStyle name="Normal 44" xfId="34773" xr:uid="{A56CA073-419E-41ED-9B3E-9923DC38C77B}"/>
    <cellStyle name="Normal 44 2" xfId="41840" xr:uid="{3F6FFE47-86B1-4C9C-975D-C7A224FD2F9A}"/>
    <cellStyle name="Normal 45" xfId="34774" xr:uid="{6151C6E1-7652-463D-99D1-2A3FF5501D95}"/>
    <cellStyle name="Normal 45 2" xfId="41841" xr:uid="{308981ED-1561-42A1-9265-709A2550C900}"/>
    <cellStyle name="Normal 46" xfId="34775" xr:uid="{79461BAE-06BE-4F91-AFEB-183F4D551933}"/>
    <cellStyle name="Normal 46 2" xfId="41842" xr:uid="{E426751A-396C-43F6-A7A3-C3654AB34663}"/>
    <cellStyle name="Normal 47" xfId="34776" xr:uid="{0D759EDF-A5A2-4F20-BA3D-7A57DE1B3941}"/>
    <cellStyle name="Normal 47 2" xfId="41843" xr:uid="{FBC73EB7-1F5E-4F0D-9FF8-A2CDDC7981B3}"/>
    <cellStyle name="Normal 48" xfId="34777" xr:uid="{F0F792D1-A592-4192-8683-5D7C19CBF8AE}"/>
    <cellStyle name="Normal 48 2" xfId="41844" xr:uid="{52770C43-9B6D-49E3-969F-CC725226AFE1}"/>
    <cellStyle name="Normal 49" xfId="34778" xr:uid="{A1A7D69F-E625-48B9-93B4-23738A9877A3}"/>
    <cellStyle name="Normal 49 2" xfId="41845" xr:uid="{3ABE510C-21FF-4D54-BE53-70FFA13C01B7}"/>
    <cellStyle name="Normal 5" xfId="34779" xr:uid="{E3A4F2A1-8FEB-477D-9367-21BE3CE5E51B}"/>
    <cellStyle name="Normal 5 10" xfId="34780" xr:uid="{CECDBA64-7103-49DA-8095-E784760D5BE6}"/>
    <cellStyle name="Normal 5 10 2" xfId="34781" xr:uid="{14A1A0FD-11B5-4D9D-BEEA-99270CEE1DD1}"/>
    <cellStyle name="Normal 5 10 2 2" xfId="34782" xr:uid="{8793CFCB-6BE4-44CB-AE5A-7C631BD47522}"/>
    <cellStyle name="Normal 5 10 2 3" xfId="34783" xr:uid="{91318FBC-5E91-47E6-A4B4-A12BEF7576EE}"/>
    <cellStyle name="Normal 5 10 3" xfId="34784" xr:uid="{0C1F61FB-D26E-465B-AAE7-BE1A09B81BD8}"/>
    <cellStyle name="Normal 5 10 3 2" xfId="34785" xr:uid="{03C75A9D-E84D-4067-9C31-120FA811B3E1}"/>
    <cellStyle name="Normal 5 10 3 3" xfId="34786" xr:uid="{66832A09-E63A-43F5-A769-CC070CBAEB8B}"/>
    <cellStyle name="Normal 5 10 4" xfId="34787" xr:uid="{EAC6CE82-E0C7-42F2-90AB-73A4C689E9D7}"/>
    <cellStyle name="Normal 5 10 5" xfId="34788" xr:uid="{3F3AAEF0-F1EF-42CB-9CD4-DEC694AA84B8}"/>
    <cellStyle name="Normal 5 100" xfId="41464" xr:uid="{C07E965B-61BE-4226-B8EA-4F86B7E9C3C1}"/>
    <cellStyle name="Normal 5 11" xfId="34789" xr:uid="{500358C1-E649-449E-A9B3-493429BE7D6D}"/>
    <cellStyle name="Normal 5 11 2" xfId="34790" xr:uid="{CF5C02A1-400B-49B2-8541-99BF12CE3ABE}"/>
    <cellStyle name="Normal 5 11 2 2" xfId="34791" xr:uid="{C0543BF4-7386-4C3B-82BC-2DA2C293AF55}"/>
    <cellStyle name="Normal 5 11 2 3" xfId="34792" xr:uid="{3E680381-5068-47BC-AB01-807878DD8ACC}"/>
    <cellStyle name="Normal 5 11 3" xfId="34793" xr:uid="{73AE602D-85AB-4DF1-9CEE-4C3FCADF229A}"/>
    <cellStyle name="Normal 5 11 3 2" xfId="34794" xr:uid="{A3E5D79A-FA2B-4537-9759-FDD9E95D8B73}"/>
    <cellStyle name="Normal 5 11 3 3" xfId="34795" xr:uid="{45A46C5F-0805-4FA0-84E9-BB62443B84AE}"/>
    <cellStyle name="Normal 5 11 4" xfId="34796" xr:uid="{1B5FAC79-268B-4897-A40B-6AF51FB872A9}"/>
    <cellStyle name="Normal 5 11 5" xfId="34797" xr:uid="{9915D22E-5A8D-4E9D-82BE-DDE63F581142}"/>
    <cellStyle name="Normal 5 12" xfId="34798" xr:uid="{DC667E39-4E83-4E10-8BAC-045443479F15}"/>
    <cellStyle name="Normal 5 12 2" xfId="34799" xr:uid="{41D1CED4-4497-4A48-A18B-FD506012216C}"/>
    <cellStyle name="Normal 5 12 2 2" xfId="34800" xr:uid="{CBFD8256-ADF1-4444-AA9A-C88158A4FF19}"/>
    <cellStyle name="Normal 5 12 2 3" xfId="34801" xr:uid="{513E19D3-9104-496E-8D11-DB0A41EA4F04}"/>
    <cellStyle name="Normal 5 12 3" xfId="34802" xr:uid="{CD443591-C11A-40F4-8F83-44FF413B03C8}"/>
    <cellStyle name="Normal 5 12 3 2" xfId="34803" xr:uid="{BEBD5CA0-E95E-410E-8241-3818534F370E}"/>
    <cellStyle name="Normal 5 12 3 3" xfId="34804" xr:uid="{DD7E37CA-85E5-423A-B680-012FD50AAE3C}"/>
    <cellStyle name="Normal 5 12 4" xfId="34805" xr:uid="{22689070-FB08-494F-A736-D998CD9CAC4D}"/>
    <cellStyle name="Normal 5 12 5" xfId="34806" xr:uid="{3C1FED5F-BB71-46D3-8124-B8C21476DA4D}"/>
    <cellStyle name="Normal 5 13" xfId="34807" xr:uid="{8E9030CA-7860-421D-860B-CC513D4EBF31}"/>
    <cellStyle name="Normal 5 13 2" xfId="34808" xr:uid="{C88E4FC4-DBFF-413E-82C6-E66D2A801DA6}"/>
    <cellStyle name="Normal 5 13 2 2" xfId="34809" xr:uid="{C4EC9144-985D-4F46-ABD6-B318839E562E}"/>
    <cellStyle name="Normal 5 13 2 3" xfId="34810" xr:uid="{AE88FC11-D863-4647-859C-6B6ABA463235}"/>
    <cellStyle name="Normal 5 13 3" xfId="34811" xr:uid="{83224D3D-A85A-4AA9-9448-CF1149FCEDBC}"/>
    <cellStyle name="Normal 5 13 3 2" xfId="34812" xr:uid="{AB5AE9A1-D1A1-439B-84EC-4F8A5707834B}"/>
    <cellStyle name="Normal 5 13 3 3" xfId="34813" xr:uid="{B747916B-EC10-4956-B8C0-25BBD006A989}"/>
    <cellStyle name="Normal 5 13 4" xfId="34814" xr:uid="{28D7AB47-6773-4C2B-90FA-C872760FD283}"/>
    <cellStyle name="Normal 5 13 5" xfId="34815" xr:uid="{B481ABBF-31A7-409F-8256-94605665B797}"/>
    <cellStyle name="Normal 5 14" xfId="34816" xr:uid="{7E00859B-3D35-44FF-8E1E-37E080FD0E7B}"/>
    <cellStyle name="Normal 5 14 2" xfId="34817" xr:uid="{DF66577E-255A-4317-8970-034542A976F1}"/>
    <cellStyle name="Normal 5 14 2 2" xfId="34818" xr:uid="{FC8A9FDA-98F9-47D9-BAAE-0891D265CCA3}"/>
    <cellStyle name="Normal 5 14 2 3" xfId="34819" xr:uid="{91E3914D-BE48-46A3-9752-2BECD7F18CBA}"/>
    <cellStyle name="Normal 5 14 3" xfId="34820" xr:uid="{359B952C-D33C-431B-860D-97E2CFFB88A8}"/>
    <cellStyle name="Normal 5 14 3 2" xfId="34821" xr:uid="{10034076-6699-44E1-A29E-5DAE93249884}"/>
    <cellStyle name="Normal 5 14 3 3" xfId="34822" xr:uid="{BDF267F9-7FFB-4371-B821-376B0D9039ED}"/>
    <cellStyle name="Normal 5 14 4" xfId="34823" xr:uid="{FF4F625E-9A97-4756-94F2-B10B3838E720}"/>
    <cellStyle name="Normal 5 14 5" xfId="34824" xr:uid="{E218783B-C106-4ACE-93C1-20BF1F20E3DA}"/>
    <cellStyle name="Normal 5 15" xfId="34825" xr:uid="{2DC2B3F0-2CF5-442A-902C-16C2530D357F}"/>
    <cellStyle name="Normal 5 15 2" xfId="34826" xr:uid="{5A2D5ED5-E3AB-4FEF-B03D-2F04B05A16C7}"/>
    <cellStyle name="Normal 5 15 2 2" xfId="34827" xr:uid="{41683630-A3AB-4EA2-8701-86E5CE63B192}"/>
    <cellStyle name="Normal 5 15 2 3" xfId="34828" xr:uid="{2DB61134-C578-481E-A551-6BF885878E6B}"/>
    <cellStyle name="Normal 5 15 3" xfId="34829" xr:uid="{3DB6596F-EFEA-4489-80EA-317D7174F474}"/>
    <cellStyle name="Normal 5 15 3 2" xfId="34830" xr:uid="{2A5AA03A-EF8F-4D29-BFCA-FD25CC378287}"/>
    <cellStyle name="Normal 5 15 3 3" xfId="34831" xr:uid="{51F55469-CC72-44B3-8D18-3B396C644FEC}"/>
    <cellStyle name="Normal 5 15 4" xfId="34832" xr:uid="{B69A1A1F-1F43-4355-8898-24D1C8B06CC3}"/>
    <cellStyle name="Normal 5 15 5" xfId="34833" xr:uid="{16191990-6B22-4801-93CE-272697AB24EA}"/>
    <cellStyle name="Normal 5 16" xfId="34834" xr:uid="{4440776A-7CE8-4496-B1DB-00BBFBFF007D}"/>
    <cellStyle name="Normal 5 16 2" xfId="34835" xr:uid="{1FB04A67-32B5-44B4-B637-DE5039AFD42D}"/>
    <cellStyle name="Normal 5 16 2 2" xfId="34836" xr:uid="{411CCC79-5EA5-4D35-95B7-6FD0C6C00CCA}"/>
    <cellStyle name="Normal 5 16 2 3" xfId="34837" xr:uid="{09169C25-E88E-497A-92A4-1B8070906744}"/>
    <cellStyle name="Normal 5 16 3" xfId="34838" xr:uid="{6A2A54B5-8181-40AF-9F26-27918FB7C123}"/>
    <cellStyle name="Normal 5 16 3 2" xfId="34839" xr:uid="{3CDCA07C-10E5-4B16-AC00-6FF9920798EF}"/>
    <cellStyle name="Normal 5 16 3 3" xfId="34840" xr:uid="{01FA3C30-894D-450C-A7DB-2DB1E88AC81E}"/>
    <cellStyle name="Normal 5 16 4" xfId="34841" xr:uid="{0BA09B51-0E79-4BF5-9745-1608041CB4C3}"/>
    <cellStyle name="Normal 5 16 5" xfId="34842" xr:uid="{B12FB69C-49B3-49F2-9C18-1BEEF91F310E}"/>
    <cellStyle name="Normal 5 17" xfId="34843" xr:uid="{8D7A0A98-CB6B-44A5-A6AB-CE1B4971F83C}"/>
    <cellStyle name="Normal 5 17 2" xfId="34844" xr:uid="{4A920E24-E744-476E-8F5B-A1696687EC11}"/>
    <cellStyle name="Normal 5 17 2 2" xfId="34845" xr:uid="{192D4CA2-A05D-4063-B8FF-F6B9CF26F2CD}"/>
    <cellStyle name="Normal 5 17 2 3" xfId="34846" xr:uid="{2C15A2CF-377B-4C02-81B1-EA62FCEB3A49}"/>
    <cellStyle name="Normal 5 17 3" xfId="34847" xr:uid="{23C81E3A-9EE8-4F95-A6F2-5D2B86452889}"/>
    <cellStyle name="Normal 5 17 3 2" xfId="34848" xr:uid="{4EAE97F4-B788-45A0-91E8-07AA4D57682A}"/>
    <cellStyle name="Normal 5 17 3 3" xfId="34849" xr:uid="{EB438C27-8153-409C-BF0D-2FF3F8D61C0C}"/>
    <cellStyle name="Normal 5 17 4" xfId="34850" xr:uid="{ABAB7600-BAB6-4368-B4E6-CFF37DF9D16B}"/>
    <cellStyle name="Normal 5 17 5" xfId="34851" xr:uid="{9277E0C7-C508-4706-AF3A-974B2BBD46C6}"/>
    <cellStyle name="Normal 5 18" xfId="34852" xr:uid="{73F88D82-EDFD-4C60-8EA0-0A4E4CB30EC2}"/>
    <cellStyle name="Normal 5 18 2" xfId="34853" xr:uid="{89FBCD95-6CED-4B69-AED4-7197B0661A0C}"/>
    <cellStyle name="Normal 5 18 2 2" xfId="34854" xr:uid="{7F96320C-57D8-4EB4-9E6E-2C3232441284}"/>
    <cellStyle name="Normal 5 18 2 3" xfId="34855" xr:uid="{BEB0D709-92DD-4944-ABC9-9FFBBE8E69CA}"/>
    <cellStyle name="Normal 5 18 3" xfId="34856" xr:uid="{BFDB753D-766E-4A3B-A7A3-BA7B019DD2CE}"/>
    <cellStyle name="Normal 5 18 3 2" xfId="34857" xr:uid="{B75EAC37-F2D3-468E-8B7D-E9AE8FB3930C}"/>
    <cellStyle name="Normal 5 18 3 3" xfId="34858" xr:uid="{D93EC54F-7744-4471-BE31-053478DA6127}"/>
    <cellStyle name="Normal 5 18 4" xfId="34859" xr:uid="{2DDFA330-35AE-4876-9CCF-384AABFA8450}"/>
    <cellStyle name="Normal 5 18 5" xfId="34860" xr:uid="{EAA04254-33A9-4C23-A934-327CF45664BD}"/>
    <cellStyle name="Normal 5 19" xfId="34861" xr:uid="{567AFAE4-9C74-4D76-BBE9-E09EFA19B7F8}"/>
    <cellStyle name="Normal 5 19 2" xfId="34862" xr:uid="{A422D6C9-0CA8-41F5-99FB-2D5DBE969C67}"/>
    <cellStyle name="Normal 5 19 2 2" xfId="34863" xr:uid="{CF321CA1-0229-43BF-9807-53C1E352C31F}"/>
    <cellStyle name="Normal 5 19 2 3" xfId="34864" xr:uid="{24BA002B-C3FB-464F-A542-0C69AE7C7A89}"/>
    <cellStyle name="Normal 5 19 3" xfId="34865" xr:uid="{2ED08C8E-E419-4878-A68B-76083CB718E8}"/>
    <cellStyle name="Normal 5 19 3 2" xfId="34866" xr:uid="{47625D5A-9173-4B4A-8849-2F4D82717649}"/>
    <cellStyle name="Normal 5 19 3 3" xfId="34867" xr:uid="{0DE7B030-5135-4153-9036-C05CB35A6950}"/>
    <cellStyle name="Normal 5 19 4" xfId="34868" xr:uid="{0F5E64BB-BDD0-46D7-8CB4-9CA5790405F4}"/>
    <cellStyle name="Normal 5 19 5" xfId="34869" xr:uid="{CA942DE0-C4B3-4DA8-A01F-B30FBDC8F99F}"/>
    <cellStyle name="Normal 5 2" xfId="34870" xr:uid="{1F501A25-763D-4E25-B6D7-182B97B46D7A}"/>
    <cellStyle name="Normal 5 2 10" xfId="34871" xr:uid="{A48BA37D-46C4-4A4F-8F14-99789264BAB7}"/>
    <cellStyle name="Normal 5 2 10 2" xfId="34872" xr:uid="{45BF8E23-1055-4597-8BF6-E4FFD8157E9E}"/>
    <cellStyle name="Normal 5 2 10 2 2" xfId="34873" xr:uid="{F578070A-97CB-482A-96AC-A294F5A42589}"/>
    <cellStyle name="Normal 5 2 10 2 3" xfId="34874" xr:uid="{558F6118-3204-47BD-9BB1-AFB7C3DD365B}"/>
    <cellStyle name="Normal 5 2 10 3" xfId="34875" xr:uid="{F900652D-81B2-4488-B107-48B5C8994B70}"/>
    <cellStyle name="Normal 5 2 10 3 2" xfId="34876" xr:uid="{88F00E25-5AFE-4E27-9845-D01CEAC69530}"/>
    <cellStyle name="Normal 5 2 10 3 3" xfId="34877" xr:uid="{58E55773-5453-4F22-8804-16CA8683D55B}"/>
    <cellStyle name="Normal 5 2 10 4" xfId="34878" xr:uid="{F65D9C6D-FBFD-48DC-B381-3B371E16085C}"/>
    <cellStyle name="Normal 5 2 10 5" xfId="34879" xr:uid="{9075042B-92F6-4468-AF58-A203965FEBBB}"/>
    <cellStyle name="Normal 5 2 11" xfId="34880" xr:uid="{50832AD1-B78C-4918-86E8-5764E329F617}"/>
    <cellStyle name="Normal 5 2 11 2" xfId="34881" xr:uid="{5D55F15D-1D95-49F6-AEFB-5B488AAB8DB8}"/>
    <cellStyle name="Normal 5 2 11 2 2" xfId="34882" xr:uid="{530A312A-C405-4322-945A-02B952F6A82F}"/>
    <cellStyle name="Normal 5 2 11 2 3" xfId="34883" xr:uid="{DD2ED427-541B-4205-A694-0CAE9DBC635F}"/>
    <cellStyle name="Normal 5 2 11 3" xfId="34884" xr:uid="{C9ABD6CF-CDB2-4CB6-A5B4-CD2567B6F197}"/>
    <cellStyle name="Normal 5 2 11 3 2" xfId="34885" xr:uid="{086B5AB6-580A-4240-9A1A-4574FAAF4287}"/>
    <cellStyle name="Normal 5 2 11 3 3" xfId="34886" xr:uid="{E7271E19-1906-450A-A6EB-74CBED4852EE}"/>
    <cellStyle name="Normal 5 2 11 4" xfId="34887" xr:uid="{07100030-FB47-4BFC-A16A-DBFED7D8452C}"/>
    <cellStyle name="Normal 5 2 11 5" xfId="34888" xr:uid="{55A77775-4BBC-4685-840F-46F416AC48F0}"/>
    <cellStyle name="Normal 5 2 12" xfId="34889" xr:uid="{BEF64A57-40DF-4CF5-8FFC-65C3DC22A51D}"/>
    <cellStyle name="Normal 5 2 12 2" xfId="34890" xr:uid="{701554D0-66BE-403A-9AEC-C23A8F446C65}"/>
    <cellStyle name="Normal 5 2 12 2 2" xfId="34891" xr:uid="{BF0EA54E-9D3F-4BA2-A610-33C6FFF0B2C3}"/>
    <cellStyle name="Normal 5 2 12 2 3" xfId="34892" xr:uid="{C11EC989-2BF6-4428-AFED-C3675D206DEA}"/>
    <cellStyle name="Normal 5 2 12 3" xfId="34893" xr:uid="{40B5B933-0B08-4981-A31A-B3054877EA41}"/>
    <cellStyle name="Normal 5 2 12 3 2" xfId="34894" xr:uid="{D4832F5C-7095-44AD-8D28-CA4AB8D09F30}"/>
    <cellStyle name="Normal 5 2 12 3 3" xfId="34895" xr:uid="{4096EBBC-037D-4DCB-97E7-2362C998C7C8}"/>
    <cellStyle name="Normal 5 2 12 4" xfId="34896" xr:uid="{68932773-10A1-4958-BCD2-EA1F323B8088}"/>
    <cellStyle name="Normal 5 2 12 5" xfId="34897" xr:uid="{E2A0E98A-0E69-4396-B77C-719EE5016295}"/>
    <cellStyle name="Normal 5 2 13" xfId="34898" xr:uid="{BD9B8F6E-23DB-486C-9CA6-86F06A286281}"/>
    <cellStyle name="Normal 5 2 13 2" xfId="34899" xr:uid="{D7F4ECA8-6DAE-4301-9521-FC732C13840C}"/>
    <cellStyle name="Normal 5 2 13 2 2" xfId="34900" xr:uid="{932C2FC0-6857-49EB-B35F-FC67FDD4D3CE}"/>
    <cellStyle name="Normal 5 2 13 2 3" xfId="34901" xr:uid="{4FBDC122-500B-4A08-9514-E8CFA4917397}"/>
    <cellStyle name="Normal 5 2 13 3" xfId="34902" xr:uid="{2B3AED98-1619-405F-B689-CE4E28D7E0C9}"/>
    <cellStyle name="Normal 5 2 13 3 2" xfId="34903" xr:uid="{FAF4D2F9-6661-4288-85D3-B0723092B78F}"/>
    <cellStyle name="Normal 5 2 13 3 3" xfId="34904" xr:uid="{A6C19D5B-842E-4F86-ADDD-3ED50D147D77}"/>
    <cellStyle name="Normal 5 2 13 4" xfId="34905" xr:uid="{76AA399B-CF5C-4273-8D8C-A9E4D5CA51D5}"/>
    <cellStyle name="Normal 5 2 13 5" xfId="34906" xr:uid="{8508E8D7-AEBD-484B-9FB7-6D63C0EF8CB7}"/>
    <cellStyle name="Normal 5 2 14" xfId="34907" xr:uid="{3638D15A-540D-4EBD-9797-55001C0D51C8}"/>
    <cellStyle name="Normal 5 2 14 2" xfId="34908" xr:uid="{C77894FC-CA0E-482A-937F-89095A31C95B}"/>
    <cellStyle name="Normal 5 2 14 2 2" xfId="34909" xr:uid="{0C5EF87B-3D60-4417-8084-F9CEF6F75507}"/>
    <cellStyle name="Normal 5 2 14 2 3" xfId="34910" xr:uid="{BD809B1A-400E-41CF-A7FF-F096D1999DD0}"/>
    <cellStyle name="Normal 5 2 14 3" xfId="34911" xr:uid="{4568D3D8-E268-4E38-9397-069FE17BD6A7}"/>
    <cellStyle name="Normal 5 2 14 3 2" xfId="34912" xr:uid="{B36626AE-6687-409F-B6DE-63F92C7E4E29}"/>
    <cellStyle name="Normal 5 2 14 3 3" xfId="34913" xr:uid="{D5FB2729-74E8-4FE5-A5F4-024023A9D0ED}"/>
    <cellStyle name="Normal 5 2 14 4" xfId="34914" xr:uid="{4DECD648-9DE3-4DE4-97D2-DB06C37BE8EB}"/>
    <cellStyle name="Normal 5 2 14 5" xfId="34915" xr:uid="{30BCF371-2876-4703-B0F4-7BBDA599B6FB}"/>
    <cellStyle name="Normal 5 2 15" xfId="34916" xr:uid="{7C2AA8B1-B453-4494-914B-DEB82FC0B9AB}"/>
    <cellStyle name="Normal 5 2 15 2" xfId="34917" xr:uid="{674B6176-BC7E-4434-9CEB-DC2F8D3C0A63}"/>
    <cellStyle name="Normal 5 2 15 2 2" xfId="34918" xr:uid="{4B4B6D27-C389-4AA5-BC12-F9F5E682CC92}"/>
    <cellStyle name="Normal 5 2 15 2 3" xfId="34919" xr:uid="{36B3811D-E6FF-4607-8C02-7D3FF77EB6A7}"/>
    <cellStyle name="Normal 5 2 15 3" xfId="34920" xr:uid="{952E04F0-5347-4A1C-953B-D6D588CECEA4}"/>
    <cellStyle name="Normal 5 2 15 3 2" xfId="34921" xr:uid="{17D2471F-C577-4F5E-9FE1-850EA0A13A6F}"/>
    <cellStyle name="Normal 5 2 15 3 3" xfId="34922" xr:uid="{EA74333F-27E0-4434-BD7C-EB1947D322E7}"/>
    <cellStyle name="Normal 5 2 15 4" xfId="34923" xr:uid="{E7DD2F46-8DD6-49EE-ABD9-CF4DACE9252A}"/>
    <cellStyle name="Normal 5 2 15 5" xfId="34924" xr:uid="{D4A828EE-6E0F-4B73-A606-537553AEEEAA}"/>
    <cellStyle name="Normal 5 2 16" xfId="34925" xr:uid="{2AD1BFD0-8DFB-43E2-BC2F-DC3B9E246E81}"/>
    <cellStyle name="Normal 5 2 16 2" xfId="34926" xr:uid="{7A441209-E426-41CE-9140-482CBD2B74CE}"/>
    <cellStyle name="Normal 5 2 16 2 2" xfId="34927" xr:uid="{14083267-F8DA-4218-AE33-56DE0C9F19C9}"/>
    <cellStyle name="Normal 5 2 16 2 3" xfId="34928" xr:uid="{9BCC6D53-72CC-4876-B442-6EF9839DDD17}"/>
    <cellStyle name="Normal 5 2 16 3" xfId="34929" xr:uid="{8473A734-14C5-4281-ABDE-744118E43E58}"/>
    <cellStyle name="Normal 5 2 16 3 2" xfId="34930" xr:uid="{AC9B140A-9EF4-4ABB-925E-E13E6799DC9D}"/>
    <cellStyle name="Normal 5 2 16 3 3" xfId="34931" xr:uid="{20EE8B4F-385F-402E-BCCD-F3FEF63624CF}"/>
    <cellStyle name="Normal 5 2 16 4" xfId="34932" xr:uid="{5EA482AB-BA76-481C-95E5-75CB77476C8F}"/>
    <cellStyle name="Normal 5 2 16 5" xfId="34933" xr:uid="{CCE4A7F9-54DD-4E0F-9278-20C9561EA0CA}"/>
    <cellStyle name="Normal 5 2 17" xfId="34934" xr:uid="{9DEAF9D1-B65F-440E-A7CC-438E4EEE43A7}"/>
    <cellStyle name="Normal 5 2 17 2" xfId="34935" xr:uid="{1063C77E-51F0-4386-8CC0-42B042A53F5D}"/>
    <cellStyle name="Normal 5 2 17 2 2" xfId="34936" xr:uid="{F98727D4-BA33-4F11-B122-19B7A09E31E8}"/>
    <cellStyle name="Normal 5 2 17 2 3" xfId="34937" xr:uid="{913FDBF1-9247-4A22-BCD8-40EC25C7F0C1}"/>
    <cellStyle name="Normal 5 2 17 3" xfId="34938" xr:uid="{C51A1A9C-FEC4-41EE-909D-AE29C143A6F1}"/>
    <cellStyle name="Normal 5 2 17 3 2" xfId="34939" xr:uid="{153D2D02-EAAD-4F8F-BBDF-DA00AC2EFC46}"/>
    <cellStyle name="Normal 5 2 17 3 3" xfId="34940" xr:uid="{BFDA732A-5B30-4C1C-B24B-E7BE0F25364B}"/>
    <cellStyle name="Normal 5 2 17 4" xfId="34941" xr:uid="{8E5EBAC7-A9F8-428D-A4EB-6B21BAE1FEE7}"/>
    <cellStyle name="Normal 5 2 17 5" xfId="34942" xr:uid="{C5103101-A032-40A9-8B3C-013AA10CA705}"/>
    <cellStyle name="Normal 5 2 18" xfId="34943" xr:uid="{B31B4D89-AB0D-4F17-9295-ABF52DA4248E}"/>
    <cellStyle name="Normal 5 2 18 2" xfId="34944" xr:uid="{687184D4-5DB9-4453-B96F-762AE93A578E}"/>
    <cellStyle name="Normal 5 2 18 2 2" xfId="34945" xr:uid="{4FCF7ACB-A547-4865-B452-BA45197A6651}"/>
    <cellStyle name="Normal 5 2 18 2 3" xfId="34946" xr:uid="{E8841466-081C-4FB5-BD01-96F6D49D680A}"/>
    <cellStyle name="Normal 5 2 18 3" xfId="34947" xr:uid="{E360DCB4-079B-4711-B9E1-834D603232A8}"/>
    <cellStyle name="Normal 5 2 18 3 2" xfId="34948" xr:uid="{31463F0A-8419-497C-BEA8-815A0E4F3EEA}"/>
    <cellStyle name="Normal 5 2 18 3 3" xfId="34949" xr:uid="{FB7FE5D6-6FB1-4569-8D03-5CC3A63ACDE2}"/>
    <cellStyle name="Normal 5 2 18 4" xfId="34950" xr:uid="{657A6FCD-1FA9-48D8-9283-D0A77654DA65}"/>
    <cellStyle name="Normal 5 2 18 5" xfId="34951" xr:uid="{0C0FF121-D79F-47CC-8A07-75E5A2CCF1EB}"/>
    <cellStyle name="Normal 5 2 19" xfId="34952" xr:uid="{B7444934-88C0-4821-A229-5B07410313C8}"/>
    <cellStyle name="Normal 5 2 19 2" xfId="34953" xr:uid="{CD2F70E8-60F8-4F4F-90DA-0D2495953B14}"/>
    <cellStyle name="Normal 5 2 19 2 2" xfId="34954" xr:uid="{AE13B626-C93E-44B9-901F-A1DF32D0DF16}"/>
    <cellStyle name="Normal 5 2 19 2 3" xfId="34955" xr:uid="{0E0C6C28-5103-43BF-B9BC-A951AFEB0C24}"/>
    <cellStyle name="Normal 5 2 19 3" xfId="34956" xr:uid="{6B91EAEB-2DB6-4941-B933-71102E431EB4}"/>
    <cellStyle name="Normal 5 2 19 3 2" xfId="34957" xr:uid="{F191AAEF-30A4-4AA3-92AB-8EBDBA7809F3}"/>
    <cellStyle name="Normal 5 2 19 3 3" xfId="34958" xr:uid="{29F8B530-3024-4089-8979-AF49EDF242C3}"/>
    <cellStyle name="Normal 5 2 19 4" xfId="34959" xr:uid="{12FE7EDD-1577-4F77-B0DD-CC2303E47D3B}"/>
    <cellStyle name="Normal 5 2 19 5" xfId="34960" xr:uid="{0E978B27-1FC0-4EB6-83F0-93681FE46570}"/>
    <cellStyle name="Normal 5 2 2" xfId="34961" xr:uid="{B0C35C2D-44E9-4650-84DD-6C8035082EAB}"/>
    <cellStyle name="Normal 5 2 2 2" xfId="34962" xr:uid="{10290FE3-7CD6-443B-B2CA-7B5BAB7B53C6}"/>
    <cellStyle name="Normal 5 2 2 2 2" xfId="34963" xr:uid="{0DB64079-8FE2-4C89-9F6C-D5CC408ABCA2}"/>
    <cellStyle name="Normal 5 2 2 2 3" xfId="34964" xr:uid="{354C1CE8-07FF-4308-A6E1-120CD8BB05CC}"/>
    <cellStyle name="Normal 5 2 2 3" xfId="34965" xr:uid="{98EEADA2-E613-492D-A756-1175CA03B656}"/>
    <cellStyle name="Normal 5 2 2 3 2" xfId="34966" xr:uid="{F93C0E4C-9E03-48CB-90A1-F9318224E6D6}"/>
    <cellStyle name="Normal 5 2 2 3 3" xfId="34967" xr:uid="{60E2E7A4-5049-49E2-9C3E-CF20E743283D}"/>
    <cellStyle name="Normal 5 2 2 4" xfId="34968" xr:uid="{C939BC9C-AAC4-4420-9282-11359A39C55A}"/>
    <cellStyle name="Normal 5 2 2 5" xfId="34969" xr:uid="{9F5F3320-3BD5-4A5E-AFC8-1DCEB24D6A48}"/>
    <cellStyle name="Normal 5 2 20" xfId="34970" xr:uid="{9CD43B94-011E-4F2C-B505-2CEC43A3E8E6}"/>
    <cellStyle name="Normal 5 2 20 2" xfId="34971" xr:uid="{58D62C58-3F4E-425A-951B-2938D0E4A715}"/>
    <cellStyle name="Normal 5 2 20 2 2" xfId="34972" xr:uid="{E126B862-D369-4F0B-B4FF-581389A97DF1}"/>
    <cellStyle name="Normal 5 2 20 2 3" xfId="34973" xr:uid="{750251BB-27F9-4D80-9CA2-D37891A5BE00}"/>
    <cellStyle name="Normal 5 2 20 3" xfId="34974" xr:uid="{48B3B60B-2472-4F41-B5A1-6995A83E184D}"/>
    <cellStyle name="Normal 5 2 20 3 2" xfId="34975" xr:uid="{0F6ED29A-10D6-412E-BA97-588BD825A2AB}"/>
    <cellStyle name="Normal 5 2 20 3 3" xfId="34976" xr:uid="{06D8249C-D384-4E33-BF6B-D206B5A6071C}"/>
    <cellStyle name="Normal 5 2 20 4" xfId="34977" xr:uid="{0DC6EBFD-7477-4995-BD7F-23F7C3D802BC}"/>
    <cellStyle name="Normal 5 2 20 5" xfId="34978" xr:uid="{4977A6FA-5C66-485B-9B9B-D4BE3ABCC543}"/>
    <cellStyle name="Normal 5 2 21" xfId="34979" xr:uid="{91BE6410-1CC8-4006-AFF2-C23768D063BA}"/>
    <cellStyle name="Normal 5 2 21 2" xfId="34980" xr:uid="{B457C3BF-DDD8-4CDF-9EAD-3F1DBF2FAE0E}"/>
    <cellStyle name="Normal 5 2 21 2 2" xfId="34981" xr:uid="{069C9928-DBFB-453C-84F7-5463A4FA8061}"/>
    <cellStyle name="Normal 5 2 21 2 3" xfId="34982" xr:uid="{B2859CA8-5DAD-4F87-B16D-71E3534EC15A}"/>
    <cellStyle name="Normal 5 2 21 3" xfId="34983" xr:uid="{70BFB0E4-D605-4264-8AE2-A53A3C04CA57}"/>
    <cellStyle name="Normal 5 2 21 3 2" xfId="34984" xr:uid="{69B06795-FD6E-43E6-B429-D6A194FA94EF}"/>
    <cellStyle name="Normal 5 2 21 3 3" xfId="34985" xr:uid="{E33BA22A-BC53-4717-9676-A93AF586CF87}"/>
    <cellStyle name="Normal 5 2 21 4" xfId="34986" xr:uid="{29D740C3-0CDE-4859-8A90-37D6AA9A1EB6}"/>
    <cellStyle name="Normal 5 2 21 5" xfId="34987" xr:uid="{44451771-E3D8-44FC-B60E-F955625BDBC1}"/>
    <cellStyle name="Normal 5 2 22" xfId="34988" xr:uid="{5F51444E-4018-4645-94B2-087ABEFCD558}"/>
    <cellStyle name="Normal 5 2 22 2" xfId="34989" xr:uid="{F667439B-568E-469A-BD85-68F0C5F6BF10}"/>
    <cellStyle name="Normal 5 2 22 2 2" xfId="34990" xr:uid="{C0E32D29-838E-46CF-93B7-406BFEB746E4}"/>
    <cellStyle name="Normal 5 2 22 2 3" xfId="34991" xr:uid="{53F35C62-DD87-4E0B-A3B5-602FCFBE3961}"/>
    <cellStyle name="Normal 5 2 22 3" xfId="34992" xr:uid="{C02DD7D2-7AC2-425D-8617-4BFC3F629893}"/>
    <cellStyle name="Normal 5 2 22 3 2" xfId="34993" xr:uid="{016C4433-4DB4-457D-8578-1D58135A1F9A}"/>
    <cellStyle name="Normal 5 2 22 3 3" xfId="34994" xr:uid="{AA3AD6CD-340C-4AC8-B458-4A2E91E90464}"/>
    <cellStyle name="Normal 5 2 22 4" xfId="34995" xr:uid="{A6C8CB08-6335-446B-90B7-5EBAD799C3C9}"/>
    <cellStyle name="Normal 5 2 22 5" xfId="34996" xr:uid="{1B426B5E-5FA8-4E5A-AB64-E7699EAF418A}"/>
    <cellStyle name="Normal 5 2 23" xfId="34997" xr:uid="{C198CEE9-6BF6-4161-838C-9A461B86F0CD}"/>
    <cellStyle name="Normal 5 2 23 2" xfId="34998" xr:uid="{1D334603-BB8A-4B32-8836-7EC1C29AAC44}"/>
    <cellStyle name="Normal 5 2 23 2 2" xfId="34999" xr:uid="{CAB51B25-4085-4453-9A9D-A4805332EC27}"/>
    <cellStyle name="Normal 5 2 23 2 3" xfId="35000" xr:uid="{4A19FAE4-8AF3-45C5-B3A6-DCCFFD689BC6}"/>
    <cellStyle name="Normal 5 2 23 3" xfId="35001" xr:uid="{4B1CFAFF-40AC-44C0-9114-0741A47744ED}"/>
    <cellStyle name="Normal 5 2 23 3 2" xfId="35002" xr:uid="{E683218A-2CA1-45E7-B18E-BD413A14D975}"/>
    <cellStyle name="Normal 5 2 23 3 3" xfId="35003" xr:uid="{B906F62A-2727-4CAB-B71C-F531FD35A39A}"/>
    <cellStyle name="Normal 5 2 23 4" xfId="35004" xr:uid="{7DB63C61-1523-4030-B64F-E9BDA39CD853}"/>
    <cellStyle name="Normal 5 2 23 5" xfId="35005" xr:uid="{1D7ADF96-C718-4360-807F-B1D1BBC1158A}"/>
    <cellStyle name="Normal 5 2 24" xfId="35006" xr:uid="{19C18A9E-0FC8-4317-871B-C3D2C7AF2246}"/>
    <cellStyle name="Normal 5 2 24 2" xfId="35007" xr:uid="{D39E960B-5E37-45E1-A706-FD8AE69FED18}"/>
    <cellStyle name="Normal 5 2 24 3" xfId="35008" xr:uid="{6640988E-CFF6-4287-9E72-D8B831A73FDE}"/>
    <cellStyle name="Normal 5 2 25" xfId="35009" xr:uid="{1832FBF3-971A-4D0F-953F-AECA9B07D349}"/>
    <cellStyle name="Normal 5 2 25 2" xfId="35010" xr:uid="{BD1794A0-8F07-46A2-8BFE-7479999FAF90}"/>
    <cellStyle name="Normal 5 2 25 3" xfId="35011" xr:uid="{F7185417-8DD7-4A99-B1F7-D1F1F3F3AA2E}"/>
    <cellStyle name="Normal 5 2 26" xfId="35012" xr:uid="{ACB88F3E-EC0B-48FA-8A8A-C3FCC3C9EF1C}"/>
    <cellStyle name="Normal 5 2 27" xfId="35013" xr:uid="{C845877A-0C87-44E9-ADEF-0B7354B73EEA}"/>
    <cellStyle name="Normal 5 2 3" xfId="35014" xr:uid="{334BB996-6DE9-4447-9CAC-83731462B675}"/>
    <cellStyle name="Normal 5 2 3 2" xfId="35015" xr:uid="{6488102F-7B1C-43D8-B3FE-CFEB612E98C9}"/>
    <cellStyle name="Normal 5 2 3 2 2" xfId="35016" xr:uid="{966529A0-4D87-411F-A3E4-AE08A0987F25}"/>
    <cellStyle name="Normal 5 2 3 2 3" xfId="35017" xr:uid="{D8EE38C9-46DF-44E7-B16D-CA84B6AAB8EF}"/>
    <cellStyle name="Normal 5 2 3 3" xfId="35018" xr:uid="{B704624B-3B2B-4467-B6BC-84FE95DFB55E}"/>
    <cellStyle name="Normal 5 2 3 3 2" xfId="35019" xr:uid="{A542E8E5-574D-42CF-A890-30DAC8F5B1A7}"/>
    <cellStyle name="Normal 5 2 3 3 3" xfId="35020" xr:uid="{7F29E9B4-30DB-49C1-BF0A-6D42F0DCCB56}"/>
    <cellStyle name="Normal 5 2 3 4" xfId="35021" xr:uid="{26C181B1-6537-4935-BD9E-C02FC8C39B60}"/>
    <cellStyle name="Normal 5 2 3 5" xfId="35022" xr:uid="{FA78B9F9-C1C1-4184-BCDB-D884BB1F1986}"/>
    <cellStyle name="Normal 5 2 4" xfId="35023" xr:uid="{7B1E0441-FEF1-4B5E-AF43-6A8F5CEB8646}"/>
    <cellStyle name="Normal 5 2 4 2" xfId="35024" xr:uid="{10FCB5AB-1AFC-4AC9-8305-237F1375D833}"/>
    <cellStyle name="Normal 5 2 4 2 2" xfId="35025" xr:uid="{C86A4A58-163F-4998-BCDE-962C728C36DC}"/>
    <cellStyle name="Normal 5 2 4 2 3" xfId="35026" xr:uid="{2AD17021-5E78-4724-B50E-C32F3A88D37E}"/>
    <cellStyle name="Normal 5 2 4 3" xfId="35027" xr:uid="{8A82105C-0DFB-4A70-BBA5-65317F8C4549}"/>
    <cellStyle name="Normal 5 2 4 3 2" xfId="35028" xr:uid="{46AFA3A9-5BC1-4A7C-9607-AA092463D060}"/>
    <cellStyle name="Normal 5 2 4 3 3" xfId="35029" xr:uid="{D370BAEB-04E4-49AE-B1A7-AE34420CA783}"/>
    <cellStyle name="Normal 5 2 4 4" xfId="35030" xr:uid="{550A5F91-B000-4794-988C-CFD5D2072028}"/>
    <cellStyle name="Normal 5 2 4 5" xfId="35031" xr:uid="{562AAC46-2E43-46AF-B9C2-71BA92E8081D}"/>
    <cellStyle name="Normal 5 2 5" xfId="35032" xr:uid="{126617C7-04E4-493F-9C07-DBC971B70F3B}"/>
    <cellStyle name="Normal 5 2 5 2" xfId="35033" xr:uid="{6C5477C4-CA23-4BB9-97A5-BEC835C329FB}"/>
    <cellStyle name="Normal 5 2 5 2 2" xfId="35034" xr:uid="{73F4BC71-D9EB-4A7F-9159-A0A8AD121377}"/>
    <cellStyle name="Normal 5 2 5 2 3" xfId="35035" xr:uid="{9D49CE6C-B9D6-4F6C-A30C-FF0A13058DE1}"/>
    <cellStyle name="Normal 5 2 5 3" xfId="35036" xr:uid="{977C31FB-A0BE-427E-A4FA-192805255287}"/>
    <cellStyle name="Normal 5 2 5 3 2" xfId="35037" xr:uid="{7ED5BD76-96BF-4C33-9E45-CE69B1AE6584}"/>
    <cellStyle name="Normal 5 2 5 3 3" xfId="35038" xr:uid="{AEDC6C32-E825-4FE3-89CA-B1ADF7E44330}"/>
    <cellStyle name="Normal 5 2 5 4" xfId="35039" xr:uid="{CDAEDDC1-576E-463F-8C83-0F4B1148B46B}"/>
    <cellStyle name="Normal 5 2 5 5" xfId="35040" xr:uid="{DF326120-4073-4BD9-ABCD-8D882A7E0222}"/>
    <cellStyle name="Normal 5 2 6" xfId="35041" xr:uid="{37300946-F007-4436-9010-9C8D8D1E86AF}"/>
    <cellStyle name="Normal 5 2 6 2" xfId="35042" xr:uid="{EF07553D-3D39-42E0-B8F9-268907B7689A}"/>
    <cellStyle name="Normal 5 2 6 2 2" xfId="35043" xr:uid="{7E6D7D28-5BB3-4882-A740-79182AA62D47}"/>
    <cellStyle name="Normal 5 2 6 2 3" xfId="35044" xr:uid="{19ECF2AB-8161-466C-8BEA-22B58C281444}"/>
    <cellStyle name="Normal 5 2 6 3" xfId="35045" xr:uid="{236F5751-8E78-49B5-9995-CF650A4C4CC0}"/>
    <cellStyle name="Normal 5 2 6 3 2" xfId="35046" xr:uid="{7058AC22-14B5-44CC-9F78-9827B67A7F9C}"/>
    <cellStyle name="Normal 5 2 6 3 3" xfId="35047" xr:uid="{D1CE3F55-663C-4340-B8C8-BD5EDB0E734A}"/>
    <cellStyle name="Normal 5 2 6 4" xfId="35048" xr:uid="{F8110738-0CD5-4378-8741-2EE11E3A0E9A}"/>
    <cellStyle name="Normal 5 2 6 5" xfId="35049" xr:uid="{90D02837-4491-4043-BAFC-8701FDDF8A87}"/>
    <cellStyle name="Normal 5 2 7" xfId="35050" xr:uid="{CFB113AC-9B81-4B08-8AB3-2764ECA7F04A}"/>
    <cellStyle name="Normal 5 2 7 2" xfId="35051" xr:uid="{EB1D20BA-0EA8-4D34-B9F4-E3214830201B}"/>
    <cellStyle name="Normal 5 2 7 2 2" xfId="35052" xr:uid="{F0C1BCB2-1563-4031-8C34-7FB4ECF0D1D2}"/>
    <cellStyle name="Normal 5 2 7 2 3" xfId="35053" xr:uid="{FBAF3127-D88D-45B1-B4D6-A7AC9CA5D6F0}"/>
    <cellStyle name="Normal 5 2 7 3" xfId="35054" xr:uid="{2F1B9D28-ED00-4485-B841-6096E922089B}"/>
    <cellStyle name="Normal 5 2 7 3 2" xfId="35055" xr:uid="{7E1CA507-0D6A-4541-A0DC-E55C4FE99EBC}"/>
    <cellStyle name="Normal 5 2 7 3 3" xfId="35056" xr:uid="{C6038238-03A9-4A7D-A789-CACDF36F2EE8}"/>
    <cellStyle name="Normal 5 2 7 4" xfId="35057" xr:uid="{2E4D9DBC-DFF6-4318-99DF-FDD732908ADB}"/>
    <cellStyle name="Normal 5 2 7 5" xfId="35058" xr:uid="{99806F4E-2FD5-4E88-AE9A-93F6B7A395EC}"/>
    <cellStyle name="Normal 5 2 8" xfId="35059" xr:uid="{996C1CAF-7FE9-4560-8622-E010AB658AD0}"/>
    <cellStyle name="Normal 5 2 8 2" xfId="35060" xr:uid="{D9418EFC-8C98-4F8F-908D-FCC4ABD3C30D}"/>
    <cellStyle name="Normal 5 2 8 2 2" xfId="35061" xr:uid="{5DCFD70E-9549-4891-BD04-3A1B53DCC78D}"/>
    <cellStyle name="Normal 5 2 8 2 3" xfId="35062" xr:uid="{27DBFB1C-506A-4927-ABBF-9D7A8EB9C409}"/>
    <cellStyle name="Normal 5 2 8 3" xfId="35063" xr:uid="{E10A53A3-A7AD-4CD4-B5F5-616DF2B1491B}"/>
    <cellStyle name="Normal 5 2 8 3 2" xfId="35064" xr:uid="{B9791F78-EE49-4590-9CF9-88EB6A53D8E2}"/>
    <cellStyle name="Normal 5 2 8 3 3" xfId="35065" xr:uid="{5AEE999F-2989-4CE5-AAAA-2945F6352E8C}"/>
    <cellStyle name="Normal 5 2 8 4" xfId="35066" xr:uid="{43E2EBC6-A497-427B-AA99-5D5BCCB167B8}"/>
    <cellStyle name="Normal 5 2 8 5" xfId="35067" xr:uid="{6338A774-87D2-49CC-9C47-9BBFD4C825D5}"/>
    <cellStyle name="Normal 5 2 9" xfId="35068" xr:uid="{1C56442F-690B-4423-ACA3-00C2759F0D60}"/>
    <cellStyle name="Normal 5 2 9 2" xfId="35069" xr:uid="{1CF5274C-3990-4A1A-8F18-B050B099CFF6}"/>
    <cellStyle name="Normal 5 2 9 2 2" xfId="35070" xr:uid="{5523D46D-D14F-4670-8F1C-470ADD3E759D}"/>
    <cellStyle name="Normal 5 2 9 2 3" xfId="35071" xr:uid="{AB4E6FD8-FB68-46EF-9378-6474D4EFEA04}"/>
    <cellStyle name="Normal 5 2 9 3" xfId="35072" xr:uid="{0F18CE4B-8999-4EEC-B2AD-D5F08EB45879}"/>
    <cellStyle name="Normal 5 2 9 3 2" xfId="35073" xr:uid="{F324FBFF-5325-4A52-A949-BCE245254BA6}"/>
    <cellStyle name="Normal 5 2 9 3 3" xfId="35074" xr:uid="{9634AB1E-4F44-4415-9790-451C2B8EE95B}"/>
    <cellStyle name="Normal 5 2 9 4" xfId="35075" xr:uid="{765E45CD-6CDD-4C05-8904-A9266A748536}"/>
    <cellStyle name="Normal 5 2 9 5" xfId="35076" xr:uid="{D2651A73-32B3-4116-93B9-7DAE63CBDCED}"/>
    <cellStyle name="Normal 5 20" xfId="35077" xr:uid="{BA591EC9-28EF-48FB-911A-27AF5E53AFB6}"/>
    <cellStyle name="Normal 5 20 2" xfId="35078" xr:uid="{5A6EF7F8-3950-4E9B-AC80-EBCC0806AA39}"/>
    <cellStyle name="Normal 5 20 2 2" xfId="35079" xr:uid="{67156124-2228-4C23-B5D6-5339BC4EF954}"/>
    <cellStyle name="Normal 5 20 2 3" xfId="35080" xr:uid="{C7868D81-F231-4A11-9557-4EE644A30041}"/>
    <cellStyle name="Normal 5 20 3" xfId="35081" xr:uid="{A652B94A-E4E3-4148-B940-2E88AE762A2D}"/>
    <cellStyle name="Normal 5 20 3 2" xfId="35082" xr:uid="{B4111481-FD60-46F3-ADA6-F250231C6DB1}"/>
    <cellStyle name="Normal 5 20 3 3" xfId="35083" xr:uid="{EC6E7355-FC6E-4DB1-AE49-CA79D5273475}"/>
    <cellStyle name="Normal 5 20 4" xfId="35084" xr:uid="{9CDE0F9E-C558-4919-8142-B7A96373D1BB}"/>
    <cellStyle name="Normal 5 20 5" xfId="35085" xr:uid="{ECA7A57D-8F9E-460D-BD54-196E3D7DB758}"/>
    <cellStyle name="Normal 5 21" xfId="35086" xr:uid="{E276B91D-2C89-4483-A03E-145634CC8EBD}"/>
    <cellStyle name="Normal 5 21 2" xfId="35087" xr:uid="{E1BE8327-0EBB-490F-A992-E28C0E0692B6}"/>
    <cellStyle name="Normal 5 21 2 2" xfId="35088" xr:uid="{B567F2DC-3A47-4A24-B29D-E893760CCAA2}"/>
    <cellStyle name="Normal 5 21 2 3" xfId="35089" xr:uid="{E68D6E29-AC0F-4692-92D2-6DC0F6B3E512}"/>
    <cellStyle name="Normal 5 21 3" xfId="35090" xr:uid="{BDB2F6AA-CB81-4279-9EFA-6225919F68D5}"/>
    <cellStyle name="Normal 5 21 3 2" xfId="35091" xr:uid="{D08315BE-DE94-4881-87BB-0A60D16C05D5}"/>
    <cellStyle name="Normal 5 21 3 3" xfId="35092" xr:uid="{4FD46412-A83E-408D-A283-EAF21BC4FE10}"/>
    <cellStyle name="Normal 5 21 4" xfId="35093" xr:uid="{1FB8B6E4-FC35-4547-B111-5FCBF4CE6C66}"/>
    <cellStyle name="Normal 5 21 5" xfId="35094" xr:uid="{AA37EF00-AE8F-441E-B3D9-206E0370D0EF}"/>
    <cellStyle name="Normal 5 22" xfId="35095" xr:uid="{7964692D-9538-4CEA-ABE6-133CACB01D01}"/>
    <cellStyle name="Normal 5 22 2" xfId="35096" xr:uid="{AB1F471D-4759-4156-AEAA-3C581AFD62D1}"/>
    <cellStyle name="Normal 5 22 2 2" xfId="35097" xr:uid="{4DEC9B23-9399-4317-B2CD-B9887E06BE52}"/>
    <cellStyle name="Normal 5 22 2 3" xfId="35098" xr:uid="{89862E66-F82B-453B-9C70-C7ED7A0F525B}"/>
    <cellStyle name="Normal 5 22 3" xfId="35099" xr:uid="{E24729C8-5156-445C-90BE-28694A5BACFA}"/>
    <cellStyle name="Normal 5 22 3 2" xfId="35100" xr:uid="{59BB3A46-13F2-407C-9068-A41D76E7F78B}"/>
    <cellStyle name="Normal 5 22 3 3" xfId="35101" xr:uid="{59466247-2791-415C-AAFA-EED789C9F85A}"/>
    <cellStyle name="Normal 5 22 4" xfId="35102" xr:uid="{E8CD91F4-9FDB-4966-A5BC-26C50233FD0B}"/>
    <cellStyle name="Normal 5 22 5" xfId="35103" xr:uid="{FE1460FC-4228-4B8B-9AE3-CD884D4FDFBB}"/>
    <cellStyle name="Normal 5 23" xfId="35104" xr:uid="{9A8A7BE2-ADD3-425F-BFF9-57942170CD09}"/>
    <cellStyle name="Normal 5 23 2" xfId="35105" xr:uid="{3B6D160F-7741-48D1-B409-46E6F9AD0E41}"/>
    <cellStyle name="Normal 5 23 2 2" xfId="35106" xr:uid="{5DB24356-4861-4209-B26F-28CCF2F1F14D}"/>
    <cellStyle name="Normal 5 23 2 3" xfId="35107" xr:uid="{C40CF050-C0B6-459C-AB8E-25FAA8D47EBC}"/>
    <cellStyle name="Normal 5 23 3" xfId="35108" xr:uid="{8925E83A-6524-4B1B-81AC-207EBA20278C}"/>
    <cellStyle name="Normal 5 23 3 2" xfId="35109" xr:uid="{A6A4E29F-372C-42E9-A55E-E4C3441C1B14}"/>
    <cellStyle name="Normal 5 23 3 3" xfId="35110" xr:uid="{6AA18594-4143-437E-9F50-AFF0BE7F066B}"/>
    <cellStyle name="Normal 5 23 4" xfId="35111" xr:uid="{1C745C4F-AB28-40AA-9F69-15D80B1FB69E}"/>
    <cellStyle name="Normal 5 23 5" xfId="35112" xr:uid="{969CCC0E-F45A-4D20-9146-3932F93CC632}"/>
    <cellStyle name="Normal 5 24" xfId="35113" xr:uid="{4A1D4681-E33B-4D91-8EFF-4D2DC9065036}"/>
    <cellStyle name="Normal 5 24 2" xfId="35114" xr:uid="{AF75E375-1B70-4C36-99E1-2BB2B05DB0C5}"/>
    <cellStyle name="Normal 5 24 2 2" xfId="35115" xr:uid="{FE53BC6B-7FAE-45EF-AF84-3A2DF2AF5367}"/>
    <cellStyle name="Normal 5 24 2 3" xfId="35116" xr:uid="{F9F11EA6-E381-42D4-A051-D35743D16CF4}"/>
    <cellStyle name="Normal 5 24 3" xfId="35117" xr:uid="{920DF055-B230-4F2F-87EE-ED2B384C9F0A}"/>
    <cellStyle name="Normal 5 24 3 2" xfId="35118" xr:uid="{D1F1D831-D298-4966-B5CF-94282FB5456E}"/>
    <cellStyle name="Normal 5 24 3 3" xfId="35119" xr:uid="{D1EC8610-D108-43AF-BD24-FD73F3FC22D2}"/>
    <cellStyle name="Normal 5 24 4" xfId="35120" xr:uid="{F36DCD29-D289-407D-99FB-E5B68AAB883E}"/>
    <cellStyle name="Normal 5 24 5" xfId="35121" xr:uid="{B2EE189B-98DB-470E-97E0-E3C73D94FF40}"/>
    <cellStyle name="Normal 5 25" xfId="35122" xr:uid="{CD545CD6-5192-4C27-A825-8B61A6331CB8}"/>
    <cellStyle name="Normal 5 25 10" xfId="35123" xr:uid="{D6CB4E1E-5A82-41C9-ADC0-8286467FE4A0}"/>
    <cellStyle name="Normal 5 25 11" xfId="35124" xr:uid="{23F961D6-C90A-4354-A753-1C692EF28EF1}"/>
    <cellStyle name="Normal 5 25 12" xfId="35125" xr:uid="{CDBA25F8-7909-46CD-9C6C-12002B276F21}"/>
    <cellStyle name="Normal 5 25 13" xfId="35126" xr:uid="{3A1A51C8-206A-4843-AA63-11AB2E1D4828}"/>
    <cellStyle name="Normal 5 25 14" xfId="35127" xr:uid="{E41B6084-53B1-423A-B185-1A1A2B251E20}"/>
    <cellStyle name="Normal 5 25 15" xfId="35128" xr:uid="{8C563B2C-0CAE-4103-BDE4-2D2D8A1367AA}"/>
    <cellStyle name="Normal 5 25 16" xfId="35129" xr:uid="{8631114B-C518-4E48-8FA7-8811FD60883D}"/>
    <cellStyle name="Normal 5 25 17" xfId="35130" xr:uid="{FED7E8A0-CAEF-4EB1-AE26-13FA65D26CFD}"/>
    <cellStyle name="Normal 5 25 18" xfId="35131" xr:uid="{8F28BD5C-E1FC-4B57-8DE1-D90319124582}"/>
    <cellStyle name="Normal 5 25 19" xfId="35132" xr:uid="{4188E72B-0ED9-4B3B-9472-BA0EFD97E9CD}"/>
    <cellStyle name="Normal 5 25 2" xfId="35133" xr:uid="{4BC608D7-B135-41E4-A581-3E9EF3B99B9C}"/>
    <cellStyle name="Normal 5 25 2 2" xfId="35134" xr:uid="{C6785B3D-1A97-45FE-A6C3-E2BCBF581974}"/>
    <cellStyle name="Normal 5 25 2 3" xfId="35135" xr:uid="{88CBE263-1257-4F81-A707-3C0CDF71B4FB}"/>
    <cellStyle name="Normal 5 25 2 4" xfId="42092" xr:uid="{C047647A-137D-4766-9226-003455580FB6}"/>
    <cellStyle name="Normal 5 25 20" xfId="35136" xr:uid="{8F2F8F0E-6281-4F02-BE19-7D3F71F1F8DD}"/>
    <cellStyle name="Normal 5 25 21" xfId="35137" xr:uid="{9AF36137-AF60-46EA-8920-BF642A5B7B10}"/>
    <cellStyle name="Normal 5 25 22" xfId="35138" xr:uid="{2002D363-A8A9-4B98-A363-B319699093B9}"/>
    <cellStyle name="Normal 5 25 23" xfId="35139" xr:uid="{A49BE2C2-CA26-4380-BDBF-F56984A9011F}"/>
    <cellStyle name="Normal 5 25 24" xfId="35140" xr:uid="{F9D2A2E0-AF3D-4952-BD1D-6E42D6CDD7BF}"/>
    <cellStyle name="Normal 5 25 25" xfId="35141" xr:uid="{12EA0EF1-6BA1-4A68-9713-031023AF22BB}"/>
    <cellStyle name="Normal 5 25 26" xfId="35142" xr:uid="{D44C51E8-B1F4-4ADC-B18C-195B816D7897}"/>
    <cellStyle name="Normal 5 25 27" xfId="35143" xr:uid="{D15C359E-E6D2-4173-A38E-035F61895D6E}"/>
    <cellStyle name="Normal 5 25 28" xfId="35144" xr:uid="{183A83CB-179E-43F1-B24B-7E0736F31ECA}"/>
    <cellStyle name="Normal 5 25 29" xfId="35145" xr:uid="{6878BA35-C8FC-459A-8865-90E2663162A4}"/>
    <cellStyle name="Normal 5 25 3" xfId="35146" xr:uid="{54B7A0FB-2699-400C-BE80-FA486BA89E9C}"/>
    <cellStyle name="Normal 5 25 3 2" xfId="35147" xr:uid="{476C379F-B94B-4F4D-A3B7-7AB9B1DE461E}"/>
    <cellStyle name="Normal 5 25 3 3" xfId="35148" xr:uid="{10B6109C-01C5-4E44-B226-A89E574E18D9}"/>
    <cellStyle name="Normal 5 25 30" xfId="35149" xr:uid="{C3B638CC-A958-40DE-93FF-0932F879FF9F}"/>
    <cellStyle name="Normal 5 25 31" xfId="35150" xr:uid="{CB025BDC-F9C0-4EB2-B74C-FB2EDCBDB132}"/>
    <cellStyle name="Normal 5 25 32" xfId="35151" xr:uid="{8C6257B0-1E4B-4B07-8D25-A1D5ED2E55CA}"/>
    <cellStyle name="Normal 5 25 33" xfId="35152" xr:uid="{6F50E3FF-B3D9-4A46-8AD6-66B29FB03C95}"/>
    <cellStyle name="Normal 5 25 34" xfId="35153" xr:uid="{E2828A85-7534-47E7-A4D9-F27E65BE1281}"/>
    <cellStyle name="Normal 5 25 35" xfId="35154" xr:uid="{4CEBC59F-CB83-4AAD-A247-96A19D1F5FD2}"/>
    <cellStyle name="Normal 5 25 36" xfId="35155" xr:uid="{798ED8F2-433C-4137-BBE1-2FD8F98D05FE}"/>
    <cellStyle name="Normal 5 25 37" xfId="35156" xr:uid="{AA631C20-7332-4B8D-9064-D7A2895AC477}"/>
    <cellStyle name="Normal 5 25 38" xfId="35157" xr:uid="{5D68EE59-213F-4B7A-AE2B-A90C93FDF675}"/>
    <cellStyle name="Normal 5 25 39" xfId="35158" xr:uid="{80AE4C7B-4254-4FB1-8D86-2AEEE77B9C58}"/>
    <cellStyle name="Normal 5 25 4" xfId="35159" xr:uid="{558C3D01-DED4-415C-AEA1-C2E31F2F7CE9}"/>
    <cellStyle name="Normal 5 25 4 2" xfId="35160" xr:uid="{48889A0A-1FDA-4A6F-B0C3-D0FE46740034}"/>
    <cellStyle name="Normal 5 25 4 2 2" xfId="35161" xr:uid="{06BB020A-EC19-4380-897E-D8911294E655}"/>
    <cellStyle name="Normal 5 25 4 2 2 2" xfId="35162" xr:uid="{663E9DDA-A578-4ACC-A75C-7AF259FB7255}"/>
    <cellStyle name="Normal 5 25 4 2 3" xfId="35163" xr:uid="{21D61826-AACA-4268-AD8E-D791A398D553}"/>
    <cellStyle name="Normal 5 25 4 2 4" xfId="35164" xr:uid="{01E90D73-4405-4517-A0FB-0A1249C36C8A}"/>
    <cellStyle name="Normal 5 25 4 2 5" xfId="35165" xr:uid="{261E5FBD-7BF1-417F-940B-5EB51E5223AB}"/>
    <cellStyle name="Normal 5 25 4 3" xfId="35166" xr:uid="{65220568-54EE-408D-A11B-5BE9DF689847}"/>
    <cellStyle name="Normal 5 25 4 3 2" xfId="35167" xr:uid="{7CB4C12B-9C87-4A28-A5DC-046C30524E27}"/>
    <cellStyle name="Normal 5 25 4 4" xfId="35168" xr:uid="{93849020-3415-4DD0-9F28-113FF2B475FF}"/>
    <cellStyle name="Normal 5 25 4 5" xfId="35169" xr:uid="{2F707438-B1C8-4B84-B383-430609C1F4DF}"/>
    <cellStyle name="Normal 5 25 40" xfId="35170" xr:uid="{33628FA5-CEF1-4E89-AB79-9D39C912F97F}"/>
    <cellStyle name="Normal 5 25 41" xfId="35171" xr:uid="{16FE99B8-977A-4B16-811C-39CB9C84390E}"/>
    <cellStyle name="Normal 5 25 5" xfId="35172" xr:uid="{1E09AA02-6D32-4642-BF56-F7D6E8E1BB26}"/>
    <cellStyle name="Normal 5 25 6" xfId="35173" xr:uid="{04DC96EB-59F5-467C-BABE-A04862A06053}"/>
    <cellStyle name="Normal 5 25 7" xfId="35174" xr:uid="{A17E1E41-4E10-4CA7-9B06-440575404D1F}"/>
    <cellStyle name="Normal 5 25 8" xfId="35175" xr:uid="{52E75963-1792-49F2-93BD-AC8C87F3A289}"/>
    <cellStyle name="Normal 5 25 9" xfId="35176" xr:uid="{537486DF-F4AD-42C0-A7DF-E85615D3B4FF}"/>
    <cellStyle name="Normal 5 26" xfId="35177" xr:uid="{3EE214FA-F83A-4504-B23B-CD928253143D}"/>
    <cellStyle name="Normal 5 27" xfId="35178" xr:uid="{6CAF99AB-2732-454D-8CAB-64E187DD15AD}"/>
    <cellStyle name="Normal 5 28" xfId="35179" xr:uid="{D9B84BA2-2651-41B5-B976-530B4D77485B}"/>
    <cellStyle name="Normal 5 29" xfId="35180" xr:uid="{FA2DD844-8451-4E29-8137-983F126C67B1}"/>
    <cellStyle name="Normal 5 3" xfId="35181" xr:uid="{F066E2B9-25C0-4C18-84FC-E968CB811740}"/>
    <cellStyle name="Normal 5 3 10" xfId="35182" xr:uid="{14378DFE-92B3-4E31-BE32-661AD466836A}"/>
    <cellStyle name="Normal 5 3 11" xfId="35183" xr:uid="{BF9C921A-C030-44E2-82FC-0D64C15BB152}"/>
    <cellStyle name="Normal 5 3 11 2" xfId="35184" xr:uid="{5BD56CAD-66B7-4D04-B5E6-0E1A22C67DB8}"/>
    <cellStyle name="Normal 5 3 11 2 2" xfId="35185" xr:uid="{073A757E-A4AD-4F6B-A593-2182EFD31B99}"/>
    <cellStyle name="Normal 5 3 11 2 2 2" xfId="35186" xr:uid="{2C510959-FF95-4CCF-89C9-090CB38EC504}"/>
    <cellStyle name="Normal 5 3 11 2 2 2 2" xfId="35187" xr:uid="{50DF18B0-BB34-4006-866B-7A9E4EAD8FBC}"/>
    <cellStyle name="Normal 5 3 11 2 2 2 2 2" xfId="35188" xr:uid="{8DD57243-D0BC-4FD3-B45A-5EBCAC51A101}"/>
    <cellStyle name="Normal 5 3 11 2 2 2 3" xfId="35189" xr:uid="{E635560C-412A-4914-A8E4-DE4782CBCA89}"/>
    <cellStyle name="Normal 5 3 11 2 2 2 4" xfId="35190" xr:uid="{CA8A1743-D89E-4D0F-8332-D5089F9D6DC9}"/>
    <cellStyle name="Normal 5 3 11 2 2 2 5" xfId="35191" xr:uid="{5ECB3CA2-CEF7-402B-A60A-18E1F11DA769}"/>
    <cellStyle name="Normal 5 3 11 2 2 3" xfId="35192" xr:uid="{D9621F1D-7C0E-4509-9445-D11CF9F56B95}"/>
    <cellStyle name="Normal 5 3 11 2 2 3 2" xfId="35193" xr:uid="{9072EC19-9838-4076-92C8-855040B51095}"/>
    <cellStyle name="Normal 5 3 11 2 2 4" xfId="35194" xr:uid="{75602596-8BC7-44A6-A6A3-8C4F0C86714D}"/>
    <cellStyle name="Normal 5 3 11 2 2 5" xfId="35195" xr:uid="{0524C9CE-0083-49B8-8DEF-89F4A5DAFA5F}"/>
    <cellStyle name="Normal 5 3 11 2 3" xfId="35196" xr:uid="{45237CE5-02BE-4E8A-87EB-788121BE87D8}"/>
    <cellStyle name="Normal 5 3 11 2 4" xfId="35197" xr:uid="{F844F603-C892-44E8-A8C7-FCC2A1647BC5}"/>
    <cellStyle name="Normal 5 3 11 2 5" xfId="35198" xr:uid="{88B15DFD-445F-47B3-991B-95177403A6EC}"/>
    <cellStyle name="Normal 5 3 11 2 6" xfId="35199" xr:uid="{84F94273-1B45-40BD-913B-454182884EE8}"/>
    <cellStyle name="Normal 5 3 11 2 6 2" xfId="35200" xr:uid="{70A695C5-F0C5-483A-87EE-D6A41986F221}"/>
    <cellStyle name="Normal 5 3 11 2 7" xfId="35201" xr:uid="{C68A5FFD-8AFF-4B78-AC19-4EAF5B19D080}"/>
    <cellStyle name="Normal 5 3 11 2 8" xfId="35202" xr:uid="{35EBAFBD-8F8D-467F-B1DD-EA04648CDC8C}"/>
    <cellStyle name="Normal 5 3 11 2 9" xfId="35203" xr:uid="{6B7602EC-6108-41D3-B89A-D03AC4806853}"/>
    <cellStyle name="Normal 5 3 11 3" xfId="35204" xr:uid="{5EA007A1-BF51-4B78-8CEB-1BA53C8A5510}"/>
    <cellStyle name="Normal 5 3 11 3 2" xfId="35205" xr:uid="{0F173E5E-DCC9-4DA6-B2DD-CDF8A767489D}"/>
    <cellStyle name="Normal 5 3 11 3 2 2" xfId="35206" xr:uid="{B8EF01EB-0EA1-4C4D-9003-75BA86BCE4EE}"/>
    <cellStyle name="Normal 5 3 11 3 2 2 2" xfId="35207" xr:uid="{09EA581C-1992-42E2-98E7-6765D5920566}"/>
    <cellStyle name="Normal 5 3 11 3 2 3" xfId="35208" xr:uid="{59883285-A55B-48AD-B3E8-BC75A9BA7136}"/>
    <cellStyle name="Normal 5 3 11 3 2 4" xfId="35209" xr:uid="{C3F28417-D199-4AE1-A6BC-53AFAFE98829}"/>
    <cellStyle name="Normal 5 3 11 3 2 5" xfId="35210" xr:uid="{A5AE7246-53A2-4DAC-BF7E-AB403D8DCCCF}"/>
    <cellStyle name="Normal 5 3 11 3 3" xfId="35211" xr:uid="{1AEA0479-1860-42BF-B808-BAB46858DD06}"/>
    <cellStyle name="Normal 5 3 11 3 3 2" xfId="35212" xr:uid="{91F6DE3E-CD48-4311-B2FA-3AA22F6476EA}"/>
    <cellStyle name="Normal 5 3 11 3 4" xfId="35213" xr:uid="{22C1DC16-A305-4E9E-BCF3-1C8E048BD7E0}"/>
    <cellStyle name="Normal 5 3 11 3 5" xfId="35214" xr:uid="{56D09314-372A-4C97-BED1-3959D889CE5F}"/>
    <cellStyle name="Normal 5 3 11 4" xfId="35215" xr:uid="{FC80D691-5D02-4B3F-B185-D5E801240002}"/>
    <cellStyle name="Normal 5 3 11 5" xfId="35216" xr:uid="{8A959BDC-5515-45AA-9D93-4B5264157E9A}"/>
    <cellStyle name="Normal 5 3 11 6" xfId="35217" xr:uid="{DCD39A93-97FB-4888-8B97-2253F8F6FB56}"/>
    <cellStyle name="Normal 5 3 11 6 2" xfId="35218" xr:uid="{8C4790B5-7808-48FF-87FD-4F61B1B9E6D9}"/>
    <cellStyle name="Normal 5 3 11 7" xfId="35219" xr:uid="{1D903F24-766C-4976-9BA5-D3F1C584ED0C}"/>
    <cellStyle name="Normal 5 3 11 8" xfId="35220" xr:uid="{BA635543-CA78-49E5-AF3E-766326C911F7}"/>
    <cellStyle name="Normal 5 3 11 9" xfId="35221" xr:uid="{A4C33057-F810-40CE-B6F6-1DBBA74E0AD5}"/>
    <cellStyle name="Normal 5 3 12" xfId="35222" xr:uid="{7686DBCB-16B3-45AB-8557-62E852C40721}"/>
    <cellStyle name="Normal 5 3 12 2" xfId="35223" xr:uid="{C295A3ED-0538-40ED-BACD-64DB19B07B6A}"/>
    <cellStyle name="Normal 5 3 12 3" xfId="35224" xr:uid="{09A53D49-50F1-42C7-A1AF-EE39FBDF4894}"/>
    <cellStyle name="Normal 5 3 13" xfId="35225" xr:uid="{268AB685-FDBE-49C4-971D-66E58B4F4CDA}"/>
    <cellStyle name="Normal 5 3 13 2" xfId="35226" xr:uid="{F238F7F8-4451-4077-BC53-714CC49D1DBE}"/>
    <cellStyle name="Normal 5 3 13 3" xfId="35227" xr:uid="{FF372287-4D50-4C4B-A152-0EA5510A4786}"/>
    <cellStyle name="Normal 5 3 14" xfId="35228" xr:uid="{E90B17C4-2BC6-4840-B6E4-C701CE1DA8B7}"/>
    <cellStyle name="Normal 5 3 14 2" xfId="35229" xr:uid="{24B3A931-99BD-4947-A0E2-E671CE265FF8}"/>
    <cellStyle name="Normal 5 3 14 3" xfId="35230" xr:uid="{B2C8D1BD-0B2B-435E-9B29-CA1EA75922C6}"/>
    <cellStyle name="Normal 5 3 15" xfId="35231" xr:uid="{87925B50-D057-4B9D-BBB6-7596102FDA8F}"/>
    <cellStyle name="Normal 5 3 15 2" xfId="35232" xr:uid="{89DFA829-E256-478D-8B28-47EA38BD166B}"/>
    <cellStyle name="Normal 5 3 15 3" xfId="35233" xr:uid="{82B789DB-F1C4-4888-8B93-BD460CD2795D}"/>
    <cellStyle name="Normal 5 3 16" xfId="35234" xr:uid="{E34709BB-8F19-4497-A664-B8E23A9928DD}"/>
    <cellStyle name="Normal 5 3 16 2" xfId="35235" xr:uid="{67074F10-51BD-4063-8448-7DF3B246C372}"/>
    <cellStyle name="Normal 5 3 16 2 2" xfId="35236" xr:uid="{7751FAF0-B953-4388-8F4C-8C69D655B192}"/>
    <cellStyle name="Normal 5 3 16 2 2 2" xfId="35237" xr:uid="{DB79735B-F2D7-4019-9EAA-045BDBE0CBF3}"/>
    <cellStyle name="Normal 5 3 16 2 3" xfId="35238" xr:uid="{F49C838C-144E-4875-8B7F-7053A1073F2D}"/>
    <cellStyle name="Normal 5 3 16 2 4" xfId="35239" xr:uid="{5C4ACE2F-2AF9-4480-9F80-355C1CF2D930}"/>
    <cellStyle name="Normal 5 3 16 2 5" xfId="35240" xr:uid="{BF8989EE-8D88-4040-9DC7-36D7BB8E61F9}"/>
    <cellStyle name="Normal 5 3 16 3" xfId="35241" xr:uid="{B037C9F7-F1C7-4AB7-84D2-8E4ED9365CE9}"/>
    <cellStyle name="Normal 5 3 16 3 2" xfId="35242" xr:uid="{1EF66325-86AA-437D-AD2A-FEB1496E4342}"/>
    <cellStyle name="Normal 5 3 16 4" xfId="35243" xr:uid="{A2254294-3A38-4098-999E-482897B22B42}"/>
    <cellStyle name="Normal 5 3 16 5" xfId="35244" xr:uid="{FD78C09B-7901-4E27-943E-916BF48BA674}"/>
    <cellStyle name="Normal 5 3 17" xfId="35245" xr:uid="{E7F3DC41-EDD5-4591-A009-DD48E4CD85B5}"/>
    <cellStyle name="Normal 5 3 18" xfId="35246" xr:uid="{6BD501FA-B3D2-46ED-B294-D9A8ADCA19AF}"/>
    <cellStyle name="Normal 5 3 19" xfId="35247" xr:uid="{43AF3292-D051-4EA8-A8B5-65AD17B3EA5D}"/>
    <cellStyle name="Normal 5 3 2" xfId="35248" xr:uid="{B8557BF0-9D60-4DFE-8726-27E38C711E2D}"/>
    <cellStyle name="Normal 5 3 2 10" xfId="35249" xr:uid="{7D0F73EB-4992-42AF-B214-A3FB42D0E9FA}"/>
    <cellStyle name="Normal 5 3 2 11" xfId="35250" xr:uid="{D43F73D4-A719-4268-8928-A8B2B2EA9585}"/>
    <cellStyle name="Normal 5 3 2 11 2" xfId="35251" xr:uid="{8EEA1CAC-3B67-459F-A749-68AFF1BD857B}"/>
    <cellStyle name="Normal 5 3 2 11 2 2" xfId="35252" xr:uid="{CA4510B1-9FD5-49C7-BCFF-F58E371EFC45}"/>
    <cellStyle name="Normal 5 3 2 11 2 2 2" xfId="35253" xr:uid="{95F3D5E1-0619-4E2D-9A7F-6355352BBA0B}"/>
    <cellStyle name="Normal 5 3 2 11 2 3" xfId="35254" xr:uid="{B15B1392-63FD-42D1-84C8-5B6984715284}"/>
    <cellStyle name="Normal 5 3 2 11 2 4" xfId="35255" xr:uid="{F78BF8DC-1323-486D-B0D4-A8B65F643A7E}"/>
    <cellStyle name="Normal 5 3 2 11 2 5" xfId="35256" xr:uid="{4FC380D7-3337-4D04-A1D7-66A6C3FC55D2}"/>
    <cellStyle name="Normal 5 3 2 11 3" xfId="35257" xr:uid="{060242AC-561A-4A34-8385-D796B4C0E551}"/>
    <cellStyle name="Normal 5 3 2 11 3 2" xfId="35258" xr:uid="{1A4D8949-02A4-47C9-AEC7-3E0F03BB5783}"/>
    <cellStyle name="Normal 5 3 2 11 4" xfId="35259" xr:uid="{4667D9C3-25A5-42FF-AE51-C1EACB7A49ED}"/>
    <cellStyle name="Normal 5 3 2 11 5" xfId="35260" xr:uid="{9F74DEB0-158C-4B7E-A572-AE3E0C5439AF}"/>
    <cellStyle name="Normal 5 3 2 12" xfId="35261" xr:uid="{6A6BBA6A-7B4E-481C-80DC-D11BD3E8639F}"/>
    <cellStyle name="Normal 5 3 2 13" xfId="35262" xr:uid="{07DFE5BA-C0AF-4A7A-9165-CAEC8E9587AB}"/>
    <cellStyle name="Normal 5 3 2 14" xfId="35263" xr:uid="{A77EE9CF-DDF0-4896-A5B7-511DDCE03FD7}"/>
    <cellStyle name="Normal 5 3 2 15" xfId="35264" xr:uid="{5EB79D3A-6442-4A91-A0D8-27B3D3CCF639}"/>
    <cellStyle name="Normal 5 3 2 15 2" xfId="35265" xr:uid="{76C3B842-E833-4163-ACD0-FD1D163DCCE9}"/>
    <cellStyle name="Normal 5 3 2 16" xfId="35266" xr:uid="{4E4AF412-3025-4890-9D16-7508C47BD493}"/>
    <cellStyle name="Normal 5 3 2 17" xfId="35267" xr:uid="{4B799FE9-F962-495E-B8BF-D5192E15AFC3}"/>
    <cellStyle name="Normal 5 3 2 18" xfId="35268" xr:uid="{90BDEA42-7638-459E-83CB-CBF1D73B19F2}"/>
    <cellStyle name="Normal 5 3 2 2" xfId="35269" xr:uid="{6308EA99-E8F1-4F6E-9C5F-F28F6605ACDC}"/>
    <cellStyle name="Normal 5 3 2 2 10" xfId="35270" xr:uid="{B6ECC56C-B4EC-4A0D-9E0C-4240A6FD5062}"/>
    <cellStyle name="Normal 5 3 2 2 11" xfId="35271" xr:uid="{012FF6AA-892F-4D9A-82FB-DB496064AC26}"/>
    <cellStyle name="Normal 5 3 2 2 12" xfId="35272" xr:uid="{A914EB1F-90E0-4C11-9D71-FD5D474C8B03}"/>
    <cellStyle name="Normal 5 3 2 2 13" xfId="35273" xr:uid="{AC3C282E-78A1-49D9-B76D-F58CAF7C451C}"/>
    <cellStyle name="Normal 5 3 2 2 13 2" xfId="35274" xr:uid="{5C251DC0-819D-4871-980C-D01FF5407647}"/>
    <cellStyle name="Normal 5 3 2 2 14" xfId="35275" xr:uid="{E928AA7D-B161-47C6-82B1-B6E0AAB26715}"/>
    <cellStyle name="Normal 5 3 2 2 15" xfId="35276" xr:uid="{525221C1-EF7F-4A73-B2C6-43D859EFA5C8}"/>
    <cellStyle name="Normal 5 3 2 2 16" xfId="35277" xr:uid="{A62C70B9-7EC0-4AF7-BBA5-04B8FC62B078}"/>
    <cellStyle name="Normal 5 3 2 2 2" xfId="35278" xr:uid="{86F48546-6B90-48B7-89EA-A338F0D498FC}"/>
    <cellStyle name="Normal 5 3 2 2 2 10" xfId="35279" xr:uid="{A3014CD2-CA04-4B10-BEF3-FF2410224142}"/>
    <cellStyle name="Normal 5 3 2 2 2 11" xfId="35280" xr:uid="{A59BDAFE-E885-4467-813B-A154C2C4F9CD}"/>
    <cellStyle name="Normal 5 3 2 2 2 12" xfId="35281" xr:uid="{60325712-77DD-4DDC-835E-92F273240B4E}"/>
    <cellStyle name="Normal 5 3 2 2 2 13" xfId="35282" xr:uid="{89167FFF-F7AB-41D6-91CC-BC0A1C7F554B}"/>
    <cellStyle name="Normal 5 3 2 2 2 13 2" xfId="35283" xr:uid="{AB8BE493-0C14-41F7-92A2-AB3DF6F1B9B3}"/>
    <cellStyle name="Normal 5 3 2 2 2 14" xfId="35284" xr:uid="{23B4444E-2FC4-487D-B18D-80F6358911CA}"/>
    <cellStyle name="Normal 5 3 2 2 2 15" xfId="35285" xr:uid="{E5B7FE3A-B2D7-4AEF-8165-2304E466888A}"/>
    <cellStyle name="Normal 5 3 2 2 2 16" xfId="35286" xr:uid="{47E77E7C-6FB1-4A28-B50C-5197ADD3DDDA}"/>
    <cellStyle name="Normal 5 3 2 2 2 2" xfId="35287" xr:uid="{83EC8591-AB71-442C-A05C-9601A72BDF76}"/>
    <cellStyle name="Normal 5 3 2 2 2 2 10" xfId="35288" xr:uid="{1A9870A2-42FE-4436-9226-A908827823E1}"/>
    <cellStyle name="Normal 5 3 2 2 2 2 11" xfId="35289" xr:uid="{B77D40F4-7555-4DFD-9F29-4E0BC6758B6B}"/>
    <cellStyle name="Normal 5 3 2 2 2 2 12" xfId="35290" xr:uid="{8F43F456-E81A-4660-AB62-5BFCC3D76E66}"/>
    <cellStyle name="Normal 5 3 2 2 2 2 12 2" xfId="35291" xr:uid="{DA23433B-46C6-4F64-BF2C-9CBA5319508A}"/>
    <cellStyle name="Normal 5 3 2 2 2 2 13" xfId="35292" xr:uid="{EE8FF1CA-F10C-4F0A-BF76-ABC5C5612014}"/>
    <cellStyle name="Normal 5 3 2 2 2 2 14" xfId="35293" xr:uid="{14F537CF-15DE-4908-9A6E-AA656CCE3F0A}"/>
    <cellStyle name="Normal 5 3 2 2 2 2 15" xfId="35294" xr:uid="{88A822CE-ECF0-4C7F-B164-E50521061515}"/>
    <cellStyle name="Normal 5 3 2 2 2 2 2" xfId="35295" xr:uid="{31D40B7D-1ED7-4063-9110-1B5F540747A4}"/>
    <cellStyle name="Normal 5 3 2 2 2 2 2 2" xfId="35296" xr:uid="{DDD0BE9B-65CD-42E7-8F02-8D80C375811D}"/>
    <cellStyle name="Normal 5 3 2 2 2 2 2 2 2" xfId="35297" xr:uid="{6956D546-7B37-4F37-A3A6-D3DB2D9D0BE2}"/>
    <cellStyle name="Normal 5 3 2 2 2 2 2 2 2 2" xfId="35298" xr:uid="{8AA1A628-DD63-46CA-8C0B-F2C393E2ADD1}"/>
    <cellStyle name="Normal 5 3 2 2 2 2 2 2 2 2 2" xfId="35299" xr:uid="{0D99D522-92F3-42B3-A0F3-9BDE34DEA3DC}"/>
    <cellStyle name="Normal 5 3 2 2 2 2 2 2 2 2 2 2" xfId="35300" xr:uid="{3F1039F0-C8A4-4C7F-82DD-4EB43F6A469F}"/>
    <cellStyle name="Normal 5 3 2 2 2 2 2 2 2 2 3" xfId="35301" xr:uid="{30444F83-852A-4766-8F99-677E7C338BCD}"/>
    <cellStyle name="Normal 5 3 2 2 2 2 2 2 2 2 4" xfId="35302" xr:uid="{AC2DDF8C-C340-4683-9AC4-2B6CD7F71989}"/>
    <cellStyle name="Normal 5 3 2 2 2 2 2 2 2 2 5" xfId="35303" xr:uid="{2A22EDA9-3AA9-45CC-BA4F-7CCB3ABE0427}"/>
    <cellStyle name="Normal 5 3 2 2 2 2 2 2 2 3" xfId="35304" xr:uid="{A5F9F319-00AD-4C32-90F1-38634E611894}"/>
    <cellStyle name="Normal 5 3 2 2 2 2 2 2 2 3 2" xfId="35305" xr:uid="{E5A8935B-8769-4501-AD40-1D578FEEAFCC}"/>
    <cellStyle name="Normal 5 3 2 2 2 2 2 2 2 4" xfId="35306" xr:uid="{9E3AE09E-8B68-4644-A86E-87E98F30FBD6}"/>
    <cellStyle name="Normal 5 3 2 2 2 2 2 2 2 5" xfId="35307" xr:uid="{7282880B-41DE-446C-80C9-CB2BB686CFB2}"/>
    <cellStyle name="Normal 5 3 2 2 2 2 2 2 3" xfId="35308" xr:uid="{AD1B64CD-7E90-43AE-8206-A4E7D174C3AC}"/>
    <cellStyle name="Normal 5 3 2 2 2 2 2 2 4" xfId="35309" xr:uid="{CB286006-BDC1-4566-B4A0-95C4AFC382E7}"/>
    <cellStyle name="Normal 5 3 2 2 2 2 2 2 5" xfId="35310" xr:uid="{B3C62B03-7C67-44AF-94C6-B5126CB8C37B}"/>
    <cellStyle name="Normal 5 3 2 2 2 2 2 2 6" xfId="35311" xr:uid="{67F91A93-8A65-4CE7-B45D-81272F2A98EA}"/>
    <cellStyle name="Normal 5 3 2 2 2 2 2 2 6 2" xfId="35312" xr:uid="{FA67D1A5-D51B-4B1A-B1BF-1BF305E8AB5B}"/>
    <cellStyle name="Normal 5 3 2 2 2 2 2 2 7" xfId="35313" xr:uid="{9E03CEBB-A711-4909-8E55-2FDF6A3A5FAC}"/>
    <cellStyle name="Normal 5 3 2 2 2 2 2 2 8" xfId="35314" xr:uid="{6965E8E5-3D7D-48A0-81B5-9CE0BCCABC77}"/>
    <cellStyle name="Normal 5 3 2 2 2 2 2 2 9" xfId="35315" xr:uid="{E5146920-B99A-463E-9D4E-D4281DD39FCD}"/>
    <cellStyle name="Normal 5 3 2 2 2 2 2 3" xfId="35316" xr:uid="{DAD8CE0F-7669-471E-A291-B6023128E7C2}"/>
    <cellStyle name="Normal 5 3 2 2 2 2 2 3 2" xfId="35317" xr:uid="{24E24B47-3FB0-4675-82B3-C8AAF06D7F65}"/>
    <cellStyle name="Normal 5 3 2 2 2 2 2 3 2 2" xfId="35318" xr:uid="{A81DBD74-2D19-4DDA-B8A2-E6EE053FD5F3}"/>
    <cellStyle name="Normal 5 3 2 2 2 2 2 3 2 2 2" xfId="35319" xr:uid="{66C9EB6A-4BDF-4B0F-9661-7CBF259D24D2}"/>
    <cellStyle name="Normal 5 3 2 2 2 2 2 3 2 3" xfId="35320" xr:uid="{95D3FFFE-9AE3-4438-8C44-4ED58747FBB2}"/>
    <cellStyle name="Normal 5 3 2 2 2 2 2 3 2 4" xfId="35321" xr:uid="{916A8C76-E55A-42E1-A387-32A38E525D29}"/>
    <cellStyle name="Normal 5 3 2 2 2 2 2 3 2 5" xfId="35322" xr:uid="{2015DFFF-13BB-44BA-A8BA-5B65037A2C1E}"/>
    <cellStyle name="Normal 5 3 2 2 2 2 2 3 3" xfId="35323" xr:uid="{26723449-431E-431B-B4B0-47FD8D1F5BC4}"/>
    <cellStyle name="Normal 5 3 2 2 2 2 2 3 3 2" xfId="35324" xr:uid="{8A1D1B40-FFA5-4A60-B885-69CBC516F99B}"/>
    <cellStyle name="Normal 5 3 2 2 2 2 2 3 4" xfId="35325" xr:uid="{AA8DA41B-31D5-468E-9B98-495C7A967345}"/>
    <cellStyle name="Normal 5 3 2 2 2 2 2 3 5" xfId="35326" xr:uid="{EB2EDF23-FE75-4C51-A8CF-A8971DCD1387}"/>
    <cellStyle name="Normal 5 3 2 2 2 2 2 4" xfId="35327" xr:uid="{FB2582B9-FAA2-4B60-923E-B07BD24E3E7C}"/>
    <cellStyle name="Normal 5 3 2 2 2 2 2 5" xfId="35328" xr:uid="{4E6B8652-DF1C-4FE5-BDDE-7546E802A653}"/>
    <cellStyle name="Normal 5 3 2 2 2 2 2 6" xfId="35329" xr:uid="{B9DC4E97-7DA1-4072-8B3C-6AE88137176D}"/>
    <cellStyle name="Normal 5 3 2 2 2 2 2 6 2" xfId="35330" xr:uid="{1C10B163-1B57-471F-BFBE-9D4EA5A0F9F7}"/>
    <cellStyle name="Normal 5 3 2 2 2 2 2 7" xfId="35331" xr:uid="{99063821-6E61-4793-B923-930C856E3E17}"/>
    <cellStyle name="Normal 5 3 2 2 2 2 2 8" xfId="35332" xr:uid="{80E75951-114F-44A7-B64E-561F4E4EB393}"/>
    <cellStyle name="Normal 5 3 2 2 2 2 2 9" xfId="35333" xr:uid="{61BA81FC-E705-45B9-A271-71AC637FB42F}"/>
    <cellStyle name="Normal 5 3 2 2 2 2 3" xfId="35334" xr:uid="{A477DF54-F89E-4A5A-9129-AD59A0C43501}"/>
    <cellStyle name="Normal 5 3 2 2 2 2 3 2" xfId="35335" xr:uid="{BB6524DC-E458-483F-BD10-C3B3C9D5E055}"/>
    <cellStyle name="Normal 5 3 2 2 2 2 3 3" xfId="35336" xr:uid="{1F3C90B5-FC1C-4760-A406-62EB943A3164}"/>
    <cellStyle name="Normal 5 3 2 2 2 2 4" xfId="35337" xr:uid="{49BE78BB-BF2F-48B0-95F3-05DFED389B16}"/>
    <cellStyle name="Normal 5 3 2 2 2 2 4 2" xfId="35338" xr:uid="{BAB600F8-181E-48B6-8C37-FF6FCF84E44F}"/>
    <cellStyle name="Normal 5 3 2 2 2 2 4 3" xfId="35339" xr:uid="{0522FA22-E290-43CB-AC26-3EA4DD840FC1}"/>
    <cellStyle name="Normal 5 3 2 2 2 2 5" xfId="35340" xr:uid="{16FEE0E8-1ACD-4D67-AF73-2D1F05CD7C5E}"/>
    <cellStyle name="Normal 5 3 2 2 2 2 5 2" xfId="35341" xr:uid="{C374CFAD-DF4B-46C5-87D2-77DE153B2779}"/>
    <cellStyle name="Normal 5 3 2 2 2 2 5 3" xfId="35342" xr:uid="{5C3677A5-44FD-4750-B33F-77417E9E781C}"/>
    <cellStyle name="Normal 5 3 2 2 2 2 6" xfId="35343" xr:uid="{7788BDD0-E8C2-49FE-A482-1447EB766054}"/>
    <cellStyle name="Normal 5 3 2 2 2 2 6 2" xfId="35344" xr:uid="{790B885D-24F2-4DED-8CDA-1EEC6CCC527A}"/>
    <cellStyle name="Normal 5 3 2 2 2 2 6 3" xfId="35345" xr:uid="{3A9CBDE1-99AB-48F1-B288-FBDA5BFCA077}"/>
    <cellStyle name="Normal 5 3 2 2 2 2 7" xfId="35346" xr:uid="{21C61400-3735-4D16-88C0-C801D177D881}"/>
    <cellStyle name="Normal 5 3 2 2 2 2 7 2" xfId="35347" xr:uid="{C67CB1E7-AD9A-4409-8491-BF6E2BC70340}"/>
    <cellStyle name="Normal 5 3 2 2 2 2 7 3" xfId="35348" xr:uid="{BFA3F9D8-B625-46A4-ACED-91C61C905135}"/>
    <cellStyle name="Normal 5 3 2 2 2 2 8" xfId="35349" xr:uid="{5A899B07-8FFF-44F8-B958-802FA3335F34}"/>
    <cellStyle name="Normal 5 3 2 2 2 2 8 2" xfId="35350" xr:uid="{11F377A7-1FA9-46F3-9AE6-DB6F20CD798B}"/>
    <cellStyle name="Normal 5 3 2 2 2 2 8 2 2" xfId="35351" xr:uid="{0B654693-94DC-4D09-B6CE-1E178CA39F23}"/>
    <cellStyle name="Normal 5 3 2 2 2 2 8 2 2 2" xfId="35352" xr:uid="{2BCC98FF-A291-4B86-BDF9-30D10CE283E5}"/>
    <cellStyle name="Normal 5 3 2 2 2 2 8 2 3" xfId="35353" xr:uid="{7C716501-FEF2-4F4A-A665-B4BAFB367A3C}"/>
    <cellStyle name="Normal 5 3 2 2 2 2 8 2 4" xfId="35354" xr:uid="{AE6A6D2F-F073-4E26-9C8F-A6A4FC1D2D0C}"/>
    <cellStyle name="Normal 5 3 2 2 2 2 8 2 5" xfId="35355" xr:uid="{E7D0B5A6-378C-40E8-9274-EA972609CF61}"/>
    <cellStyle name="Normal 5 3 2 2 2 2 8 3" xfId="35356" xr:uid="{F2CF9536-3B30-4375-9E08-2F076766B33B}"/>
    <cellStyle name="Normal 5 3 2 2 2 2 8 3 2" xfId="35357" xr:uid="{2C696B6E-7FA1-4122-82BE-15B36AE830BD}"/>
    <cellStyle name="Normal 5 3 2 2 2 2 8 4" xfId="35358" xr:uid="{E5F23A6B-988F-4ABC-81C7-CD181536AC93}"/>
    <cellStyle name="Normal 5 3 2 2 2 2 8 5" xfId="35359" xr:uid="{4F0EED51-E60B-458C-A877-ACC263BA8A13}"/>
    <cellStyle name="Normal 5 3 2 2 2 2 9" xfId="35360" xr:uid="{91F17F3A-CFBB-42D9-B9CB-E1DABF279DE0}"/>
    <cellStyle name="Normal 5 3 2 2 2 3" xfId="35361" xr:uid="{AF8E00C7-C964-408B-965B-0D5887BE0A7E}"/>
    <cellStyle name="Normal 5 3 2 2 2 3 2" xfId="35362" xr:uid="{7BB29ACB-3F3A-4F06-9583-40A0FC7083E9}"/>
    <cellStyle name="Normal 5 3 2 2 2 3 3" xfId="35363" xr:uid="{0C4DB477-E659-445B-88F5-1A9F776C8E61}"/>
    <cellStyle name="Normal 5 3 2 2 2 4" xfId="35364" xr:uid="{4F72076A-FEB7-44DD-9FF9-D53B67DC7B15}"/>
    <cellStyle name="Normal 5 3 2 2 2 4 2" xfId="35365" xr:uid="{851868AB-C29C-4B20-87D9-0541BDFB8ED9}"/>
    <cellStyle name="Normal 5 3 2 2 2 4 2 2" xfId="35366" xr:uid="{4CB8935A-C6B6-4DD6-B556-18E27F031665}"/>
    <cellStyle name="Normal 5 3 2 2 2 4 2 2 2" xfId="35367" xr:uid="{CD5ED679-B55A-4F95-92CA-88D93E9C657D}"/>
    <cellStyle name="Normal 5 3 2 2 2 4 2 2 2 2" xfId="35368" xr:uid="{AFEEBAA8-3248-4877-BC7D-2F018887B706}"/>
    <cellStyle name="Normal 5 3 2 2 2 4 2 2 2 2 2" xfId="35369" xr:uid="{CBF79993-C628-45F7-B069-D17413E1DE29}"/>
    <cellStyle name="Normal 5 3 2 2 2 4 2 2 2 3" xfId="35370" xr:uid="{562F6AD0-47F2-4269-BC1C-2CD1ED9D8E57}"/>
    <cellStyle name="Normal 5 3 2 2 2 4 2 2 2 4" xfId="35371" xr:uid="{A52004F2-1144-4A22-86F0-8EDD5EB1991A}"/>
    <cellStyle name="Normal 5 3 2 2 2 4 2 2 2 5" xfId="35372" xr:uid="{4A237D81-38E7-4087-A457-8B254A9081CF}"/>
    <cellStyle name="Normal 5 3 2 2 2 4 2 2 3" xfId="35373" xr:uid="{CB615B09-7B32-4BAB-A3C6-2101FA61B363}"/>
    <cellStyle name="Normal 5 3 2 2 2 4 2 2 3 2" xfId="35374" xr:uid="{6B547321-15B8-457C-BEE5-FDAE02F77620}"/>
    <cellStyle name="Normal 5 3 2 2 2 4 2 2 4" xfId="35375" xr:uid="{08B32645-3A48-4A53-8E20-41310FA57BFB}"/>
    <cellStyle name="Normal 5 3 2 2 2 4 2 2 5" xfId="35376" xr:uid="{DE6045D6-07A6-4600-B536-AB8618BFB232}"/>
    <cellStyle name="Normal 5 3 2 2 2 4 2 3" xfId="35377" xr:uid="{1207DA21-3D02-4821-B5B9-52A9F0DB0185}"/>
    <cellStyle name="Normal 5 3 2 2 2 4 2 4" xfId="35378" xr:uid="{68161C3D-D602-465E-BAC6-C970A909B385}"/>
    <cellStyle name="Normal 5 3 2 2 2 4 2 5" xfId="35379" xr:uid="{0D21FA32-2A80-43A9-9BBA-AE7CF246DD53}"/>
    <cellStyle name="Normal 5 3 2 2 2 4 2 6" xfId="35380" xr:uid="{871BF57E-B236-4825-B5AD-18387089C9BC}"/>
    <cellStyle name="Normal 5 3 2 2 2 4 2 6 2" xfId="35381" xr:uid="{49AE941E-2247-470C-A4D4-471A58FC120F}"/>
    <cellStyle name="Normal 5 3 2 2 2 4 2 7" xfId="35382" xr:uid="{3D21DB01-40A1-45D0-AAE2-FC687104409F}"/>
    <cellStyle name="Normal 5 3 2 2 2 4 2 8" xfId="35383" xr:uid="{13863ED4-ADA3-40FA-8894-D4E5746A2DD6}"/>
    <cellStyle name="Normal 5 3 2 2 2 4 2 9" xfId="35384" xr:uid="{986FF5D0-27B2-4BFE-9005-30D2F3AF0AB5}"/>
    <cellStyle name="Normal 5 3 2 2 2 4 3" xfId="35385" xr:uid="{3AD0D6F7-12B4-4D25-A80D-D1CE029998B5}"/>
    <cellStyle name="Normal 5 3 2 2 2 4 3 2" xfId="35386" xr:uid="{5E663C4E-ED70-47B6-B374-4CBBF601F6CF}"/>
    <cellStyle name="Normal 5 3 2 2 2 4 3 2 2" xfId="35387" xr:uid="{9B9B8DF3-E1F1-46EC-A7C3-D534CF0D85BA}"/>
    <cellStyle name="Normal 5 3 2 2 2 4 3 2 2 2" xfId="35388" xr:uid="{376379F8-ECE5-4C86-8065-6D029966202C}"/>
    <cellStyle name="Normal 5 3 2 2 2 4 3 2 3" xfId="35389" xr:uid="{64BAABFF-86CA-4BBD-A71F-C1C863C1BE1F}"/>
    <cellStyle name="Normal 5 3 2 2 2 4 3 2 4" xfId="35390" xr:uid="{71E013EB-679E-43CE-96C7-967A18274F78}"/>
    <cellStyle name="Normal 5 3 2 2 2 4 3 2 5" xfId="35391" xr:uid="{E8E273D5-6ACD-4ACA-B818-8D37BDCCF0B6}"/>
    <cellStyle name="Normal 5 3 2 2 2 4 3 3" xfId="35392" xr:uid="{A709D349-4D3C-4B26-A2C2-FFD77860B6CE}"/>
    <cellStyle name="Normal 5 3 2 2 2 4 3 3 2" xfId="35393" xr:uid="{0C63CB39-6725-434E-A846-A95464A2410C}"/>
    <cellStyle name="Normal 5 3 2 2 2 4 3 4" xfId="35394" xr:uid="{6D59C39F-A4C5-4F47-A335-DD74E202FBDE}"/>
    <cellStyle name="Normal 5 3 2 2 2 4 3 5" xfId="35395" xr:uid="{407093BB-91E2-4F34-8830-B343A97AC613}"/>
    <cellStyle name="Normal 5 3 2 2 2 4 4" xfId="35396" xr:uid="{0917B742-F39F-4BDD-90F2-95EB70F7F489}"/>
    <cellStyle name="Normal 5 3 2 2 2 4 5" xfId="35397" xr:uid="{B80DFCF5-A8B2-49AC-928E-B2F33E1653B4}"/>
    <cellStyle name="Normal 5 3 2 2 2 4 6" xfId="35398" xr:uid="{CDC079C0-7B13-49BE-A147-B6E7AC2A2336}"/>
    <cellStyle name="Normal 5 3 2 2 2 4 6 2" xfId="35399" xr:uid="{899C773D-CF06-4700-891F-2E96B94F055B}"/>
    <cellStyle name="Normal 5 3 2 2 2 4 7" xfId="35400" xr:uid="{B5898F9E-67FC-46CD-B15C-3B284DA8F9E5}"/>
    <cellStyle name="Normal 5 3 2 2 2 4 8" xfId="35401" xr:uid="{89EC5C33-F262-45DC-AF66-86609E3B9A4F}"/>
    <cellStyle name="Normal 5 3 2 2 2 4 9" xfId="35402" xr:uid="{F73E6F78-E296-42E3-9776-1BF16DADED8A}"/>
    <cellStyle name="Normal 5 3 2 2 2 5" xfId="35403" xr:uid="{B1E5BCB5-D168-44A6-9521-72534669B02C}"/>
    <cellStyle name="Normal 5 3 2 2 2 6" xfId="35404" xr:uid="{0F1FF467-4D2D-451C-87C3-937DD1311D35}"/>
    <cellStyle name="Normal 5 3 2 2 2 7" xfId="35405" xr:uid="{103C5C78-8E0D-46BE-873C-EB710145927E}"/>
    <cellStyle name="Normal 5 3 2 2 2 8" xfId="35406" xr:uid="{046D14FF-0CB0-4E66-8FA8-9A55C06EE93E}"/>
    <cellStyle name="Normal 5 3 2 2 2 9" xfId="35407" xr:uid="{6C795E71-6DE2-4B85-8B9D-6F10A9167880}"/>
    <cellStyle name="Normal 5 3 2 2 2 9 2" xfId="35408" xr:uid="{D080B32F-C4B4-4970-8E8D-AA80C331BD75}"/>
    <cellStyle name="Normal 5 3 2 2 2 9 2 2" xfId="35409" xr:uid="{F8DC9A0F-23A2-4A0C-BC17-3A159E7F0FD0}"/>
    <cellStyle name="Normal 5 3 2 2 2 9 2 2 2" xfId="35410" xr:uid="{81CFAF8E-C647-44CC-AA88-49C5F9A94B9D}"/>
    <cellStyle name="Normal 5 3 2 2 2 9 2 3" xfId="35411" xr:uid="{2FBB47B0-8D75-4D54-A963-B88573934851}"/>
    <cellStyle name="Normal 5 3 2 2 2 9 2 4" xfId="35412" xr:uid="{5ECA1C1C-C642-4D09-893D-1802457ECCC8}"/>
    <cellStyle name="Normal 5 3 2 2 2 9 2 5" xfId="35413" xr:uid="{E3696F26-394E-47A6-AF75-E46CD560FBEF}"/>
    <cellStyle name="Normal 5 3 2 2 2 9 3" xfId="35414" xr:uid="{AAF85059-9649-4147-95B3-9ED8B52EAA0F}"/>
    <cellStyle name="Normal 5 3 2 2 2 9 3 2" xfId="35415" xr:uid="{0F0CDDD5-3359-49E7-B2FD-8FED96D20D14}"/>
    <cellStyle name="Normal 5 3 2 2 2 9 4" xfId="35416" xr:uid="{E49DF1FA-061C-4E04-85BA-990060016EA0}"/>
    <cellStyle name="Normal 5 3 2 2 2 9 5" xfId="35417" xr:uid="{70872E05-FC53-47CD-AC9D-8C75A37839FE}"/>
    <cellStyle name="Normal 5 3 2 2 3" xfId="35418" xr:uid="{5FBCD83E-3927-4CF3-B32D-4E595C138273}"/>
    <cellStyle name="Normal 5 3 2 2 3 10" xfId="35419" xr:uid="{6C7E6748-B2D0-4686-B386-0F750858EFEB}"/>
    <cellStyle name="Normal 5 3 2 2 3 11" xfId="35420" xr:uid="{EFDFCFED-E036-470D-A859-14AA944CFB1E}"/>
    <cellStyle name="Normal 5 3 2 2 3 12" xfId="35421" xr:uid="{DCFFC6FB-BC1A-4E54-9C71-BD5DBF33E3D1}"/>
    <cellStyle name="Normal 5 3 2 2 3 12 2" xfId="35422" xr:uid="{E83EF10B-5030-4763-A4A2-F5A83C5D758A}"/>
    <cellStyle name="Normal 5 3 2 2 3 13" xfId="35423" xr:uid="{083997B8-6599-40CC-BA02-CFE602C02259}"/>
    <cellStyle name="Normal 5 3 2 2 3 14" xfId="35424" xr:uid="{4AE6D683-22D5-483A-9060-A4F03CC9141C}"/>
    <cellStyle name="Normal 5 3 2 2 3 15" xfId="35425" xr:uid="{048FC307-2477-4BE0-9A1E-1AECA3181B57}"/>
    <cellStyle name="Normal 5 3 2 2 3 2" xfId="35426" xr:uid="{010F1EF3-487A-4FC1-8CD9-38569FE462A9}"/>
    <cellStyle name="Normal 5 3 2 2 3 2 2" xfId="35427" xr:uid="{EA0EFC9F-073E-4ECC-B9A0-D3F41182F3D0}"/>
    <cellStyle name="Normal 5 3 2 2 3 2 2 2" xfId="35428" xr:uid="{2883F0BB-6301-4646-A417-1A9C178A896A}"/>
    <cellStyle name="Normal 5 3 2 2 3 2 2 2 2" xfId="35429" xr:uid="{7697FCEB-F05F-420D-81E7-47D4BCB60AF0}"/>
    <cellStyle name="Normal 5 3 2 2 3 2 2 2 2 2" xfId="35430" xr:uid="{F812A618-55E1-435D-9946-B5B31B24448A}"/>
    <cellStyle name="Normal 5 3 2 2 3 2 2 2 2 2 2" xfId="35431" xr:uid="{89D7D8AF-649D-40F5-A4A8-B8E6FCF1105F}"/>
    <cellStyle name="Normal 5 3 2 2 3 2 2 2 2 3" xfId="35432" xr:uid="{564294E7-0072-47F5-9C50-F54BAD51BE9E}"/>
    <cellStyle name="Normal 5 3 2 2 3 2 2 2 2 4" xfId="35433" xr:uid="{52222F10-545E-4214-A671-784B0D0BFD38}"/>
    <cellStyle name="Normal 5 3 2 2 3 2 2 2 2 5" xfId="35434" xr:uid="{9DA7EF9D-3CC4-4DF3-BD05-C2FABB582D4A}"/>
    <cellStyle name="Normal 5 3 2 2 3 2 2 2 3" xfId="35435" xr:uid="{EE1F5F2E-630B-46F3-A5EC-5620273F41D0}"/>
    <cellStyle name="Normal 5 3 2 2 3 2 2 2 3 2" xfId="35436" xr:uid="{CD2CCFF5-7EA7-46E7-A7F3-9CB5F01107C4}"/>
    <cellStyle name="Normal 5 3 2 2 3 2 2 2 4" xfId="35437" xr:uid="{E35DAAB5-0845-41FC-B086-63B3248B4D17}"/>
    <cellStyle name="Normal 5 3 2 2 3 2 2 2 5" xfId="35438" xr:uid="{311AFE3B-B217-4DC7-A094-5BFD2DCD0C06}"/>
    <cellStyle name="Normal 5 3 2 2 3 2 2 3" xfId="35439" xr:uid="{144F9E17-CA60-4553-9137-B0BB70712759}"/>
    <cellStyle name="Normal 5 3 2 2 3 2 2 4" xfId="35440" xr:uid="{745A15F8-4341-40CB-81FA-3FE097E2BB69}"/>
    <cellStyle name="Normal 5 3 2 2 3 2 2 5" xfId="35441" xr:uid="{17920F55-1366-4B47-A1BC-1B2B3921281F}"/>
    <cellStyle name="Normal 5 3 2 2 3 2 2 6" xfId="35442" xr:uid="{F7471EB8-8FA1-43FC-89CC-33E651BF6F9C}"/>
    <cellStyle name="Normal 5 3 2 2 3 2 2 6 2" xfId="35443" xr:uid="{E5DF705E-187B-414A-8E72-879E94F12B53}"/>
    <cellStyle name="Normal 5 3 2 2 3 2 2 7" xfId="35444" xr:uid="{FD208EBD-5791-4E02-85FA-5A0DB16E58D9}"/>
    <cellStyle name="Normal 5 3 2 2 3 2 2 8" xfId="35445" xr:uid="{20EC4F48-000B-4F8E-AD35-0F590F696E7B}"/>
    <cellStyle name="Normal 5 3 2 2 3 2 2 9" xfId="35446" xr:uid="{7C95B059-A7AC-4E18-AE15-B906A5354F99}"/>
    <cellStyle name="Normal 5 3 2 2 3 2 3" xfId="35447" xr:uid="{CDAC02BD-96E4-4828-8428-AAA27482D44C}"/>
    <cellStyle name="Normal 5 3 2 2 3 2 3 2" xfId="35448" xr:uid="{5829982B-7113-4A7D-8413-FF67A742A65E}"/>
    <cellStyle name="Normal 5 3 2 2 3 2 3 2 2" xfId="35449" xr:uid="{B697E5A8-C3AA-4AD0-AA2D-786ACC5143CF}"/>
    <cellStyle name="Normal 5 3 2 2 3 2 3 2 2 2" xfId="35450" xr:uid="{4A516139-AE67-47A5-9236-86070A9D7C6F}"/>
    <cellStyle name="Normal 5 3 2 2 3 2 3 2 3" xfId="35451" xr:uid="{8DF1CA31-278A-4B47-A4B7-418C57D75E22}"/>
    <cellStyle name="Normal 5 3 2 2 3 2 3 2 4" xfId="35452" xr:uid="{E7CE7860-C857-4FFE-B11E-9D7B0740763A}"/>
    <cellStyle name="Normal 5 3 2 2 3 2 3 2 5" xfId="35453" xr:uid="{D2EBFFAB-3B30-4516-ADE5-9EEB8EB16BB9}"/>
    <cellStyle name="Normal 5 3 2 2 3 2 3 3" xfId="35454" xr:uid="{CCFADDCB-8560-4531-ABB9-95FC798344BD}"/>
    <cellStyle name="Normal 5 3 2 2 3 2 3 3 2" xfId="35455" xr:uid="{1662CEDF-9394-4D24-9D93-220EBDE00CCC}"/>
    <cellStyle name="Normal 5 3 2 2 3 2 3 4" xfId="35456" xr:uid="{F2C11DA2-D72E-4375-AC64-D8DD701A713E}"/>
    <cellStyle name="Normal 5 3 2 2 3 2 3 5" xfId="35457" xr:uid="{D2D16615-AACB-4236-981E-FEA619CF2A01}"/>
    <cellStyle name="Normal 5 3 2 2 3 2 4" xfId="35458" xr:uid="{9FF3D0EE-3B31-4B7F-934A-879E1FE81548}"/>
    <cellStyle name="Normal 5 3 2 2 3 2 5" xfId="35459" xr:uid="{2E4A3969-C06D-4EBB-BA21-21D5406BDB8C}"/>
    <cellStyle name="Normal 5 3 2 2 3 2 6" xfId="35460" xr:uid="{C04E6D29-E5BE-47B1-B930-4F6EEA30E8C3}"/>
    <cellStyle name="Normal 5 3 2 2 3 2 6 2" xfId="35461" xr:uid="{652D17B2-A438-4860-8BA4-B4E0EA82671E}"/>
    <cellStyle name="Normal 5 3 2 2 3 2 7" xfId="35462" xr:uid="{8CE3ECA1-9BCE-4027-ABC1-E759B66BF247}"/>
    <cellStyle name="Normal 5 3 2 2 3 2 8" xfId="35463" xr:uid="{19F9375D-FBDD-47D8-A574-F60720D4A67A}"/>
    <cellStyle name="Normal 5 3 2 2 3 2 9" xfId="35464" xr:uid="{A198FF8C-43D9-40EE-8D54-26C5134F4495}"/>
    <cellStyle name="Normal 5 3 2 2 3 3" xfId="35465" xr:uid="{27F2F808-C234-4706-8CF3-0BBFD16B451B}"/>
    <cellStyle name="Normal 5 3 2 2 3 4" xfId="35466" xr:uid="{95A38198-CE49-4B49-A205-1989B8945E00}"/>
    <cellStyle name="Normal 5 3 2 2 3 5" xfId="35467" xr:uid="{12B0B149-734C-40CB-9A69-25F2FE63789F}"/>
    <cellStyle name="Normal 5 3 2 2 3 6" xfId="35468" xr:uid="{617C249D-5289-4CC4-93BE-EA763CC17331}"/>
    <cellStyle name="Normal 5 3 2 2 3 7" xfId="35469" xr:uid="{5D35FEB0-962E-4B41-A4C0-90231E2EB598}"/>
    <cellStyle name="Normal 5 3 2 2 3 8" xfId="35470" xr:uid="{02CD86F3-BEBF-434A-B496-76618927C4B9}"/>
    <cellStyle name="Normal 5 3 2 2 3 8 2" xfId="35471" xr:uid="{29A848A5-9F09-4BCF-98C4-E48DBEC62FFE}"/>
    <cellStyle name="Normal 5 3 2 2 3 8 2 2" xfId="35472" xr:uid="{A7BC3CEC-E202-49B1-A740-E75312E86D03}"/>
    <cellStyle name="Normal 5 3 2 2 3 8 2 2 2" xfId="35473" xr:uid="{8A5D2332-3FB5-42E2-9DE5-7CC54318B662}"/>
    <cellStyle name="Normal 5 3 2 2 3 8 2 3" xfId="35474" xr:uid="{58E7FCD6-1106-4A6B-A797-A3CD2EBF7E6B}"/>
    <cellStyle name="Normal 5 3 2 2 3 8 2 4" xfId="35475" xr:uid="{3C063D36-C7D6-43D2-A807-C1458A438E48}"/>
    <cellStyle name="Normal 5 3 2 2 3 8 2 5" xfId="35476" xr:uid="{DF40E145-B26F-4903-AF39-DFEE330030C3}"/>
    <cellStyle name="Normal 5 3 2 2 3 8 3" xfId="35477" xr:uid="{29465921-71DF-4F96-95FB-538FD4CF2B27}"/>
    <cellStyle name="Normal 5 3 2 2 3 8 3 2" xfId="35478" xr:uid="{D5C5CFEF-0C01-4AC4-8D1F-CE6A61E109D9}"/>
    <cellStyle name="Normal 5 3 2 2 3 8 4" xfId="35479" xr:uid="{33B3A7C3-F0FB-498E-8BF4-36379F1C7757}"/>
    <cellStyle name="Normal 5 3 2 2 3 8 5" xfId="35480" xr:uid="{CE2F9BCD-B45E-4A4E-B823-2CBA04D9FF61}"/>
    <cellStyle name="Normal 5 3 2 2 3 9" xfId="35481" xr:uid="{8688F60E-F473-4C1C-91E1-00F02BEABB96}"/>
    <cellStyle name="Normal 5 3 2 2 4" xfId="35482" xr:uid="{B2E83DA5-0563-4AA1-9B56-14F44149D608}"/>
    <cellStyle name="Normal 5 3 2 2 4 2" xfId="35483" xr:uid="{01513007-767A-49DD-81C1-8B46AB4A3E46}"/>
    <cellStyle name="Normal 5 3 2 2 4 2 2" xfId="35484" xr:uid="{C84379E7-A36D-497A-B3C9-905938BE17E5}"/>
    <cellStyle name="Normal 5 3 2 2 4 2 2 2" xfId="35485" xr:uid="{25443E75-6C98-4963-BD9D-29658C744C46}"/>
    <cellStyle name="Normal 5 3 2 2 4 2 2 2 2" xfId="35486" xr:uid="{07CC2286-4DED-46A7-BF32-EE7A18445211}"/>
    <cellStyle name="Normal 5 3 2 2 4 2 2 2 2 2" xfId="35487" xr:uid="{F8B02BF4-5F7A-4CCB-A4FC-1978258B2928}"/>
    <cellStyle name="Normal 5 3 2 2 4 2 2 2 3" xfId="35488" xr:uid="{BFE1E982-70C8-4DA7-A028-3F731FC3B3DF}"/>
    <cellStyle name="Normal 5 3 2 2 4 2 2 2 4" xfId="35489" xr:uid="{B174EBC2-BE38-4002-8C09-8DE263A9B9E1}"/>
    <cellStyle name="Normal 5 3 2 2 4 2 2 2 5" xfId="35490" xr:uid="{E5D44BB0-AFA5-45E5-9BDE-E457F2A5AF50}"/>
    <cellStyle name="Normal 5 3 2 2 4 2 2 3" xfId="35491" xr:uid="{14AC1A9D-44D6-4F93-9B87-AF47E4BAB322}"/>
    <cellStyle name="Normal 5 3 2 2 4 2 2 3 2" xfId="35492" xr:uid="{7C2F5937-26C6-4C3A-A87F-82C20F681DD5}"/>
    <cellStyle name="Normal 5 3 2 2 4 2 2 4" xfId="35493" xr:uid="{290C6AF8-B765-483F-A0CC-3DB56D8A2472}"/>
    <cellStyle name="Normal 5 3 2 2 4 2 2 5" xfId="35494" xr:uid="{BDD25AA6-AFBC-4118-8562-A847A4D2F96D}"/>
    <cellStyle name="Normal 5 3 2 2 4 2 3" xfId="35495" xr:uid="{A72A303C-B74B-4DAA-8A09-BC1CD825EF8B}"/>
    <cellStyle name="Normal 5 3 2 2 4 2 4" xfId="35496" xr:uid="{079A1B35-D8F5-4A4E-829E-205D5D2CBC2A}"/>
    <cellStyle name="Normal 5 3 2 2 4 2 5" xfId="35497" xr:uid="{406D9D02-9497-4E1C-8BD7-62911B7EA01D}"/>
    <cellStyle name="Normal 5 3 2 2 4 2 6" xfId="35498" xr:uid="{A7F077FE-3F94-42DE-AD0C-4E61D58921E7}"/>
    <cellStyle name="Normal 5 3 2 2 4 2 6 2" xfId="35499" xr:uid="{8DAFA964-0BB6-473D-B432-C6F0A540CF68}"/>
    <cellStyle name="Normal 5 3 2 2 4 2 7" xfId="35500" xr:uid="{C140D61A-2A3C-4187-9A42-94B31A55E90E}"/>
    <cellStyle name="Normal 5 3 2 2 4 2 8" xfId="35501" xr:uid="{354CEAA0-D790-4DAE-9235-FB79494C0256}"/>
    <cellStyle name="Normal 5 3 2 2 4 2 9" xfId="35502" xr:uid="{C94F8B11-11F2-4080-AD74-AD4A61BB23F1}"/>
    <cellStyle name="Normal 5 3 2 2 4 3" xfId="35503" xr:uid="{0C7B7444-329A-4457-B491-ACC585E4DD67}"/>
    <cellStyle name="Normal 5 3 2 2 4 3 2" xfId="35504" xr:uid="{A21B681A-915F-4F04-82AA-B6FB4518F8E5}"/>
    <cellStyle name="Normal 5 3 2 2 4 3 2 2" xfId="35505" xr:uid="{267B49CB-0CF5-412D-AB80-8CED48B67B04}"/>
    <cellStyle name="Normal 5 3 2 2 4 3 2 2 2" xfId="35506" xr:uid="{2D3A80F8-8FE2-44A7-B01E-0C0E9478E0B4}"/>
    <cellStyle name="Normal 5 3 2 2 4 3 2 3" xfId="35507" xr:uid="{413DF3B2-CD91-4BE0-909D-F0CEA4E9AD18}"/>
    <cellStyle name="Normal 5 3 2 2 4 3 2 4" xfId="35508" xr:uid="{593FEE2C-4D55-43CE-A585-17A58509BE2E}"/>
    <cellStyle name="Normal 5 3 2 2 4 3 2 5" xfId="35509" xr:uid="{6805DB4F-9AE1-4DB0-A566-1C32FEB863C3}"/>
    <cellStyle name="Normal 5 3 2 2 4 3 3" xfId="35510" xr:uid="{E1802078-5894-4C42-A600-C15764CA729D}"/>
    <cellStyle name="Normal 5 3 2 2 4 3 3 2" xfId="35511" xr:uid="{997BE925-DE54-41F0-91DA-25362ECFC434}"/>
    <cellStyle name="Normal 5 3 2 2 4 3 4" xfId="35512" xr:uid="{F62B75D8-3D40-4678-AE34-265EE7A2ECA2}"/>
    <cellStyle name="Normal 5 3 2 2 4 3 5" xfId="35513" xr:uid="{7E494C3E-3E5E-4686-AEEB-FAFD5EF90F9E}"/>
    <cellStyle name="Normal 5 3 2 2 4 4" xfId="35514" xr:uid="{9C848878-328A-4810-BE77-2BB83F8C9D77}"/>
    <cellStyle name="Normal 5 3 2 2 4 5" xfId="35515" xr:uid="{22FB3416-5107-4F3F-9720-FAE1823FAB3C}"/>
    <cellStyle name="Normal 5 3 2 2 4 6" xfId="35516" xr:uid="{AF2502E3-4B32-4EF3-9EA8-D578DC6C0E47}"/>
    <cellStyle name="Normal 5 3 2 2 4 6 2" xfId="35517" xr:uid="{20B814E9-BE90-4964-8601-0BD4FBD85232}"/>
    <cellStyle name="Normal 5 3 2 2 4 7" xfId="35518" xr:uid="{1FE0A66F-85B6-4EAA-BDBD-DBBA90DBF977}"/>
    <cellStyle name="Normal 5 3 2 2 4 8" xfId="35519" xr:uid="{31B00073-7E64-4B7E-A14C-5199A8C112EC}"/>
    <cellStyle name="Normal 5 3 2 2 4 9" xfId="35520" xr:uid="{2B966667-AEAC-40DB-9BF5-04BD031DA45A}"/>
    <cellStyle name="Normal 5 3 2 2 5" xfId="35521" xr:uid="{428D932D-6970-4E15-914D-40066A0F020F}"/>
    <cellStyle name="Normal 5 3 2 2 5 2" xfId="35522" xr:uid="{2EB5ABA3-7167-4A40-81E0-AF495BC0424D}"/>
    <cellStyle name="Normal 5 3 2 2 5 3" xfId="35523" xr:uid="{F4BC946C-1B84-48DA-AFFD-03BC954D2253}"/>
    <cellStyle name="Normal 5 3 2 2 6" xfId="35524" xr:uid="{C504806E-A896-4CF0-9561-8BAB44915A20}"/>
    <cellStyle name="Normal 5 3 2 2 6 2" xfId="35525" xr:uid="{5C01DDFF-9BC8-42E3-B5C8-4E6555C44F9F}"/>
    <cellStyle name="Normal 5 3 2 2 6 3" xfId="35526" xr:uid="{2D9351F7-ADE8-4050-8FF0-57C920904925}"/>
    <cellStyle name="Normal 5 3 2 2 7" xfId="35527" xr:uid="{A7DC1D69-A43A-4FF8-B63E-4E0A3AB876EB}"/>
    <cellStyle name="Normal 5 3 2 2 7 2" xfId="35528" xr:uid="{DC6A95CC-E82D-416D-AE4F-B9B65CC5908D}"/>
    <cellStyle name="Normal 5 3 2 2 7 3" xfId="35529" xr:uid="{06469113-5E5E-47F9-968F-F3C102A701A7}"/>
    <cellStyle name="Normal 5 3 2 2 8" xfId="35530" xr:uid="{4D62097B-B47C-4318-94D2-18A589F0D840}"/>
    <cellStyle name="Normal 5 3 2 2 8 2" xfId="35531" xr:uid="{91F70C8E-97E7-4CCA-8962-9394DA8E5175}"/>
    <cellStyle name="Normal 5 3 2 2 8 3" xfId="35532" xr:uid="{E1E504E3-6177-4B69-BB67-CCEF6BF6366F}"/>
    <cellStyle name="Normal 5 3 2 2 9" xfId="35533" xr:uid="{FBE798FE-6493-48B9-AC55-5E1C9D75B2AF}"/>
    <cellStyle name="Normal 5 3 2 2 9 2" xfId="35534" xr:uid="{EBA698AE-DC1B-43BE-83D6-AEDAD8781A3D}"/>
    <cellStyle name="Normal 5 3 2 2 9 2 2" xfId="35535" xr:uid="{155842F7-32FB-40CC-B895-284369F47D53}"/>
    <cellStyle name="Normal 5 3 2 2 9 2 2 2" xfId="35536" xr:uid="{07F88707-214A-4C43-AC52-DDE063AEA3A9}"/>
    <cellStyle name="Normal 5 3 2 2 9 2 3" xfId="35537" xr:uid="{3B72198B-6D62-46A8-AB03-5465CA809B9F}"/>
    <cellStyle name="Normal 5 3 2 2 9 2 4" xfId="35538" xr:uid="{FF66CB6C-CB09-47CD-BF20-15448A6BFCA1}"/>
    <cellStyle name="Normal 5 3 2 2 9 2 5" xfId="35539" xr:uid="{A472D9C9-BEC3-46D2-91FC-EC362447021B}"/>
    <cellStyle name="Normal 5 3 2 2 9 3" xfId="35540" xr:uid="{24FB193E-1DEE-4D0D-A6E0-FFA26B4D0E58}"/>
    <cellStyle name="Normal 5 3 2 2 9 3 2" xfId="35541" xr:uid="{8C35DFBC-D60A-446F-A48C-76E0787F224D}"/>
    <cellStyle name="Normal 5 3 2 2 9 4" xfId="35542" xr:uid="{36508AC5-9810-43C9-A769-9C5791E74E79}"/>
    <cellStyle name="Normal 5 3 2 2 9 5" xfId="35543" xr:uid="{3CD91004-49F0-4528-9CDC-923BED3D8F57}"/>
    <cellStyle name="Normal 5 3 2 3" xfId="35544" xr:uid="{1686EBC6-9E5C-4C19-98C1-6CE8B53C7A0B}"/>
    <cellStyle name="Normal 5 3 2 3 2" xfId="35545" xr:uid="{A9FD9638-A093-4E71-A92C-327F4BB1BCD1}"/>
    <cellStyle name="Normal 5 3 2 3 3" xfId="35546" xr:uid="{508A3DBE-9A11-445B-BA99-E23D7B55D9A2}"/>
    <cellStyle name="Normal 5 3 2 4" xfId="35547" xr:uid="{B9D22655-284E-4340-BB61-D08CB3FAE514}"/>
    <cellStyle name="Normal 5 3 2 4 10" xfId="35548" xr:uid="{9D5D4828-6C36-4F35-98DF-B8F9BC300474}"/>
    <cellStyle name="Normal 5 3 2 4 11" xfId="35549" xr:uid="{F5D1C813-D50D-444D-BACB-B9A9B537B1A9}"/>
    <cellStyle name="Normal 5 3 2 4 12" xfId="35550" xr:uid="{97A86E4D-F27A-461A-952C-5C8867909BA8}"/>
    <cellStyle name="Normal 5 3 2 4 12 2" xfId="35551" xr:uid="{DD0C042C-A409-4D93-84CB-BC9811F0FD10}"/>
    <cellStyle name="Normal 5 3 2 4 13" xfId="35552" xr:uid="{FB214439-7D5A-4E74-B7B2-C960A17FC8F8}"/>
    <cellStyle name="Normal 5 3 2 4 14" xfId="35553" xr:uid="{9C3BED82-6EF2-4500-AC37-FDC0B066E386}"/>
    <cellStyle name="Normal 5 3 2 4 15" xfId="35554" xr:uid="{FBF51DEF-F938-4B8D-9A1C-50CD4534FFC2}"/>
    <cellStyle name="Normal 5 3 2 4 2" xfId="35555" xr:uid="{611AA746-7665-4ADD-B9EB-16BB43F3D339}"/>
    <cellStyle name="Normal 5 3 2 4 2 2" xfId="35556" xr:uid="{18324E7E-E15E-4980-A3F1-8713F9A6ED86}"/>
    <cellStyle name="Normal 5 3 2 4 2 2 2" xfId="35557" xr:uid="{59671C08-50E2-4ABC-92C7-59D88402D202}"/>
    <cellStyle name="Normal 5 3 2 4 2 2 2 2" xfId="35558" xr:uid="{39D69A46-511E-4E54-94B8-B0E352383689}"/>
    <cellStyle name="Normal 5 3 2 4 2 2 2 2 2" xfId="35559" xr:uid="{3A15ED43-9E69-4984-AC79-CAA5346347C3}"/>
    <cellStyle name="Normal 5 3 2 4 2 2 2 2 2 2" xfId="35560" xr:uid="{7E1112C5-6565-4EAB-A9D6-C594E8E3EB74}"/>
    <cellStyle name="Normal 5 3 2 4 2 2 2 2 3" xfId="35561" xr:uid="{4C44F904-9CA7-4429-B28B-0338F8D7C923}"/>
    <cellStyle name="Normal 5 3 2 4 2 2 2 2 4" xfId="35562" xr:uid="{C79DFCBB-D10F-434F-A316-F5BC2156A0BF}"/>
    <cellStyle name="Normal 5 3 2 4 2 2 2 2 5" xfId="35563" xr:uid="{EFBB5B9B-31C3-4710-A0D2-DDCCF59460C4}"/>
    <cellStyle name="Normal 5 3 2 4 2 2 2 3" xfId="35564" xr:uid="{9EF65F58-E7B3-4FAD-8F01-A53C35879424}"/>
    <cellStyle name="Normal 5 3 2 4 2 2 2 3 2" xfId="35565" xr:uid="{1E6803B4-0513-4763-B811-CBC5FB5D5653}"/>
    <cellStyle name="Normal 5 3 2 4 2 2 2 4" xfId="35566" xr:uid="{0227CD40-39EB-48EC-9B6A-495F2EFB099B}"/>
    <cellStyle name="Normal 5 3 2 4 2 2 2 5" xfId="35567" xr:uid="{244F1934-E7B5-460E-ADE0-D21BD994F0B7}"/>
    <cellStyle name="Normal 5 3 2 4 2 2 3" xfId="35568" xr:uid="{2AE3CD0B-82AE-4F7E-8748-72C5077BE262}"/>
    <cellStyle name="Normal 5 3 2 4 2 2 4" xfId="35569" xr:uid="{45C2572F-67E3-471A-9473-A977B20BE2C9}"/>
    <cellStyle name="Normal 5 3 2 4 2 2 5" xfId="35570" xr:uid="{F9029D21-A6BB-4CE4-86D5-9927B3AE6E8A}"/>
    <cellStyle name="Normal 5 3 2 4 2 2 6" xfId="35571" xr:uid="{8D23C6CF-98F9-4ECF-936B-F858482A8530}"/>
    <cellStyle name="Normal 5 3 2 4 2 2 6 2" xfId="35572" xr:uid="{90076F9E-ED4E-4BF1-B5A9-7F175E373273}"/>
    <cellStyle name="Normal 5 3 2 4 2 2 7" xfId="35573" xr:uid="{ADF3154C-C23C-45EA-98AF-FD93C9D628D5}"/>
    <cellStyle name="Normal 5 3 2 4 2 2 8" xfId="35574" xr:uid="{370B47A8-2058-4BF6-8B9C-BE721D497673}"/>
    <cellStyle name="Normal 5 3 2 4 2 2 9" xfId="35575" xr:uid="{5394BD97-A8EC-425D-AAEB-FC33DA2F5249}"/>
    <cellStyle name="Normal 5 3 2 4 2 3" xfId="35576" xr:uid="{B916BB57-D494-47AB-BC25-72CB7775AEC9}"/>
    <cellStyle name="Normal 5 3 2 4 2 3 2" xfId="35577" xr:uid="{85E8471B-3B85-4D3E-A6A0-3B26CF6F5153}"/>
    <cellStyle name="Normal 5 3 2 4 2 3 2 2" xfId="35578" xr:uid="{39D53AD6-CDE6-427D-BE80-42E095BB7A5D}"/>
    <cellStyle name="Normal 5 3 2 4 2 3 2 2 2" xfId="35579" xr:uid="{A07B236F-A36B-4213-B545-239A5EB83BB1}"/>
    <cellStyle name="Normal 5 3 2 4 2 3 2 3" xfId="35580" xr:uid="{E8F510F2-4D8E-4E97-B992-12DED9A66BE1}"/>
    <cellStyle name="Normal 5 3 2 4 2 3 2 4" xfId="35581" xr:uid="{2542B1A9-A6AB-40BD-84B7-20423FA0B4C2}"/>
    <cellStyle name="Normal 5 3 2 4 2 3 2 5" xfId="35582" xr:uid="{B7A1B6E6-0E3C-4937-98EE-16169A8B8A2B}"/>
    <cellStyle name="Normal 5 3 2 4 2 3 3" xfId="35583" xr:uid="{BC1379E1-9BE7-478D-923C-24FD2FE1E8EF}"/>
    <cellStyle name="Normal 5 3 2 4 2 3 3 2" xfId="35584" xr:uid="{02F7FE87-C8AF-457D-844F-9A47DC11C882}"/>
    <cellStyle name="Normal 5 3 2 4 2 3 4" xfId="35585" xr:uid="{50ABF960-6B86-4E90-BA09-B8C165EF73F3}"/>
    <cellStyle name="Normal 5 3 2 4 2 3 5" xfId="35586" xr:uid="{03CA44FA-6206-403F-B56D-D8747867BEAE}"/>
    <cellStyle name="Normal 5 3 2 4 2 4" xfId="35587" xr:uid="{D169D304-5853-48CE-A3FB-0CDCCAFD3D3B}"/>
    <cellStyle name="Normal 5 3 2 4 2 5" xfId="35588" xr:uid="{140CD97B-6FDA-40BA-931B-D142BFB8965D}"/>
    <cellStyle name="Normal 5 3 2 4 2 6" xfId="35589" xr:uid="{CEDE3C00-612D-422E-B7B4-6F36755C0C90}"/>
    <cellStyle name="Normal 5 3 2 4 2 6 2" xfId="35590" xr:uid="{7BF0F985-AD9E-4C9A-AFF4-8C7B0FA2F50A}"/>
    <cellStyle name="Normal 5 3 2 4 2 7" xfId="35591" xr:uid="{B38ACE9F-DAEC-4E1A-B2CE-BDDABB96453D}"/>
    <cellStyle name="Normal 5 3 2 4 2 8" xfId="35592" xr:uid="{9C576487-B22C-4F06-A4ED-849173CEB150}"/>
    <cellStyle name="Normal 5 3 2 4 2 9" xfId="35593" xr:uid="{0739D6EC-5B59-4844-A61F-C9B5879EA717}"/>
    <cellStyle name="Normal 5 3 2 4 3" xfId="35594" xr:uid="{0D1E1A6B-41D5-4444-89F3-25C61371DA3B}"/>
    <cellStyle name="Normal 5 3 2 4 3 2" xfId="35595" xr:uid="{AF3C1FCC-429B-4C8A-90DF-8E5DD53A6BF2}"/>
    <cellStyle name="Normal 5 3 2 4 3 3" xfId="35596" xr:uid="{E054BDC5-73BF-4169-8305-8E60EC10A50A}"/>
    <cellStyle name="Normal 5 3 2 4 4" xfId="35597" xr:uid="{39A3263E-CC9B-48B4-9BDA-D4D9D0629502}"/>
    <cellStyle name="Normal 5 3 2 4 4 2" xfId="35598" xr:uid="{67EEC3EE-6621-4EA0-BFCE-7771253E8BEC}"/>
    <cellStyle name="Normal 5 3 2 4 4 3" xfId="35599" xr:uid="{AE3F9B9D-5BCC-49BA-B3C8-87EA6D0E3ECD}"/>
    <cellStyle name="Normal 5 3 2 4 5" xfId="35600" xr:uid="{D04F2C92-3976-4B4B-9B31-678D49FA59A7}"/>
    <cellStyle name="Normal 5 3 2 4 5 2" xfId="35601" xr:uid="{E69568FF-154A-465C-A818-6CF028CD74F0}"/>
    <cellStyle name="Normal 5 3 2 4 5 3" xfId="35602" xr:uid="{B763A4E9-7FA6-40C9-B6E7-FE9596859730}"/>
    <cellStyle name="Normal 5 3 2 4 6" xfId="35603" xr:uid="{042C2FCA-D8D2-4654-97FB-EB39BDF5A018}"/>
    <cellStyle name="Normal 5 3 2 4 6 2" xfId="35604" xr:uid="{94D891A6-DC3F-4581-A0D8-F8486F7EC849}"/>
    <cellStyle name="Normal 5 3 2 4 6 3" xfId="35605" xr:uid="{FB508769-2157-4E5F-A52B-A222B4C133F6}"/>
    <cellStyle name="Normal 5 3 2 4 7" xfId="35606" xr:uid="{7A5143EF-5EEB-425A-876D-31910037DA9D}"/>
    <cellStyle name="Normal 5 3 2 4 7 2" xfId="35607" xr:uid="{91B2708E-48A1-4D45-AC61-056BA7FEF16C}"/>
    <cellStyle name="Normal 5 3 2 4 7 3" xfId="35608" xr:uid="{6252919E-5D1F-47C6-B873-72BC5BAE4996}"/>
    <cellStyle name="Normal 5 3 2 4 8" xfId="35609" xr:uid="{6DADDFB1-82EB-4235-92ED-2117ED9D0D11}"/>
    <cellStyle name="Normal 5 3 2 4 8 2" xfId="35610" xr:uid="{86757648-405A-4E5C-A03F-DEF1739B8814}"/>
    <cellStyle name="Normal 5 3 2 4 8 2 2" xfId="35611" xr:uid="{19ECD9EA-61E1-4133-8F4E-AB3DC15104E0}"/>
    <cellStyle name="Normal 5 3 2 4 8 2 2 2" xfId="35612" xr:uid="{25D3A78D-E7B7-45C4-A10C-14D5FD974B7A}"/>
    <cellStyle name="Normal 5 3 2 4 8 2 3" xfId="35613" xr:uid="{01531379-301D-4416-A0C2-C0C8E80C08A3}"/>
    <cellStyle name="Normal 5 3 2 4 8 2 4" xfId="35614" xr:uid="{69223B38-1D96-4C79-8D20-E491EAF92CBD}"/>
    <cellStyle name="Normal 5 3 2 4 8 2 5" xfId="35615" xr:uid="{BF40A636-2D12-44DB-BB1E-C359218D9429}"/>
    <cellStyle name="Normal 5 3 2 4 8 3" xfId="35616" xr:uid="{2566EE58-43F6-4EC1-B6CF-9BB43F419A13}"/>
    <cellStyle name="Normal 5 3 2 4 8 3 2" xfId="35617" xr:uid="{9E7E7B0E-2EAD-476A-91C5-6AB614E48FF8}"/>
    <cellStyle name="Normal 5 3 2 4 8 4" xfId="35618" xr:uid="{8065B1BF-6273-4F33-86A8-830C1E12DD8D}"/>
    <cellStyle name="Normal 5 3 2 4 8 5" xfId="35619" xr:uid="{95445030-9A27-4C1F-A8CD-6C3490CFA5D1}"/>
    <cellStyle name="Normal 5 3 2 4 9" xfId="35620" xr:uid="{E509C1CE-7528-4E97-9856-139B52A5F5A9}"/>
    <cellStyle name="Normal 5 3 2 5" xfId="35621" xr:uid="{F90A56D3-7500-4AFC-8DC8-CFAB9720909E}"/>
    <cellStyle name="Normal 5 3 2 5 2" xfId="35622" xr:uid="{5731B050-5B2D-4A2E-AFF5-A1269BE94F84}"/>
    <cellStyle name="Normal 5 3 2 5 3" xfId="35623" xr:uid="{7204D8D4-6D29-4258-BB91-9AB22E5C74A6}"/>
    <cellStyle name="Normal 5 3 2 6" xfId="35624" xr:uid="{CE170D3C-6468-4994-8B27-90719EE82689}"/>
    <cellStyle name="Normal 5 3 2 6 2" xfId="35625" xr:uid="{21F9CB6B-C0F6-40E0-A3DC-0C2D2B0B75C3}"/>
    <cellStyle name="Normal 5 3 2 6 2 2" xfId="35626" xr:uid="{99DC9252-8891-473F-9ACB-222348C3351D}"/>
    <cellStyle name="Normal 5 3 2 6 2 2 2" xfId="35627" xr:uid="{7BF7798D-9C2B-4F80-B236-338F39903E92}"/>
    <cellStyle name="Normal 5 3 2 6 2 2 2 2" xfId="35628" xr:uid="{BA5EB08C-DB38-4D66-B60D-9D9F2C768D9C}"/>
    <cellStyle name="Normal 5 3 2 6 2 2 2 2 2" xfId="35629" xr:uid="{DF75A667-7DCD-4800-9095-94394ADC68C5}"/>
    <cellStyle name="Normal 5 3 2 6 2 2 2 3" xfId="35630" xr:uid="{D05B5EC9-51ED-40AD-B8D0-E5397F1A1897}"/>
    <cellStyle name="Normal 5 3 2 6 2 2 2 4" xfId="35631" xr:uid="{6A004E8F-46A9-4357-9148-01135059B721}"/>
    <cellStyle name="Normal 5 3 2 6 2 2 2 5" xfId="35632" xr:uid="{3CD2FC69-2391-4DA0-B88A-B8AF96AA9342}"/>
    <cellStyle name="Normal 5 3 2 6 2 2 3" xfId="35633" xr:uid="{AD209C27-288B-41BE-8EE1-E8AA8362A1D4}"/>
    <cellStyle name="Normal 5 3 2 6 2 2 3 2" xfId="35634" xr:uid="{26D5A499-C5F7-47C5-90C8-A09342BB120D}"/>
    <cellStyle name="Normal 5 3 2 6 2 2 4" xfId="35635" xr:uid="{CE6FA601-A63F-4009-865C-F186DC8B2099}"/>
    <cellStyle name="Normal 5 3 2 6 2 2 5" xfId="35636" xr:uid="{30F285EF-0A28-45C7-9740-5208F9E99ED6}"/>
    <cellStyle name="Normal 5 3 2 6 2 3" xfId="35637" xr:uid="{2C8E4D1E-0CC0-47F3-943C-1F2A322AA242}"/>
    <cellStyle name="Normal 5 3 2 6 2 4" xfId="35638" xr:uid="{EC79F313-6497-44E1-9FE3-DA43145C08D3}"/>
    <cellStyle name="Normal 5 3 2 6 2 5" xfId="35639" xr:uid="{E1F84D98-F834-45FF-9634-507AA18A1BDE}"/>
    <cellStyle name="Normal 5 3 2 6 2 6" xfId="35640" xr:uid="{56D00A58-6A56-4853-9360-6AEBABB71727}"/>
    <cellStyle name="Normal 5 3 2 6 2 6 2" xfId="35641" xr:uid="{A66CABFB-6BE4-4134-A253-E521D8308E3D}"/>
    <cellStyle name="Normal 5 3 2 6 2 7" xfId="35642" xr:uid="{0AD7D90C-6502-46FD-953E-21579708C76F}"/>
    <cellStyle name="Normal 5 3 2 6 2 8" xfId="35643" xr:uid="{EF23110F-E119-48B5-AD3C-0C85C47E3964}"/>
    <cellStyle name="Normal 5 3 2 6 2 9" xfId="35644" xr:uid="{9BAC7D7B-6C62-4D62-96CB-418037A9B76E}"/>
    <cellStyle name="Normal 5 3 2 6 3" xfId="35645" xr:uid="{2BFDDE0A-BD7E-4D66-A6DE-4C329EB51531}"/>
    <cellStyle name="Normal 5 3 2 6 3 2" xfId="35646" xr:uid="{B06D0D68-F0BC-4333-A518-CAEDF3F1112A}"/>
    <cellStyle name="Normal 5 3 2 6 3 2 2" xfId="35647" xr:uid="{F0D47DA6-87D9-4A2A-B23D-39EB2B0F8311}"/>
    <cellStyle name="Normal 5 3 2 6 3 2 2 2" xfId="35648" xr:uid="{1E3BA0BE-1C43-4A54-9402-EDA395457FC9}"/>
    <cellStyle name="Normal 5 3 2 6 3 2 3" xfId="35649" xr:uid="{708E316F-D235-4E30-974A-36027EB152F0}"/>
    <cellStyle name="Normal 5 3 2 6 3 2 4" xfId="35650" xr:uid="{2B51644B-F1D6-4BAB-8E07-8F557CBD6555}"/>
    <cellStyle name="Normal 5 3 2 6 3 2 5" xfId="35651" xr:uid="{0D65F415-C575-4BBF-89FD-AA39DDCC6BD3}"/>
    <cellStyle name="Normal 5 3 2 6 3 3" xfId="35652" xr:uid="{0C8796B8-5869-4B6E-A992-B583052BB82D}"/>
    <cellStyle name="Normal 5 3 2 6 3 3 2" xfId="35653" xr:uid="{F2FB750B-BE33-42EB-A76D-917D35AE390E}"/>
    <cellStyle name="Normal 5 3 2 6 3 4" xfId="35654" xr:uid="{38B04793-B7C5-4812-B7ED-567E6801C37A}"/>
    <cellStyle name="Normal 5 3 2 6 3 5" xfId="35655" xr:uid="{1CCE4100-4408-4D70-8C7A-410D0E3E9913}"/>
    <cellStyle name="Normal 5 3 2 6 4" xfId="35656" xr:uid="{65C030CB-09A7-43FA-880E-24D82B2AA210}"/>
    <cellStyle name="Normal 5 3 2 6 5" xfId="35657" xr:uid="{4E90DDC4-D54C-40AB-B785-6F97D3CDC009}"/>
    <cellStyle name="Normal 5 3 2 6 6" xfId="35658" xr:uid="{06E68C59-7082-4D4C-8BAA-45A45CB56947}"/>
    <cellStyle name="Normal 5 3 2 6 6 2" xfId="35659" xr:uid="{5BF1C05B-5458-4879-BB4E-63FA0EE07CE4}"/>
    <cellStyle name="Normal 5 3 2 6 7" xfId="35660" xr:uid="{D75D4F25-9BCD-4BC4-A5E8-9A3541E94A3C}"/>
    <cellStyle name="Normal 5 3 2 6 8" xfId="35661" xr:uid="{2B8E207F-75B5-43D9-8602-527150032574}"/>
    <cellStyle name="Normal 5 3 2 6 9" xfId="35662" xr:uid="{20D35C11-2F19-42F4-924B-24FE96C5FBD1}"/>
    <cellStyle name="Normal 5 3 2 7" xfId="35663" xr:uid="{ED2763D1-FF69-42BC-8C53-559D6920D44E}"/>
    <cellStyle name="Normal 5 3 2 8" xfId="35664" xr:uid="{8C2E7E09-19F2-46BB-AB5C-C4196B8B9678}"/>
    <cellStyle name="Normal 5 3 2 9" xfId="35665" xr:uid="{A7985549-4E9D-421E-8BD0-548E30F91122}"/>
    <cellStyle name="Normal 5 3 20" xfId="35666" xr:uid="{BDBFCFA2-EEF5-4AF9-B6B8-27D50AF7546D}"/>
    <cellStyle name="Normal 5 3 21" xfId="35667" xr:uid="{2CD7C679-1534-4BFA-A374-9818D2D5BBE6}"/>
    <cellStyle name="Normal 5 3 22" xfId="35668" xr:uid="{41BF391F-93B1-46F7-AC7F-F30404ED6557}"/>
    <cellStyle name="Normal 5 3 23" xfId="35669" xr:uid="{5DBCA319-1B30-4771-911F-921952EA02C4}"/>
    <cellStyle name="Normal 5 3 24" xfId="35670" xr:uid="{08B98BE7-1ABF-4B6C-96C7-D8CF3720D6AA}"/>
    <cellStyle name="Normal 5 3 25" xfId="35671" xr:uid="{6FA2B28F-3DF6-4331-BA79-1E9076A5DDFA}"/>
    <cellStyle name="Normal 5 3 26" xfId="35672" xr:uid="{48799CE5-63FB-496C-8FF4-EBCDEFE748AB}"/>
    <cellStyle name="Normal 5 3 27" xfId="35673" xr:uid="{7BDE6085-2164-46CD-8EA0-419FD555D1B5}"/>
    <cellStyle name="Normal 5 3 28" xfId="35674" xr:uid="{DEEEA30A-F8EF-44BC-A477-EDF3FF060E75}"/>
    <cellStyle name="Normal 5 3 29" xfId="35675" xr:uid="{7B0AA134-FE95-4546-BD04-3C1DE70767F9}"/>
    <cellStyle name="Normal 5 3 3" xfId="35676" xr:uid="{34BC54D8-5709-4898-A79F-9C627F31785A}"/>
    <cellStyle name="Normal 5 3 3 2" xfId="35677" xr:uid="{3503C868-C6B0-4A57-91F9-BEE0974CC30C}"/>
    <cellStyle name="Normal 5 3 3 3" xfId="35678" xr:uid="{1FDD7974-94B0-42F7-8F9A-B590490A418E}"/>
    <cellStyle name="Normal 5 3 30" xfId="35679" xr:uid="{A0513417-C395-4502-A2DF-C531F3612190}"/>
    <cellStyle name="Normal 5 3 31" xfId="35680" xr:uid="{CEE0F3BC-2836-4E0F-B494-516DE80CD542}"/>
    <cellStyle name="Normal 5 3 32" xfId="35681" xr:uid="{E44DF400-B0EC-4100-87BB-089097D052EF}"/>
    <cellStyle name="Normal 5 3 33" xfId="35682" xr:uid="{822B5EB0-C1B1-48B0-8D2A-70112E9A77E2}"/>
    <cellStyle name="Normal 5 3 34" xfId="35683" xr:uid="{0BE97CFF-70B2-415A-AD46-C977343DF2D9}"/>
    <cellStyle name="Normal 5 3 35" xfId="35684" xr:uid="{4D3AC76A-9758-453E-A66C-4C12126CCD19}"/>
    <cellStyle name="Normal 5 3 36" xfId="35685" xr:uid="{E4844867-22AD-432B-97DD-3E5BC77218E2}"/>
    <cellStyle name="Normal 5 3 37" xfId="35686" xr:uid="{81EF4E0A-E90A-44AE-BFFE-40A8979C9E7D}"/>
    <cellStyle name="Normal 5 3 38" xfId="35687" xr:uid="{50BF37D0-09D7-458C-B7DF-EAC3F729320C}"/>
    <cellStyle name="Normal 5 3 39" xfId="35688" xr:uid="{EA450321-08CD-493D-A964-61306010C7C8}"/>
    <cellStyle name="Normal 5 3 4" xfId="35689" xr:uid="{1023F46B-ABF8-492F-9FD0-E2251FA7EC3C}"/>
    <cellStyle name="Normal 5 3 4 2" xfId="35690" xr:uid="{3E83C04D-D5C0-4993-8003-9343F791C1D0}"/>
    <cellStyle name="Normal 5 3 4 3" xfId="35691" xr:uid="{CF92D269-4B97-4415-9713-F1B7DF4EFD00}"/>
    <cellStyle name="Normal 5 3 40" xfId="35692" xr:uid="{87FADE82-65CD-4AAB-A55D-3E40B7A7EEFF}"/>
    <cellStyle name="Normal 5 3 41" xfId="35693" xr:uid="{6B21DA2B-AF1D-4559-90AE-9A82DEE4192B}"/>
    <cellStyle name="Normal 5 3 42" xfId="35694" xr:uid="{E2CC0A77-716A-4B06-937C-15F3AEF0C616}"/>
    <cellStyle name="Normal 5 3 43" xfId="35695" xr:uid="{40625F65-95A3-4FB7-9537-385E8F07E2D9}"/>
    <cellStyle name="Normal 5 3 44" xfId="35696" xr:uid="{7A1872AB-8A37-44B0-B620-30664A589AFF}"/>
    <cellStyle name="Normal 5 3 45" xfId="35697" xr:uid="{78463C53-CBEB-499A-92AC-208F4574B906}"/>
    <cellStyle name="Normal 5 3 46" xfId="35698" xr:uid="{39C5A184-499D-41D2-A7DE-233DE134B2FD}"/>
    <cellStyle name="Normal 5 3 47" xfId="35699" xr:uid="{B4C56570-4CB5-4368-9A79-43003377A79E}"/>
    <cellStyle name="Normal 5 3 48" xfId="35700" xr:uid="{3268A3E6-6FBA-4DFE-9261-4B7D5639BE8F}"/>
    <cellStyle name="Normal 5 3 49" xfId="35701" xr:uid="{073938FF-19FF-4643-9671-95B784B7CD5D}"/>
    <cellStyle name="Normal 5 3 5" xfId="35702" xr:uid="{E144518E-8DCD-4518-86DB-0EA37F96592D}"/>
    <cellStyle name="Normal 5 3 5 2" xfId="35703" xr:uid="{4463DAB4-6572-4AED-A2F2-6A42ACABEC67}"/>
    <cellStyle name="Normal 5 3 5 3" xfId="35704" xr:uid="{C2F1F067-A175-4456-8FB4-E11A91840EF5}"/>
    <cellStyle name="Normal 5 3 50" xfId="35705" xr:uid="{FC59C089-9C72-41B5-8116-9A9D531DFA30}"/>
    <cellStyle name="Normal 5 3 51" xfId="35706" xr:uid="{A9A3852A-13DC-41CE-A7B1-B33B14B9E31B}"/>
    <cellStyle name="Normal 5 3 52" xfId="35707" xr:uid="{8C9FA77B-EE05-4DAC-84C6-1B3C91359C48}"/>
    <cellStyle name="Normal 5 3 53" xfId="35708" xr:uid="{ABE95FFF-F0E4-42DD-A0E2-128E59904370}"/>
    <cellStyle name="Normal 5 3 54" xfId="35709" xr:uid="{A11FF2E5-7451-4C4C-B4EA-E5F7D4F3A1BF}"/>
    <cellStyle name="Normal 5 3 55" xfId="35710" xr:uid="{40470817-F9B6-4C0F-AC9F-BD6F908C626B}"/>
    <cellStyle name="Normal 5 3 56" xfId="35711" xr:uid="{C58ED69B-097B-459E-866D-484735819EEC}"/>
    <cellStyle name="Normal 5 3 57" xfId="35712" xr:uid="{36CF371B-0D70-4E8F-87D1-5F004EDAB0E8}"/>
    <cellStyle name="Normal 5 3 57 2" xfId="35713" xr:uid="{DE9075A3-CAF9-47A1-8E3C-01470773B051}"/>
    <cellStyle name="Normal 5 3 58" xfId="35714" xr:uid="{B9C3C629-5DB0-4AEB-A16F-353F766E67A3}"/>
    <cellStyle name="Normal 5 3 59" xfId="35715" xr:uid="{6F4D4243-50AB-40C3-9C70-33E56DF11A9F}"/>
    <cellStyle name="Normal 5 3 6" xfId="35716" xr:uid="{3E0D8B25-8E1C-4287-8C02-27CA552CBCD2}"/>
    <cellStyle name="Normal 5 3 6 2" xfId="35717" xr:uid="{FF355345-3366-4966-BDF8-B4ADAC0D2CAE}"/>
    <cellStyle name="Normal 5 3 6 3" xfId="35718" xr:uid="{311BB39A-AE44-43DD-A7F6-094EDEE5AE6E}"/>
    <cellStyle name="Normal 5 3 60" xfId="35719" xr:uid="{AA8294FF-7F8B-433C-869E-456C5195516A}"/>
    <cellStyle name="Normal 5 3 7" xfId="35720" xr:uid="{E57FA199-6A20-446E-9E25-47C848C79096}"/>
    <cellStyle name="Normal 5 3 7 2" xfId="35721" xr:uid="{BA1C79A4-FB53-4433-9B0D-B6322B346864}"/>
    <cellStyle name="Normal 5 3 7 3" xfId="35722" xr:uid="{17D9C08C-0B3D-41A1-869F-3D059C28B770}"/>
    <cellStyle name="Normal 5 3 8" xfId="35723" xr:uid="{3D3F6CAB-B530-4B6A-9F9F-F57B54480784}"/>
    <cellStyle name="Normal 5 3 8 10" xfId="35724" xr:uid="{C5E410E4-50A3-4446-95C6-BC2F0EEF10C7}"/>
    <cellStyle name="Normal 5 3 8 11" xfId="35725" xr:uid="{02F3BB66-AE89-4F26-8954-2CDCFD684F84}"/>
    <cellStyle name="Normal 5 3 8 12" xfId="35726" xr:uid="{B4C080AB-880C-4EE4-8F50-A9C3DB4842E5}"/>
    <cellStyle name="Normal 5 3 8 13" xfId="35727" xr:uid="{3742097B-9356-4319-B3BE-1F60DEE20264}"/>
    <cellStyle name="Normal 5 3 8 13 2" xfId="35728" xr:uid="{F8DFF2DD-BE5D-4B1B-925F-C4B694ED9ABF}"/>
    <cellStyle name="Normal 5 3 8 14" xfId="35729" xr:uid="{BAB3D2A9-A5BB-4A23-AA09-68D8303173A6}"/>
    <cellStyle name="Normal 5 3 8 15" xfId="35730" xr:uid="{CC2DF8C6-CC80-423B-8CBA-4558156F2287}"/>
    <cellStyle name="Normal 5 3 8 16" xfId="35731" xr:uid="{3C968422-C4D6-4C12-B965-0F0220A2F597}"/>
    <cellStyle name="Normal 5 3 8 2" xfId="35732" xr:uid="{46193DCA-B8BB-4814-A61F-5A4DE99D6A4F}"/>
    <cellStyle name="Normal 5 3 8 2 10" xfId="35733" xr:uid="{09E39795-A9B9-460E-94D8-ABF694CA1A26}"/>
    <cellStyle name="Normal 5 3 8 2 11" xfId="35734" xr:uid="{9BA70873-CD33-4655-8A5F-A2DD0C20FA99}"/>
    <cellStyle name="Normal 5 3 8 2 12" xfId="35735" xr:uid="{1B756203-2A0C-42BE-8D1B-FADB84409EA4}"/>
    <cellStyle name="Normal 5 3 8 2 13" xfId="35736" xr:uid="{4509B26D-7BED-42DE-8EEC-DBDF3517EAB4}"/>
    <cellStyle name="Normal 5 3 8 2 13 2" xfId="35737" xr:uid="{71409633-A870-4A7C-BDF1-808F36BB72D8}"/>
    <cellStyle name="Normal 5 3 8 2 14" xfId="35738" xr:uid="{17E01EA1-99B9-49A6-BE1F-AF394567956F}"/>
    <cellStyle name="Normal 5 3 8 2 15" xfId="35739" xr:uid="{A2A25C92-1546-4CE0-90A2-2996E091B48D}"/>
    <cellStyle name="Normal 5 3 8 2 16" xfId="35740" xr:uid="{FC32F95B-5E5C-4292-9E3D-19589A5482FB}"/>
    <cellStyle name="Normal 5 3 8 2 2" xfId="35741" xr:uid="{B77EDF03-CCB7-41D6-8A9E-C390C5BB1012}"/>
    <cellStyle name="Normal 5 3 8 2 2 10" xfId="35742" xr:uid="{75986DC6-DB35-4E8F-9A42-E1B0DE095E9A}"/>
    <cellStyle name="Normal 5 3 8 2 2 11" xfId="35743" xr:uid="{B429D8A6-FBCE-4C6F-8B45-3C7F80DA8377}"/>
    <cellStyle name="Normal 5 3 8 2 2 12" xfId="35744" xr:uid="{0B1548D6-924B-4C8E-876F-23A2FD2AAADD}"/>
    <cellStyle name="Normal 5 3 8 2 2 12 2" xfId="35745" xr:uid="{82EBA9CF-4E8E-4B7A-85C2-24B380786A23}"/>
    <cellStyle name="Normal 5 3 8 2 2 13" xfId="35746" xr:uid="{A05B757C-A56F-40B3-8BA3-C73A257041A8}"/>
    <cellStyle name="Normal 5 3 8 2 2 14" xfId="35747" xr:uid="{77054870-C540-4B20-9B53-E270A240FA6D}"/>
    <cellStyle name="Normal 5 3 8 2 2 15" xfId="35748" xr:uid="{2FF4B1B0-CF9F-4EAD-8248-65AC3E229C0D}"/>
    <cellStyle name="Normal 5 3 8 2 2 2" xfId="35749" xr:uid="{7347080F-2406-442E-A83D-0AAC866D6B8A}"/>
    <cellStyle name="Normal 5 3 8 2 2 2 2" xfId="35750" xr:uid="{A6442884-8F97-4189-8264-69477C6EED6B}"/>
    <cellStyle name="Normal 5 3 8 2 2 2 2 2" xfId="35751" xr:uid="{1ACA8EF5-9C1D-494F-A965-986E13E175B4}"/>
    <cellStyle name="Normal 5 3 8 2 2 2 2 2 2" xfId="35752" xr:uid="{FADFB0BE-B7EB-4421-ADFE-26E7DB15F4EE}"/>
    <cellStyle name="Normal 5 3 8 2 2 2 2 2 2 2" xfId="35753" xr:uid="{94ABC9A0-7C5D-4781-BBDE-5FFCC1ADC6E2}"/>
    <cellStyle name="Normal 5 3 8 2 2 2 2 2 2 2 2" xfId="35754" xr:uid="{AAB21692-7FF3-4098-8F49-7963D112A069}"/>
    <cellStyle name="Normal 5 3 8 2 2 2 2 2 2 3" xfId="35755" xr:uid="{573E2EFC-990D-41BE-A26C-10DD4F92C40D}"/>
    <cellStyle name="Normal 5 3 8 2 2 2 2 2 2 4" xfId="35756" xr:uid="{441F531C-579C-4E76-BCA8-E7ED57B21CC8}"/>
    <cellStyle name="Normal 5 3 8 2 2 2 2 2 2 5" xfId="35757" xr:uid="{8C2CF7BE-6AB8-42AE-B899-9A3ABFAED1D4}"/>
    <cellStyle name="Normal 5 3 8 2 2 2 2 2 3" xfId="35758" xr:uid="{DC391BE0-FEEA-4BFF-901B-02F78E45FCDE}"/>
    <cellStyle name="Normal 5 3 8 2 2 2 2 2 3 2" xfId="35759" xr:uid="{CC61BFDF-B183-4BA2-AA2D-DE7CE07A6754}"/>
    <cellStyle name="Normal 5 3 8 2 2 2 2 2 4" xfId="35760" xr:uid="{D4D86965-CFF7-4682-8126-852422201B2E}"/>
    <cellStyle name="Normal 5 3 8 2 2 2 2 2 5" xfId="35761" xr:uid="{47623220-D266-4710-B36B-54B7D4C4B343}"/>
    <cellStyle name="Normal 5 3 8 2 2 2 2 3" xfId="35762" xr:uid="{0AAC2C57-E122-4887-9737-47E632505251}"/>
    <cellStyle name="Normal 5 3 8 2 2 2 2 4" xfId="35763" xr:uid="{17AE9101-8230-4E69-B5C7-AF2C803FEBBB}"/>
    <cellStyle name="Normal 5 3 8 2 2 2 2 5" xfId="35764" xr:uid="{E6D09990-E317-4975-AEF0-B6E4E99FF8EF}"/>
    <cellStyle name="Normal 5 3 8 2 2 2 2 6" xfId="35765" xr:uid="{5B89075A-0DD3-464D-816D-9DE96EA9FCD5}"/>
    <cellStyle name="Normal 5 3 8 2 2 2 2 6 2" xfId="35766" xr:uid="{2B1327F9-4A9F-43A5-8BFB-4F62D7CEC719}"/>
    <cellStyle name="Normal 5 3 8 2 2 2 2 7" xfId="35767" xr:uid="{F06146A7-BA33-4540-A3D2-95E4561A994A}"/>
    <cellStyle name="Normal 5 3 8 2 2 2 2 8" xfId="35768" xr:uid="{C43E4A44-9367-4EBD-A4FA-8ED1CD1BF257}"/>
    <cellStyle name="Normal 5 3 8 2 2 2 2 9" xfId="35769" xr:uid="{4FE26E2E-3CE7-48FF-B6FF-6CB468AAAD0A}"/>
    <cellStyle name="Normal 5 3 8 2 2 2 3" xfId="35770" xr:uid="{1810B8DE-0F01-4ABC-B793-7F9BFCB950E4}"/>
    <cellStyle name="Normal 5 3 8 2 2 2 3 2" xfId="35771" xr:uid="{C918A4E2-3977-46F8-8282-BDD75704348C}"/>
    <cellStyle name="Normal 5 3 8 2 2 2 3 2 2" xfId="35772" xr:uid="{4AF15514-0A6C-4FC1-9EF6-7650AE2988D3}"/>
    <cellStyle name="Normal 5 3 8 2 2 2 3 2 2 2" xfId="35773" xr:uid="{892BE121-2AB6-4C00-BEE8-7854F83D75CB}"/>
    <cellStyle name="Normal 5 3 8 2 2 2 3 2 3" xfId="35774" xr:uid="{A67C379E-CE86-4543-852E-EB7EFB8863A8}"/>
    <cellStyle name="Normal 5 3 8 2 2 2 3 2 4" xfId="35775" xr:uid="{86BF81A0-A4E4-4341-BED8-31E3F78ECC7F}"/>
    <cellStyle name="Normal 5 3 8 2 2 2 3 2 5" xfId="35776" xr:uid="{00EA9659-A425-4520-9A8F-F3BF2069CF98}"/>
    <cellStyle name="Normal 5 3 8 2 2 2 3 3" xfId="35777" xr:uid="{ED03A520-9FFC-4FB2-AA1D-4AEB8F955F31}"/>
    <cellStyle name="Normal 5 3 8 2 2 2 3 3 2" xfId="35778" xr:uid="{3B60D45E-29C9-4D60-BA36-0D7E9EA6472D}"/>
    <cellStyle name="Normal 5 3 8 2 2 2 3 4" xfId="35779" xr:uid="{5B43EEB5-2D93-4125-A192-8B2F92526F5B}"/>
    <cellStyle name="Normal 5 3 8 2 2 2 3 5" xfId="35780" xr:uid="{27287EB2-0AD1-4ED3-8F87-A875D72113D7}"/>
    <cellStyle name="Normal 5 3 8 2 2 2 4" xfId="35781" xr:uid="{4C39385B-CD91-43A9-BA59-3B9EAAF1846C}"/>
    <cellStyle name="Normal 5 3 8 2 2 2 5" xfId="35782" xr:uid="{58A81EF1-6F48-420C-8DC4-1EE8CFB310C7}"/>
    <cellStyle name="Normal 5 3 8 2 2 2 6" xfId="35783" xr:uid="{3380E202-7A0B-4736-BD08-0D53FD97EB43}"/>
    <cellStyle name="Normal 5 3 8 2 2 2 6 2" xfId="35784" xr:uid="{71C8F442-6812-4825-AE60-F7500A3E9864}"/>
    <cellStyle name="Normal 5 3 8 2 2 2 7" xfId="35785" xr:uid="{56797369-A95E-4C60-87FD-3FC00BCBCD0F}"/>
    <cellStyle name="Normal 5 3 8 2 2 2 8" xfId="35786" xr:uid="{14C76E5A-80CF-45F2-BA0F-F9E31CDE42FF}"/>
    <cellStyle name="Normal 5 3 8 2 2 2 9" xfId="35787" xr:uid="{6727BC0C-263F-4844-8DDB-DE295EA80669}"/>
    <cellStyle name="Normal 5 3 8 2 2 3" xfId="35788" xr:uid="{726ED739-E19E-4296-89BC-8D539AEF7F2E}"/>
    <cellStyle name="Normal 5 3 8 2 2 4" xfId="35789" xr:uid="{16ABDE11-AF3D-4186-AA42-52DFA5225078}"/>
    <cellStyle name="Normal 5 3 8 2 2 5" xfId="35790" xr:uid="{E69308B8-8949-4B73-A334-C7C679A3CD2E}"/>
    <cellStyle name="Normal 5 3 8 2 2 6" xfId="35791" xr:uid="{A9BEA628-4CD2-4AA9-A375-DD03A984325E}"/>
    <cellStyle name="Normal 5 3 8 2 2 7" xfId="35792" xr:uid="{BD5F9883-B5E9-401C-BB66-1FB54CFD1B49}"/>
    <cellStyle name="Normal 5 3 8 2 2 8" xfId="35793" xr:uid="{A3EF64F8-7D3E-4410-AD02-0A183E0EBB07}"/>
    <cellStyle name="Normal 5 3 8 2 2 8 2" xfId="35794" xr:uid="{BFEEFB9E-636C-4870-8491-218218EB022C}"/>
    <cellStyle name="Normal 5 3 8 2 2 8 2 2" xfId="35795" xr:uid="{F053D71A-2F6A-4BB7-A7F5-DE9A1E88F00D}"/>
    <cellStyle name="Normal 5 3 8 2 2 8 2 2 2" xfId="35796" xr:uid="{4BC213DE-1D56-41FF-9D3D-17F0D3887FA9}"/>
    <cellStyle name="Normal 5 3 8 2 2 8 2 3" xfId="35797" xr:uid="{AFBB02A9-952B-43CD-9695-C5203ACB22CB}"/>
    <cellStyle name="Normal 5 3 8 2 2 8 2 4" xfId="35798" xr:uid="{1EC9AC69-B1F7-4F2A-BA54-D6D6978B9827}"/>
    <cellStyle name="Normal 5 3 8 2 2 8 2 5" xfId="35799" xr:uid="{284B737E-2A48-4972-B789-F23EDDD0300F}"/>
    <cellStyle name="Normal 5 3 8 2 2 8 3" xfId="35800" xr:uid="{FE7361C7-77EE-4443-BC0F-FF786DEC630B}"/>
    <cellStyle name="Normal 5 3 8 2 2 8 3 2" xfId="35801" xr:uid="{F732A430-767B-4DE4-B20A-7BD26A03C116}"/>
    <cellStyle name="Normal 5 3 8 2 2 8 4" xfId="35802" xr:uid="{82A77959-2000-4BBD-A395-22AFD80B4F8D}"/>
    <cellStyle name="Normal 5 3 8 2 2 8 5" xfId="35803" xr:uid="{7619AFA9-156F-4D1E-B682-A0CEEDB9996B}"/>
    <cellStyle name="Normal 5 3 8 2 2 9" xfId="35804" xr:uid="{0616AE1E-8185-4E09-A398-1D3A8E192709}"/>
    <cellStyle name="Normal 5 3 8 2 3" xfId="35805" xr:uid="{FD409A85-A916-46F2-BA55-719ECE0E2D07}"/>
    <cellStyle name="Normal 5 3 8 2 4" xfId="35806" xr:uid="{F7DE034B-013C-4A38-992B-28F44BB9BC96}"/>
    <cellStyle name="Normal 5 3 8 2 4 2" xfId="35807" xr:uid="{5CDC550C-D987-44D1-AC44-1DF43C56DF0C}"/>
    <cellStyle name="Normal 5 3 8 2 4 2 2" xfId="35808" xr:uid="{F163DB65-DD9B-41A7-9B09-CFAE0A0E1DC0}"/>
    <cellStyle name="Normal 5 3 8 2 4 2 2 2" xfId="35809" xr:uid="{9AF266EE-AAEA-4029-8D69-72BB5902A929}"/>
    <cellStyle name="Normal 5 3 8 2 4 2 2 2 2" xfId="35810" xr:uid="{8608E54F-E7B3-49D0-86C6-B548224DD993}"/>
    <cellStyle name="Normal 5 3 8 2 4 2 2 2 2 2" xfId="35811" xr:uid="{76033022-D7C4-486C-9332-9EE3FA43E0B4}"/>
    <cellStyle name="Normal 5 3 8 2 4 2 2 2 3" xfId="35812" xr:uid="{97FE91FE-8E2B-439D-8E37-26170F63C12F}"/>
    <cellStyle name="Normal 5 3 8 2 4 2 2 2 4" xfId="35813" xr:uid="{B82CBCB3-D1AE-414D-B700-D48979A6105E}"/>
    <cellStyle name="Normal 5 3 8 2 4 2 2 2 5" xfId="35814" xr:uid="{A732502B-5651-4597-A6DD-DE06710DCFD5}"/>
    <cellStyle name="Normal 5 3 8 2 4 2 2 3" xfId="35815" xr:uid="{9CCA0A0C-0DB0-4BE9-B741-C8847B1A1152}"/>
    <cellStyle name="Normal 5 3 8 2 4 2 2 3 2" xfId="35816" xr:uid="{1AF0356B-E72B-4E49-932A-1A25D0C676E5}"/>
    <cellStyle name="Normal 5 3 8 2 4 2 2 4" xfId="35817" xr:uid="{4A36E51B-2D3C-4ECC-B943-EDD5E55234B3}"/>
    <cellStyle name="Normal 5 3 8 2 4 2 2 5" xfId="35818" xr:uid="{AB051639-2BD7-4B77-BDA7-43A2609864B9}"/>
    <cellStyle name="Normal 5 3 8 2 4 2 3" xfId="35819" xr:uid="{031F939A-D4E4-4DC1-B641-F38435C95B22}"/>
    <cellStyle name="Normal 5 3 8 2 4 2 4" xfId="35820" xr:uid="{073A6D1B-1D32-4BB7-AD27-D48A9BF06219}"/>
    <cellStyle name="Normal 5 3 8 2 4 2 5" xfId="35821" xr:uid="{82963331-4B2C-4387-A0A6-191E40E46809}"/>
    <cellStyle name="Normal 5 3 8 2 4 2 6" xfId="35822" xr:uid="{F9C403C5-CA39-4BE6-A615-8934C2E4F0D9}"/>
    <cellStyle name="Normal 5 3 8 2 4 2 6 2" xfId="35823" xr:uid="{9ADBE24B-6E30-4311-BFC3-1C08FF9D5623}"/>
    <cellStyle name="Normal 5 3 8 2 4 2 7" xfId="35824" xr:uid="{2433C82F-440C-4409-AD94-95172BD5B5B3}"/>
    <cellStyle name="Normal 5 3 8 2 4 2 8" xfId="35825" xr:uid="{02274EBE-A03E-494A-970F-86EF539BA699}"/>
    <cellStyle name="Normal 5 3 8 2 4 2 9" xfId="35826" xr:uid="{B03ABCBE-621D-4646-AA2C-0A4AA6ED628E}"/>
    <cellStyle name="Normal 5 3 8 2 4 3" xfId="35827" xr:uid="{A27F178B-B715-4C80-AB42-CA6552B1BBE4}"/>
    <cellStyle name="Normal 5 3 8 2 4 3 2" xfId="35828" xr:uid="{A8A151C2-7E89-48D8-A06D-ADAC3F9EA55D}"/>
    <cellStyle name="Normal 5 3 8 2 4 3 2 2" xfId="35829" xr:uid="{1A8C07E3-7846-4ECD-AD2C-8E391E436694}"/>
    <cellStyle name="Normal 5 3 8 2 4 3 2 2 2" xfId="35830" xr:uid="{A506BD80-8237-4645-9CD5-F10C2438F3B1}"/>
    <cellStyle name="Normal 5 3 8 2 4 3 2 3" xfId="35831" xr:uid="{1DEA8DDF-8F67-4A05-B8DC-AF5A9E0B7ACA}"/>
    <cellStyle name="Normal 5 3 8 2 4 3 2 4" xfId="35832" xr:uid="{D23AED53-48E1-4796-8B97-C949872B1E65}"/>
    <cellStyle name="Normal 5 3 8 2 4 3 2 5" xfId="35833" xr:uid="{ECBA5443-31E4-4897-AE97-1B324E847651}"/>
    <cellStyle name="Normal 5 3 8 2 4 3 3" xfId="35834" xr:uid="{34BC96FD-BF21-4D87-A9D4-CC9F17FFBE59}"/>
    <cellStyle name="Normal 5 3 8 2 4 3 3 2" xfId="35835" xr:uid="{0ABD9BF5-C22D-49DC-B890-4040DF024E11}"/>
    <cellStyle name="Normal 5 3 8 2 4 3 4" xfId="35836" xr:uid="{B6050312-57E9-4A2E-9BB5-BB3CD3B5166B}"/>
    <cellStyle name="Normal 5 3 8 2 4 3 5" xfId="35837" xr:uid="{41EA9E90-B72C-4163-933C-1DDB32919B04}"/>
    <cellStyle name="Normal 5 3 8 2 4 4" xfId="35838" xr:uid="{D4B13BC2-9185-4788-B1BB-E9656B12C186}"/>
    <cellStyle name="Normal 5 3 8 2 4 5" xfId="35839" xr:uid="{3A09193B-CC24-4463-BA9D-7E5AEF9146BF}"/>
    <cellStyle name="Normal 5 3 8 2 4 6" xfId="35840" xr:uid="{D69070F0-0503-492F-8C35-FDFA7C713064}"/>
    <cellStyle name="Normal 5 3 8 2 4 6 2" xfId="35841" xr:uid="{04EBD275-F41B-428D-93F1-8B928F32B6FE}"/>
    <cellStyle name="Normal 5 3 8 2 4 7" xfId="35842" xr:uid="{22773BEA-3D48-4740-A9C4-9A8781356636}"/>
    <cellStyle name="Normal 5 3 8 2 4 8" xfId="35843" xr:uid="{116213EB-BAC6-4CD4-8D2B-47B5DE9C8197}"/>
    <cellStyle name="Normal 5 3 8 2 4 9" xfId="35844" xr:uid="{22970B57-62FC-4656-865A-C869FEACB0B0}"/>
    <cellStyle name="Normal 5 3 8 2 5" xfId="35845" xr:uid="{2A6A9486-7FBE-433A-87ED-67643AAEDB11}"/>
    <cellStyle name="Normal 5 3 8 2 5 2" xfId="35846" xr:uid="{45C5EB62-D63D-4597-8C02-95081A16FBCE}"/>
    <cellStyle name="Normal 5 3 8 2 5 3" xfId="35847" xr:uid="{A5A1FD6A-21D1-4496-8B06-E2F9B53913F1}"/>
    <cellStyle name="Normal 5 3 8 2 6" xfId="35848" xr:uid="{55617776-2FF7-4C7F-ABDD-06731CF57772}"/>
    <cellStyle name="Normal 5 3 8 2 6 2" xfId="35849" xr:uid="{858F6EFA-A649-45D6-9528-28D42E42D4CA}"/>
    <cellStyle name="Normal 5 3 8 2 6 3" xfId="35850" xr:uid="{906CAB59-8CB0-4FB3-951C-4A9FC30D37FC}"/>
    <cellStyle name="Normal 5 3 8 2 7" xfId="35851" xr:uid="{EBDE6302-9052-4F1B-B497-F88BAEDB4DC3}"/>
    <cellStyle name="Normal 5 3 8 2 7 2" xfId="35852" xr:uid="{041CE6BF-5D13-4CB7-820F-9FABFB714ADC}"/>
    <cellStyle name="Normal 5 3 8 2 7 3" xfId="35853" xr:uid="{A350390E-BDE5-4FC7-89B3-7D06F615841E}"/>
    <cellStyle name="Normal 5 3 8 2 8" xfId="35854" xr:uid="{4A15B04B-C620-47C1-8768-8C767032002A}"/>
    <cellStyle name="Normal 5 3 8 2 8 2" xfId="35855" xr:uid="{7B8C1E97-23F6-472A-BD76-B7A491EA7845}"/>
    <cellStyle name="Normal 5 3 8 2 8 3" xfId="35856" xr:uid="{1453E09B-2489-475F-B4A4-58E53CB381E0}"/>
    <cellStyle name="Normal 5 3 8 2 9" xfId="35857" xr:uid="{F54941DF-6FE6-4CC5-BA3D-BF13C82C36A8}"/>
    <cellStyle name="Normal 5 3 8 2 9 2" xfId="35858" xr:uid="{F32DF409-25F7-45B2-BB9B-A0F8B3A7ABEB}"/>
    <cellStyle name="Normal 5 3 8 2 9 2 2" xfId="35859" xr:uid="{547E861D-F534-4F73-80EA-796C00E0D414}"/>
    <cellStyle name="Normal 5 3 8 2 9 2 2 2" xfId="35860" xr:uid="{C0C890D2-F2EA-45F2-9D43-121F446D444C}"/>
    <cellStyle name="Normal 5 3 8 2 9 2 3" xfId="35861" xr:uid="{2C3CD32B-F616-4E20-A256-6DD8E1CBF516}"/>
    <cellStyle name="Normal 5 3 8 2 9 2 4" xfId="35862" xr:uid="{30195B2A-6DC0-48C7-8B64-0B2A7D763FE7}"/>
    <cellStyle name="Normal 5 3 8 2 9 2 5" xfId="35863" xr:uid="{5D4252DD-1731-4532-95BD-D260BAD5305B}"/>
    <cellStyle name="Normal 5 3 8 2 9 3" xfId="35864" xr:uid="{0FE41A59-C04C-475B-A6B4-F94992EF6038}"/>
    <cellStyle name="Normal 5 3 8 2 9 3 2" xfId="35865" xr:uid="{B326A516-B8E8-4DDA-BF1A-58FD1AA44018}"/>
    <cellStyle name="Normal 5 3 8 2 9 4" xfId="35866" xr:uid="{DBEF89C6-3DA0-405B-875E-DDD5090B532A}"/>
    <cellStyle name="Normal 5 3 8 2 9 5" xfId="35867" xr:uid="{0C56AAE8-ACBA-45F2-AA13-6C258A27FAD6}"/>
    <cellStyle name="Normal 5 3 8 3" xfId="35868" xr:uid="{B9E892C5-C9F3-4FAB-AB41-5F2267626238}"/>
    <cellStyle name="Normal 5 3 8 3 10" xfId="35869" xr:uid="{0172EC03-53E0-4733-AA9C-795FAE472616}"/>
    <cellStyle name="Normal 5 3 8 3 11" xfId="35870" xr:uid="{41DF31F9-DE71-4E4B-958D-C3C5C7DC7DC4}"/>
    <cellStyle name="Normal 5 3 8 3 12" xfId="35871" xr:uid="{492253B0-3DA8-48A3-BC83-2D8B4DDD0A8E}"/>
    <cellStyle name="Normal 5 3 8 3 12 2" xfId="35872" xr:uid="{686F86C8-DDAD-40E0-97BE-4ECBA1C0B5F8}"/>
    <cellStyle name="Normal 5 3 8 3 13" xfId="35873" xr:uid="{B158226A-5818-4421-A60E-ED9AC376F6BF}"/>
    <cellStyle name="Normal 5 3 8 3 14" xfId="35874" xr:uid="{15A4954C-8BBE-4ACC-A5FB-4C6073A8B03B}"/>
    <cellStyle name="Normal 5 3 8 3 15" xfId="35875" xr:uid="{0EF0CCC6-FA6C-49C4-B4ED-42DCC677C414}"/>
    <cellStyle name="Normal 5 3 8 3 2" xfId="35876" xr:uid="{5169CA4C-5248-49B5-972E-15871390C203}"/>
    <cellStyle name="Normal 5 3 8 3 2 2" xfId="35877" xr:uid="{CA6BA79A-7FAE-4A1E-8301-F6ABB909D47C}"/>
    <cellStyle name="Normal 5 3 8 3 2 2 2" xfId="35878" xr:uid="{DE00AA34-3CED-496A-A049-16AC2CC966D4}"/>
    <cellStyle name="Normal 5 3 8 3 2 2 2 2" xfId="35879" xr:uid="{62BC2B96-2606-423F-9D7C-0EE032E83732}"/>
    <cellStyle name="Normal 5 3 8 3 2 2 2 2 2" xfId="35880" xr:uid="{1A18BFF3-F553-4A16-AB26-B4B35DEA7EC7}"/>
    <cellStyle name="Normal 5 3 8 3 2 2 2 2 2 2" xfId="35881" xr:uid="{F58E56B7-E37D-4101-83AF-9602CCB87E6F}"/>
    <cellStyle name="Normal 5 3 8 3 2 2 2 2 3" xfId="35882" xr:uid="{ED6DA6B7-14CC-4CC0-BA9E-6342D7CE3C3F}"/>
    <cellStyle name="Normal 5 3 8 3 2 2 2 2 4" xfId="35883" xr:uid="{9A73122E-D756-4807-8F8F-D93DBE1A9F9D}"/>
    <cellStyle name="Normal 5 3 8 3 2 2 2 2 5" xfId="35884" xr:uid="{9DA0CEC7-B124-4E42-A489-5A88AC4A4810}"/>
    <cellStyle name="Normal 5 3 8 3 2 2 2 3" xfId="35885" xr:uid="{23ADDE23-C048-4272-A0D9-21B6B3F3069B}"/>
    <cellStyle name="Normal 5 3 8 3 2 2 2 3 2" xfId="35886" xr:uid="{962ADEB7-6F6F-4C54-9AAD-D6C38B242564}"/>
    <cellStyle name="Normal 5 3 8 3 2 2 2 4" xfId="35887" xr:uid="{B65EE9AA-2422-4A3D-86B4-1BE42B2317EA}"/>
    <cellStyle name="Normal 5 3 8 3 2 2 2 5" xfId="35888" xr:uid="{9696BB01-1B44-42A4-817F-14205199E855}"/>
    <cellStyle name="Normal 5 3 8 3 2 2 3" xfId="35889" xr:uid="{84133F4F-C611-419A-8E87-96ED4539ED0B}"/>
    <cellStyle name="Normal 5 3 8 3 2 2 4" xfId="35890" xr:uid="{AE2696C9-DBFD-4B24-B2E4-038C974529B3}"/>
    <cellStyle name="Normal 5 3 8 3 2 2 5" xfId="35891" xr:uid="{14689CFF-8E61-4FFE-97F8-FF1D073AA9DC}"/>
    <cellStyle name="Normal 5 3 8 3 2 2 6" xfId="35892" xr:uid="{C1DEE79E-06A2-4F55-9B22-EE169955175F}"/>
    <cellStyle name="Normal 5 3 8 3 2 2 6 2" xfId="35893" xr:uid="{C3ACD42E-3B9C-48DC-A16D-776B984A0069}"/>
    <cellStyle name="Normal 5 3 8 3 2 2 7" xfId="35894" xr:uid="{3A9A4987-D669-4004-B8AD-97457C35113B}"/>
    <cellStyle name="Normal 5 3 8 3 2 2 8" xfId="35895" xr:uid="{2A61BB74-23AE-4681-88C9-611A3AC817FE}"/>
    <cellStyle name="Normal 5 3 8 3 2 2 9" xfId="35896" xr:uid="{28A0F4C5-6CAE-4BFC-A76A-6B14D54BAE8D}"/>
    <cellStyle name="Normal 5 3 8 3 2 3" xfId="35897" xr:uid="{56608D78-C004-4E17-BBC0-865E22AF3042}"/>
    <cellStyle name="Normal 5 3 8 3 2 3 2" xfId="35898" xr:uid="{416B525B-FFA1-4F47-8994-DE5C8D944DE0}"/>
    <cellStyle name="Normal 5 3 8 3 2 3 2 2" xfId="35899" xr:uid="{27F329B8-3244-47DD-A356-5B3E17DC731A}"/>
    <cellStyle name="Normal 5 3 8 3 2 3 2 2 2" xfId="35900" xr:uid="{A5AC5E17-1EEC-4591-B22A-4304876C3F6F}"/>
    <cellStyle name="Normal 5 3 8 3 2 3 2 3" xfId="35901" xr:uid="{DE10ADC9-431C-4A75-9F39-14BCBEE2EFC8}"/>
    <cellStyle name="Normal 5 3 8 3 2 3 2 4" xfId="35902" xr:uid="{D00BD461-F1A1-493F-9B74-8ECEE4BC7DF0}"/>
    <cellStyle name="Normal 5 3 8 3 2 3 2 5" xfId="35903" xr:uid="{415486F2-CBCD-497C-AF4C-13CACD0191E4}"/>
    <cellStyle name="Normal 5 3 8 3 2 3 3" xfId="35904" xr:uid="{DC7B5D8C-0CD6-4EF5-B0BB-647B78A39052}"/>
    <cellStyle name="Normal 5 3 8 3 2 3 3 2" xfId="35905" xr:uid="{4EDA28F2-F9CC-4FE0-84F4-972EC97F695A}"/>
    <cellStyle name="Normal 5 3 8 3 2 3 4" xfId="35906" xr:uid="{9BC8DB9D-9256-4F23-AE2E-1BF1D4DBD353}"/>
    <cellStyle name="Normal 5 3 8 3 2 3 5" xfId="35907" xr:uid="{5D5154A9-A1C9-458D-9F24-EC84FBD435F4}"/>
    <cellStyle name="Normal 5 3 8 3 2 4" xfId="35908" xr:uid="{CFFCB33B-87F2-4DCC-9692-55AF38B12C8A}"/>
    <cellStyle name="Normal 5 3 8 3 2 5" xfId="35909" xr:uid="{A16B538C-0C0C-49EF-9ACA-F96E03B18C00}"/>
    <cellStyle name="Normal 5 3 8 3 2 6" xfId="35910" xr:uid="{B89E0C85-DCB6-4BA7-B2B0-B064B7EE4199}"/>
    <cellStyle name="Normal 5 3 8 3 2 6 2" xfId="35911" xr:uid="{E329FD0F-13A5-4C71-BB5F-C9A447CD7DB9}"/>
    <cellStyle name="Normal 5 3 8 3 2 7" xfId="35912" xr:uid="{CB7407F9-D699-4F09-9DD3-BA7C69E79BC1}"/>
    <cellStyle name="Normal 5 3 8 3 2 8" xfId="35913" xr:uid="{E2CAE3F0-E721-4078-9E5E-449CD76F58EA}"/>
    <cellStyle name="Normal 5 3 8 3 2 9" xfId="35914" xr:uid="{3E33EA6C-4A28-4232-BBE8-87F4206CEA90}"/>
    <cellStyle name="Normal 5 3 8 3 3" xfId="35915" xr:uid="{1C8F3DD4-6CBE-43B7-AF21-E9C37F1D1FE7}"/>
    <cellStyle name="Normal 5 3 8 3 3 2" xfId="35916" xr:uid="{90B05AED-F260-4E6A-BF95-70FCC198D57A}"/>
    <cellStyle name="Normal 5 3 8 3 3 3" xfId="35917" xr:uid="{A931CA72-CCBC-4DA6-9AB4-FF886C9FC412}"/>
    <cellStyle name="Normal 5 3 8 3 4" xfId="35918" xr:uid="{BE3B5BC3-D107-42CE-99C0-730C95BB0E39}"/>
    <cellStyle name="Normal 5 3 8 3 4 2" xfId="35919" xr:uid="{A6D83328-B26A-4495-88CC-FA7E6AC49703}"/>
    <cellStyle name="Normal 5 3 8 3 4 3" xfId="35920" xr:uid="{73F0070A-314E-4046-8BEF-268B0E3D49DE}"/>
    <cellStyle name="Normal 5 3 8 3 5" xfId="35921" xr:uid="{27976D69-5E3C-49C3-9702-36115807217B}"/>
    <cellStyle name="Normal 5 3 8 3 5 2" xfId="35922" xr:uid="{30337B3C-5949-49F2-846B-CE53AE33A62C}"/>
    <cellStyle name="Normal 5 3 8 3 5 3" xfId="35923" xr:uid="{93049871-2124-4BA3-9B84-E7CAA2DCBE74}"/>
    <cellStyle name="Normal 5 3 8 3 6" xfId="35924" xr:uid="{9C1602DE-5906-467D-856C-B2F3E92E926A}"/>
    <cellStyle name="Normal 5 3 8 3 6 2" xfId="35925" xr:uid="{C170D906-E3F6-40A7-8E0B-622F9E18B69D}"/>
    <cellStyle name="Normal 5 3 8 3 6 3" xfId="35926" xr:uid="{778704B7-0410-4783-8D7A-6C935899D5BC}"/>
    <cellStyle name="Normal 5 3 8 3 7" xfId="35927" xr:uid="{06F3CA96-D6E4-4627-8C45-041916CB46C7}"/>
    <cellStyle name="Normal 5 3 8 3 7 2" xfId="35928" xr:uid="{563D29DB-B527-4E3D-9B82-DA7ABA354473}"/>
    <cellStyle name="Normal 5 3 8 3 7 3" xfId="35929" xr:uid="{F4081B08-7C22-4056-85E9-ECE01D272449}"/>
    <cellStyle name="Normal 5 3 8 3 8" xfId="35930" xr:uid="{89C62E34-C7C2-48E0-8F19-447D9ED5E784}"/>
    <cellStyle name="Normal 5 3 8 3 8 2" xfId="35931" xr:uid="{C270D470-D959-43BF-8C90-0260233987B4}"/>
    <cellStyle name="Normal 5 3 8 3 8 2 2" xfId="35932" xr:uid="{545A22C7-6DE6-47C6-B248-CBCD8204BA94}"/>
    <cellStyle name="Normal 5 3 8 3 8 2 2 2" xfId="35933" xr:uid="{EE71DC04-B039-472E-BB4B-BEC1B619CA8C}"/>
    <cellStyle name="Normal 5 3 8 3 8 2 3" xfId="35934" xr:uid="{777DC026-8046-4D05-9D6F-72EF2C3AACB7}"/>
    <cellStyle name="Normal 5 3 8 3 8 2 4" xfId="35935" xr:uid="{601FC7A5-88A7-45A7-B1C7-3B54CF74F4AF}"/>
    <cellStyle name="Normal 5 3 8 3 8 2 5" xfId="35936" xr:uid="{9F0C9506-3E6E-434F-8BC2-9729F7533250}"/>
    <cellStyle name="Normal 5 3 8 3 8 3" xfId="35937" xr:uid="{C1893788-4DCD-4FE9-98DA-F2A92F7C3B43}"/>
    <cellStyle name="Normal 5 3 8 3 8 3 2" xfId="35938" xr:uid="{9C7E8A8F-4E1B-40CF-BBF0-FB41F905BCBB}"/>
    <cellStyle name="Normal 5 3 8 3 8 4" xfId="35939" xr:uid="{8307453C-AD13-4C5A-B312-47DE28FC3BC8}"/>
    <cellStyle name="Normal 5 3 8 3 8 5" xfId="35940" xr:uid="{0052D1FE-2F63-4B55-AD84-7B2EC185D9C8}"/>
    <cellStyle name="Normal 5 3 8 3 9" xfId="35941" xr:uid="{F85C849F-0D37-47D5-9A44-B13B40967EC5}"/>
    <cellStyle name="Normal 5 3 8 4" xfId="35942" xr:uid="{D073869C-D09F-4101-8D5B-65765C003954}"/>
    <cellStyle name="Normal 5 3 8 4 2" xfId="35943" xr:uid="{05A23013-0A16-41FA-B15B-1E327EC82688}"/>
    <cellStyle name="Normal 5 3 8 4 2 2" xfId="35944" xr:uid="{B61ADE55-7609-4C8A-8D23-A096857DBB14}"/>
    <cellStyle name="Normal 5 3 8 4 2 2 2" xfId="35945" xr:uid="{258EC768-3319-457C-99C1-235639AECCD8}"/>
    <cellStyle name="Normal 5 3 8 4 2 2 2 2" xfId="35946" xr:uid="{9ACAA403-A32F-4B73-942A-72AD78C9FEEF}"/>
    <cellStyle name="Normal 5 3 8 4 2 2 2 2 2" xfId="35947" xr:uid="{5BAD0BE2-E6C5-4412-AF2C-1C45CF9EDE2F}"/>
    <cellStyle name="Normal 5 3 8 4 2 2 2 3" xfId="35948" xr:uid="{1CE954E0-4F23-43EA-AD1C-CB36C06E4E76}"/>
    <cellStyle name="Normal 5 3 8 4 2 2 2 4" xfId="35949" xr:uid="{EE4EAE23-3809-4025-9B80-85E9CDF55E76}"/>
    <cellStyle name="Normal 5 3 8 4 2 2 2 5" xfId="35950" xr:uid="{3F675289-18DC-418B-AFBF-F9E63136BB81}"/>
    <cellStyle name="Normal 5 3 8 4 2 2 3" xfId="35951" xr:uid="{F8AEE876-AC53-4860-B344-93E7ED242105}"/>
    <cellStyle name="Normal 5 3 8 4 2 2 3 2" xfId="35952" xr:uid="{73D21BFB-81F2-43F6-A717-433E4F1F5FA4}"/>
    <cellStyle name="Normal 5 3 8 4 2 2 4" xfId="35953" xr:uid="{F8D6B9FB-1253-499E-8F15-A53A85C1DD86}"/>
    <cellStyle name="Normal 5 3 8 4 2 2 5" xfId="35954" xr:uid="{75CDAB7D-8F3B-4EB0-BDB7-2C6AB1CFD22A}"/>
    <cellStyle name="Normal 5 3 8 4 2 3" xfId="35955" xr:uid="{8250F4DC-F6E0-4BB8-B661-DDA4C7ECCCEB}"/>
    <cellStyle name="Normal 5 3 8 4 2 4" xfId="35956" xr:uid="{8116B3C2-6942-4966-BAEE-9CC2B2D0DFD5}"/>
    <cellStyle name="Normal 5 3 8 4 2 5" xfId="35957" xr:uid="{C1A8533E-4403-4E89-ACCA-5C9328EB6F42}"/>
    <cellStyle name="Normal 5 3 8 4 2 6" xfId="35958" xr:uid="{261B4CFC-BF81-438C-A808-1A8F7EC7F257}"/>
    <cellStyle name="Normal 5 3 8 4 2 6 2" xfId="35959" xr:uid="{D13962EF-9068-4127-A5E8-4DB4D80F29A1}"/>
    <cellStyle name="Normal 5 3 8 4 2 7" xfId="35960" xr:uid="{DDC450E8-8482-42FC-8371-81C0ADA5C79E}"/>
    <cellStyle name="Normal 5 3 8 4 2 8" xfId="35961" xr:uid="{E52CA4F1-8515-4429-B7B1-405BF851386E}"/>
    <cellStyle name="Normal 5 3 8 4 2 9" xfId="35962" xr:uid="{9BC45766-5A47-42C4-977E-C817FA329AA8}"/>
    <cellStyle name="Normal 5 3 8 4 3" xfId="35963" xr:uid="{E3811653-8E7F-41B8-A199-396EED1F16FF}"/>
    <cellStyle name="Normal 5 3 8 4 3 2" xfId="35964" xr:uid="{966E79B4-E285-49C9-9592-E52B4DE15299}"/>
    <cellStyle name="Normal 5 3 8 4 3 2 2" xfId="35965" xr:uid="{DF3F72B6-9A83-4BCD-9377-AF190E0CBCDC}"/>
    <cellStyle name="Normal 5 3 8 4 3 2 2 2" xfId="35966" xr:uid="{86272A99-CB8F-4BA3-9E31-0DC73DCE04F5}"/>
    <cellStyle name="Normal 5 3 8 4 3 2 3" xfId="35967" xr:uid="{3E09A8D7-7288-4728-B484-7158128438F4}"/>
    <cellStyle name="Normal 5 3 8 4 3 2 4" xfId="35968" xr:uid="{DC584F8C-699A-42D3-8A7E-ECBD00577B58}"/>
    <cellStyle name="Normal 5 3 8 4 3 2 5" xfId="35969" xr:uid="{26A2C644-8600-40F2-B5DA-3F72318B523C}"/>
    <cellStyle name="Normal 5 3 8 4 3 3" xfId="35970" xr:uid="{4BBD9CC7-F3AE-4164-B4C4-263343946C6C}"/>
    <cellStyle name="Normal 5 3 8 4 3 3 2" xfId="35971" xr:uid="{05ED84E0-FFEB-4BA7-9E03-89A3FAC912A8}"/>
    <cellStyle name="Normal 5 3 8 4 3 4" xfId="35972" xr:uid="{37DFE083-969B-41C8-97F9-A2CEF62E6725}"/>
    <cellStyle name="Normal 5 3 8 4 3 5" xfId="35973" xr:uid="{41840594-2F05-4FB2-A63B-0004FC2DB11E}"/>
    <cellStyle name="Normal 5 3 8 4 4" xfId="35974" xr:uid="{56B918D5-8B79-4D14-AF82-739D1F1F9D35}"/>
    <cellStyle name="Normal 5 3 8 4 5" xfId="35975" xr:uid="{C0C3AB7C-83B4-4FCD-B6C2-B9FD2FDB94DC}"/>
    <cellStyle name="Normal 5 3 8 4 6" xfId="35976" xr:uid="{D7DBBFC5-DAC5-4498-A24C-F3141FE32FA6}"/>
    <cellStyle name="Normal 5 3 8 4 6 2" xfId="35977" xr:uid="{63432417-56FA-4625-A600-286FFA7514AB}"/>
    <cellStyle name="Normal 5 3 8 4 7" xfId="35978" xr:uid="{AC6D25AD-852A-4357-B797-091999D98FF1}"/>
    <cellStyle name="Normal 5 3 8 4 8" xfId="35979" xr:uid="{F1D6D21E-4E0C-492C-9308-F2DC2D1A23B9}"/>
    <cellStyle name="Normal 5 3 8 4 9" xfId="35980" xr:uid="{FFDBCF56-37E3-42A8-A768-8CF8CB9BA2FE}"/>
    <cellStyle name="Normal 5 3 8 5" xfId="35981" xr:uid="{E75BB363-FC8D-4673-8801-6ED73D98B516}"/>
    <cellStyle name="Normal 5 3 8 6" xfId="35982" xr:uid="{12CC005F-8CBF-4387-B775-4971DFF78D5C}"/>
    <cellStyle name="Normal 5 3 8 7" xfId="35983" xr:uid="{0503A56A-B17B-458E-89BD-4EE01718C20B}"/>
    <cellStyle name="Normal 5 3 8 8" xfId="35984" xr:uid="{BFBD9354-AE49-412E-959B-700F8E9DD8B5}"/>
    <cellStyle name="Normal 5 3 8 9" xfId="35985" xr:uid="{250AD188-BD45-4FA2-A50C-D8DA891016B4}"/>
    <cellStyle name="Normal 5 3 8 9 2" xfId="35986" xr:uid="{0B277547-EE91-47F8-9B14-33979EF177EF}"/>
    <cellStyle name="Normal 5 3 8 9 2 2" xfId="35987" xr:uid="{0DB60AEF-DB97-4A01-BFCC-DB7A2844DF70}"/>
    <cellStyle name="Normal 5 3 8 9 2 2 2" xfId="35988" xr:uid="{FD324921-99AC-4FC1-B867-D5B74D951A1C}"/>
    <cellStyle name="Normal 5 3 8 9 2 3" xfId="35989" xr:uid="{24548408-C054-44EE-BB73-8C7D141DA4B5}"/>
    <cellStyle name="Normal 5 3 8 9 2 4" xfId="35990" xr:uid="{478E4F28-7250-4010-B717-7317DD7A2244}"/>
    <cellStyle name="Normal 5 3 8 9 2 5" xfId="35991" xr:uid="{5BA18109-A9A8-4931-B9A1-B143D56A75F9}"/>
    <cellStyle name="Normal 5 3 8 9 3" xfId="35992" xr:uid="{16A64343-C4B0-4136-B1C2-2153B3CE2FCA}"/>
    <cellStyle name="Normal 5 3 8 9 3 2" xfId="35993" xr:uid="{B591B739-DC2F-4D4C-AA31-1D591C630775}"/>
    <cellStyle name="Normal 5 3 8 9 4" xfId="35994" xr:uid="{127B8C14-84FF-4675-BDB0-14115A06258A}"/>
    <cellStyle name="Normal 5 3 8 9 5" xfId="35995" xr:uid="{6BF5E85C-03B8-4E3B-8017-11D0B44321F0}"/>
    <cellStyle name="Normal 5 3 9" xfId="35996" xr:uid="{1A312DB7-4E58-4F7F-912C-E8C8094455E0}"/>
    <cellStyle name="Normal 5 3 9 10" xfId="35997" xr:uid="{60CD7C49-CAE3-4B10-8A93-405141ABB294}"/>
    <cellStyle name="Normal 5 3 9 11" xfId="35998" xr:uid="{050EA286-C8A6-4B0C-A40F-10E27F69738E}"/>
    <cellStyle name="Normal 5 3 9 12" xfId="35999" xr:uid="{ABFBDBE3-1CBB-4237-8B4B-B3AA86259AF6}"/>
    <cellStyle name="Normal 5 3 9 12 2" xfId="36000" xr:uid="{DE432762-D287-4F4E-A40E-1CA6940E4F24}"/>
    <cellStyle name="Normal 5 3 9 13" xfId="36001" xr:uid="{8F562DB6-4218-498A-8C5F-08AE86E79332}"/>
    <cellStyle name="Normal 5 3 9 14" xfId="36002" xr:uid="{7C98C169-AC61-4284-80A1-6D071EAD46A9}"/>
    <cellStyle name="Normal 5 3 9 15" xfId="36003" xr:uid="{6B383751-2DB9-40CC-BD54-BE7F811DD361}"/>
    <cellStyle name="Normal 5 3 9 2" xfId="36004" xr:uid="{E5CDDEE9-4E07-4ED4-8243-01290DAFB859}"/>
    <cellStyle name="Normal 5 3 9 2 2" xfId="36005" xr:uid="{B89EF474-F6CB-459C-9972-1F2B7E4890B1}"/>
    <cellStyle name="Normal 5 3 9 2 2 2" xfId="36006" xr:uid="{5992545A-501E-423B-9B71-268C16F326A5}"/>
    <cellStyle name="Normal 5 3 9 2 2 2 2" xfId="36007" xr:uid="{8DABAD52-E4E1-4912-8628-7C3F83A56DEB}"/>
    <cellStyle name="Normal 5 3 9 2 2 2 2 2" xfId="36008" xr:uid="{00223AB9-8673-45FC-AADA-BCFFC9561202}"/>
    <cellStyle name="Normal 5 3 9 2 2 2 2 2 2" xfId="36009" xr:uid="{160A64A5-0514-4F48-A096-9C6C5045529B}"/>
    <cellStyle name="Normal 5 3 9 2 2 2 2 3" xfId="36010" xr:uid="{A83BCF6D-566E-4023-BC21-E4EDD3F56BD3}"/>
    <cellStyle name="Normal 5 3 9 2 2 2 2 4" xfId="36011" xr:uid="{D74FF7F0-C58E-4483-ABBA-16CD541D76F2}"/>
    <cellStyle name="Normal 5 3 9 2 2 2 2 5" xfId="36012" xr:uid="{8BF33D9A-615D-4686-A5A3-F921C225474E}"/>
    <cellStyle name="Normal 5 3 9 2 2 2 3" xfId="36013" xr:uid="{CDC441F0-DF60-4E87-B231-0CCCDEB1BDD5}"/>
    <cellStyle name="Normal 5 3 9 2 2 2 3 2" xfId="36014" xr:uid="{F73AB4F7-9675-4735-87B1-132AE5922832}"/>
    <cellStyle name="Normal 5 3 9 2 2 2 4" xfId="36015" xr:uid="{828E4A5C-BAD4-40FF-8C02-A1691A32DBF0}"/>
    <cellStyle name="Normal 5 3 9 2 2 2 5" xfId="36016" xr:uid="{D51C910B-7DF1-40D4-BC10-B65ECC488EFA}"/>
    <cellStyle name="Normal 5 3 9 2 2 3" xfId="36017" xr:uid="{0E67710C-728A-4416-ABF6-0A3940B88D3B}"/>
    <cellStyle name="Normal 5 3 9 2 2 4" xfId="36018" xr:uid="{632F595D-0D2C-4F05-9B4A-4D2D17B726F1}"/>
    <cellStyle name="Normal 5 3 9 2 2 5" xfId="36019" xr:uid="{D99C9ED0-5E18-45DC-9016-2B2646B6921A}"/>
    <cellStyle name="Normal 5 3 9 2 2 6" xfId="36020" xr:uid="{CF8697B8-EFD1-4345-8BBD-5A56AD06FEDE}"/>
    <cellStyle name="Normal 5 3 9 2 2 6 2" xfId="36021" xr:uid="{3939ADB5-8392-423F-87E9-3C1758C296C3}"/>
    <cellStyle name="Normal 5 3 9 2 2 7" xfId="36022" xr:uid="{4688493D-5A00-46FB-B13F-37986295985B}"/>
    <cellStyle name="Normal 5 3 9 2 2 8" xfId="36023" xr:uid="{45B71402-3DDF-472C-9B21-9D5571F9C1EB}"/>
    <cellStyle name="Normal 5 3 9 2 2 9" xfId="36024" xr:uid="{FDDD8543-0CEE-4D79-B1D3-52CCF6E54408}"/>
    <cellStyle name="Normal 5 3 9 2 3" xfId="36025" xr:uid="{3BB52415-8627-4A55-AC62-53AA1BD8A201}"/>
    <cellStyle name="Normal 5 3 9 2 3 2" xfId="36026" xr:uid="{1EC141AC-38B5-46A5-BDF9-5516B854DC5D}"/>
    <cellStyle name="Normal 5 3 9 2 3 2 2" xfId="36027" xr:uid="{ACD47241-DD93-428E-83BC-60C342F7127D}"/>
    <cellStyle name="Normal 5 3 9 2 3 2 2 2" xfId="36028" xr:uid="{0C5FFEA9-79D8-44FD-81B6-D74AEC94FFFB}"/>
    <cellStyle name="Normal 5 3 9 2 3 2 3" xfId="36029" xr:uid="{052076C3-4B9C-4303-8910-A4394DC4E225}"/>
    <cellStyle name="Normal 5 3 9 2 3 2 4" xfId="36030" xr:uid="{334C9825-814E-4C6C-8DB4-07784F0F34CB}"/>
    <cellStyle name="Normal 5 3 9 2 3 2 5" xfId="36031" xr:uid="{59755BB7-D790-449D-8228-1B65D8ABFC18}"/>
    <cellStyle name="Normal 5 3 9 2 3 3" xfId="36032" xr:uid="{5B6FADA3-3994-482D-8D63-636A8C946F86}"/>
    <cellStyle name="Normal 5 3 9 2 3 3 2" xfId="36033" xr:uid="{18CEC45A-22C5-4227-AEC5-241BAE79BCEE}"/>
    <cellStyle name="Normal 5 3 9 2 3 4" xfId="36034" xr:uid="{2DC23D5B-8F22-4D34-B4AB-D27BD9AEA46A}"/>
    <cellStyle name="Normal 5 3 9 2 3 5" xfId="36035" xr:uid="{16861BD1-FBAE-49FA-876A-9FCE6A15C548}"/>
    <cellStyle name="Normal 5 3 9 2 4" xfId="36036" xr:uid="{D771C387-99F7-4F91-AD35-4ADD51A131F5}"/>
    <cellStyle name="Normal 5 3 9 2 5" xfId="36037" xr:uid="{9CD7AF5A-D1E0-401D-942E-ECA22144979C}"/>
    <cellStyle name="Normal 5 3 9 2 6" xfId="36038" xr:uid="{12C61153-40DC-4548-A8C7-4D14AF9DC639}"/>
    <cellStyle name="Normal 5 3 9 2 6 2" xfId="36039" xr:uid="{4494754E-4B0E-44FC-AAEB-FA1E2371837E}"/>
    <cellStyle name="Normal 5 3 9 2 7" xfId="36040" xr:uid="{5D1DB2EA-69E8-4A61-AE27-6C1F1793B762}"/>
    <cellStyle name="Normal 5 3 9 2 8" xfId="36041" xr:uid="{A693E3BD-7AAC-437D-B375-83CC46D52B4A}"/>
    <cellStyle name="Normal 5 3 9 2 9" xfId="36042" xr:uid="{36737ACD-B6E9-4CA8-928C-88C614FB40CC}"/>
    <cellStyle name="Normal 5 3 9 3" xfId="36043" xr:uid="{48760041-BD3C-4A32-B799-B4E848809875}"/>
    <cellStyle name="Normal 5 3 9 4" xfId="36044" xr:uid="{FC15309A-551A-461C-B2CB-EB59DF381134}"/>
    <cellStyle name="Normal 5 3 9 5" xfId="36045" xr:uid="{17E6095A-B90C-43F2-9E70-1140E36B789E}"/>
    <cellStyle name="Normal 5 3 9 6" xfId="36046" xr:uid="{40F8534C-A00C-4B09-8B74-33837B4D76D3}"/>
    <cellStyle name="Normal 5 3 9 7" xfId="36047" xr:uid="{54D1D8BD-E1FF-426D-AAE3-AC766E22B298}"/>
    <cellStyle name="Normal 5 3 9 8" xfId="36048" xr:uid="{CFC8C01E-6074-40AB-BE22-A951C0F1C8EF}"/>
    <cellStyle name="Normal 5 3 9 8 2" xfId="36049" xr:uid="{8152C858-5E37-4BEB-B8A6-AA2C646FD8ED}"/>
    <cellStyle name="Normal 5 3 9 8 2 2" xfId="36050" xr:uid="{C592C8A5-007A-4AD1-8469-7C5ABF4A0FF8}"/>
    <cellStyle name="Normal 5 3 9 8 2 2 2" xfId="36051" xr:uid="{9F168A0B-DCA3-41DA-B6DE-F7E8C4410E9A}"/>
    <cellStyle name="Normal 5 3 9 8 2 3" xfId="36052" xr:uid="{7CE83088-1DF2-4B53-A9AE-C0E466EC37D3}"/>
    <cellStyle name="Normal 5 3 9 8 2 4" xfId="36053" xr:uid="{6F3CA902-0077-406C-B0E0-5B7B073DD264}"/>
    <cellStyle name="Normal 5 3 9 8 2 5" xfId="36054" xr:uid="{5FBCFD06-37D0-46E8-A995-670F66F51F0A}"/>
    <cellStyle name="Normal 5 3 9 8 3" xfId="36055" xr:uid="{A8049092-8B7F-48E7-8363-FF3089F309BC}"/>
    <cellStyle name="Normal 5 3 9 8 3 2" xfId="36056" xr:uid="{398EA143-9CF4-4E2E-9E86-6C161741D92E}"/>
    <cellStyle name="Normal 5 3 9 8 4" xfId="36057" xr:uid="{8E9A4713-EECD-46F8-9CFA-E7AA0A92265E}"/>
    <cellStyle name="Normal 5 3 9 8 5" xfId="36058" xr:uid="{AABAC70D-EBC3-45C7-BE1C-A5EEB5F1EBA5}"/>
    <cellStyle name="Normal 5 3 9 9" xfId="36059" xr:uid="{3EA62884-9A84-4E39-9C57-A48152A9C7FB}"/>
    <cellStyle name="Normal 5 30" xfId="36060" xr:uid="{D4B05780-5D08-4D2F-949F-EEE02178ACEF}"/>
    <cellStyle name="Normal 5 31" xfId="36061" xr:uid="{4D9FB3A5-B36D-4DA0-B284-2A65C910CBAD}"/>
    <cellStyle name="Normal 5 31 2" xfId="41497" xr:uid="{9A34045D-F327-4B9C-985E-5C6648BE0BA7}"/>
    <cellStyle name="Normal 5 32" xfId="36062" xr:uid="{83280004-4C3F-4C30-B78B-E56CB588ECCF}"/>
    <cellStyle name="Normal 5 33" xfId="36063" xr:uid="{FEC59F8B-51C8-4C73-8644-C777B48100CE}"/>
    <cellStyle name="Normal 5 34" xfId="36064" xr:uid="{041E3DD4-8EB0-4729-93CF-9B3BE1D96B35}"/>
    <cellStyle name="Normal 5 35" xfId="36065" xr:uid="{91F00B71-A3F7-4367-9FC2-9241A21F0384}"/>
    <cellStyle name="Normal 5 36" xfId="36066" xr:uid="{CC2AF946-59A9-4B3C-9D95-72F23AE41595}"/>
    <cellStyle name="Normal 5 37" xfId="36067" xr:uid="{FBA9171F-C9D2-44F5-9DE9-A79910EC2CEF}"/>
    <cellStyle name="Normal 5 38" xfId="36068" xr:uid="{C0519F8A-6506-436E-B0E1-0B91ED851453}"/>
    <cellStyle name="Normal 5 39" xfId="36069" xr:uid="{01423CE0-C480-45B8-8DBF-ED921BC2697C}"/>
    <cellStyle name="Normal 5 4" xfId="36070" xr:uid="{A88B570B-B1AA-4DC7-B991-06C4B49EC53D}"/>
    <cellStyle name="Normal 5 4 2" xfId="36071" xr:uid="{D41D4EA1-75DF-4014-BF5A-87CCE8CFF497}"/>
    <cellStyle name="Normal 5 4 2 2" xfId="36072" xr:uid="{9B8F0EF8-BBCE-4123-9513-4E5202DB108C}"/>
    <cellStyle name="Normal 5 4 2 3" xfId="36073" xr:uid="{AB55B109-5969-4450-B7E7-68C72FB6E7CF}"/>
    <cellStyle name="Normal 5 4 3" xfId="36074" xr:uid="{9B4E5C11-226B-4A50-A03F-218E38E3333D}"/>
    <cellStyle name="Normal 5 4 3 2" xfId="36075" xr:uid="{898FC3A8-4699-4FDE-95A5-345FEBF965F4}"/>
    <cellStyle name="Normal 5 4 3 3" xfId="36076" xr:uid="{6805EBE1-6DA3-46F0-B6B4-6F5FB4A96615}"/>
    <cellStyle name="Normal 5 4 4" xfId="36077" xr:uid="{FBC35724-1EF8-4305-8E64-C5A391D2E587}"/>
    <cellStyle name="Normal 5 4 5" xfId="36078" xr:uid="{9C549184-45D9-4C8B-9903-B6DBA3C40E7E}"/>
    <cellStyle name="Normal 5 40" xfId="36079" xr:uid="{54E99937-4AD7-4D0B-8135-6727A191F6C3}"/>
    <cellStyle name="Normal 5 41" xfId="36080" xr:uid="{45A5DFCD-4EE3-4DBF-860A-7D4631306AF5}"/>
    <cellStyle name="Normal 5 42" xfId="36081" xr:uid="{DCE00324-8CDB-4598-8CF1-BDA5F912693F}"/>
    <cellStyle name="Normal 5 43" xfId="36082" xr:uid="{922F116A-4899-4256-BC73-EEB92E657B5F}"/>
    <cellStyle name="Normal 5 44" xfId="36083" xr:uid="{D1B6FCEB-FA76-4F7C-AA56-4628AA7C6645}"/>
    <cellStyle name="Normal 5 45" xfId="36084" xr:uid="{BF0F8E63-D2FD-4EB6-9E24-6EA81104CAEB}"/>
    <cellStyle name="Normal 5 46" xfId="36085" xr:uid="{96A8BEB0-F15D-4CA3-8A51-DCEE5D762CFA}"/>
    <cellStyle name="Normal 5 47" xfId="36086" xr:uid="{D471D60C-AB2C-4439-A5C6-7AE62D2393D5}"/>
    <cellStyle name="Normal 5 47 10" xfId="36087" xr:uid="{2528A0E3-70CE-4FA3-BDA4-E3E1D13BC9D8}"/>
    <cellStyle name="Normal 5 47 11" xfId="36088" xr:uid="{B89A340E-7D56-43B0-A0AD-351028A7902B}"/>
    <cellStyle name="Normal 5 47 12" xfId="36089" xr:uid="{1DAC8B92-FE3D-41A0-B21E-C86E9AC7A1FF}"/>
    <cellStyle name="Normal 5 47 13" xfId="36090" xr:uid="{55810480-920D-4407-A772-6AF895858351}"/>
    <cellStyle name="Normal 5 47 13 2" xfId="36091" xr:uid="{CDE7374B-294F-49B3-8EB1-96CE261774E4}"/>
    <cellStyle name="Normal 5 47 14" xfId="36092" xr:uid="{60538A78-CFD1-45F9-91C0-35C0DA3472DF}"/>
    <cellStyle name="Normal 5 47 15" xfId="36093" xr:uid="{B26708B2-1106-4617-A0A6-6DC8B95F2BF6}"/>
    <cellStyle name="Normal 5 47 16" xfId="36094" xr:uid="{AB60D258-F832-442F-90B8-82CCA30F1431}"/>
    <cellStyle name="Normal 5 47 2" xfId="36095" xr:uid="{0761CD6F-4778-4B6D-A8BE-E39E95B41695}"/>
    <cellStyle name="Normal 5 47 2 10" xfId="36096" xr:uid="{729E076A-1A8D-4E7A-BAF2-36521217A7B4}"/>
    <cellStyle name="Normal 5 47 2 11" xfId="36097" xr:uid="{89BA90F1-8CC5-49F3-B5E0-B20C080579D0}"/>
    <cellStyle name="Normal 5 47 2 12" xfId="36098" xr:uid="{D85CEC11-2F28-415C-A536-1242F5D562C0}"/>
    <cellStyle name="Normal 5 47 2 13" xfId="36099" xr:uid="{8F7F5D05-FDF2-49D9-A674-073BF96830F0}"/>
    <cellStyle name="Normal 5 47 2 13 2" xfId="36100" xr:uid="{C0BA9A7D-10CF-42DC-8260-B8F25FBC8D73}"/>
    <cellStyle name="Normal 5 47 2 14" xfId="36101" xr:uid="{6F8924F7-8D51-486F-AFB0-0C570A24533F}"/>
    <cellStyle name="Normal 5 47 2 15" xfId="36102" xr:uid="{BB217D36-4C82-4B48-BF66-0BA2EAAF5741}"/>
    <cellStyle name="Normal 5 47 2 16" xfId="36103" xr:uid="{9CE6D9BC-6960-43EA-8757-7C49A8022414}"/>
    <cellStyle name="Normal 5 47 2 2" xfId="36104" xr:uid="{6B3C7CF4-D22D-44FA-850A-BA1A31E2F7C2}"/>
    <cellStyle name="Normal 5 47 2 2 10" xfId="36105" xr:uid="{28612853-71AA-48F8-9824-D1C4DF51871C}"/>
    <cellStyle name="Normal 5 47 2 2 11" xfId="36106" xr:uid="{3E03B0B8-762F-4F86-931C-E625FF523C1D}"/>
    <cellStyle name="Normal 5 47 2 2 12" xfId="36107" xr:uid="{3A3D9A4D-B8A9-4E2F-BC23-7F18A05EA538}"/>
    <cellStyle name="Normal 5 47 2 2 12 2" xfId="36108" xr:uid="{E457A247-B6CF-47AB-BCDC-914476372530}"/>
    <cellStyle name="Normal 5 47 2 2 13" xfId="36109" xr:uid="{1796505C-EA56-4C0E-8950-37BADD1ACF26}"/>
    <cellStyle name="Normal 5 47 2 2 14" xfId="36110" xr:uid="{DF18ACF5-D943-4BC6-B3C6-04478E92C945}"/>
    <cellStyle name="Normal 5 47 2 2 15" xfId="36111" xr:uid="{7D01D99E-5C6C-4557-9DB9-22F3AC1E0BFA}"/>
    <cellStyle name="Normal 5 47 2 2 2" xfId="36112" xr:uid="{231B0D23-E153-49D5-BB9F-7EFCC3CC0F62}"/>
    <cellStyle name="Normal 5 47 2 2 2 2" xfId="36113" xr:uid="{BC332B8C-B6DE-4799-8468-7AE9902D3FB7}"/>
    <cellStyle name="Normal 5 47 2 2 2 2 2" xfId="36114" xr:uid="{4B7E3821-9975-4C2C-B143-81F778B2B79D}"/>
    <cellStyle name="Normal 5 47 2 2 2 2 2 2" xfId="36115" xr:uid="{059D3CF4-F75A-4B33-AEA3-C1C0F4328C27}"/>
    <cellStyle name="Normal 5 47 2 2 2 2 2 2 2" xfId="36116" xr:uid="{B350C135-C5FD-4421-9642-170A13B0009B}"/>
    <cellStyle name="Normal 5 47 2 2 2 2 2 2 2 2" xfId="36117" xr:uid="{2B1C0C46-83A1-42FB-8244-2BC9C41F8312}"/>
    <cellStyle name="Normal 5 47 2 2 2 2 2 2 3" xfId="36118" xr:uid="{C1A5019D-6B78-4619-BE04-F9A7E4B2AE1B}"/>
    <cellStyle name="Normal 5 47 2 2 2 2 2 2 4" xfId="36119" xr:uid="{714E9EEE-CABA-47D7-8038-604F1A481F95}"/>
    <cellStyle name="Normal 5 47 2 2 2 2 2 2 5" xfId="36120" xr:uid="{9F6DBC9C-5EE2-4B3C-8CD9-F56DCB0D03FE}"/>
    <cellStyle name="Normal 5 47 2 2 2 2 2 3" xfId="36121" xr:uid="{1D6ABFAE-CF0B-46A3-8C5E-FDAFC4EA3649}"/>
    <cellStyle name="Normal 5 47 2 2 2 2 2 3 2" xfId="36122" xr:uid="{B9452734-DD51-408B-BACD-0FF9439C6DBA}"/>
    <cellStyle name="Normal 5 47 2 2 2 2 2 4" xfId="36123" xr:uid="{72C62D45-0495-40B1-A86C-21A07251B41F}"/>
    <cellStyle name="Normal 5 47 2 2 2 2 2 5" xfId="36124" xr:uid="{F057F515-69DF-46F8-B0C1-EE13A91B2555}"/>
    <cellStyle name="Normal 5 47 2 2 2 2 3" xfId="36125" xr:uid="{9FABA5E4-BE5E-4B38-87D2-CC664E71D41B}"/>
    <cellStyle name="Normal 5 47 2 2 2 2 4" xfId="36126" xr:uid="{101DB9A2-EC72-4C15-BD5D-26FE8211718F}"/>
    <cellStyle name="Normal 5 47 2 2 2 2 5" xfId="36127" xr:uid="{34648655-4B9F-43CC-AA38-57F25AFE53B2}"/>
    <cellStyle name="Normal 5 47 2 2 2 2 6" xfId="36128" xr:uid="{0378F37F-E877-456D-B69D-7B9A748730B8}"/>
    <cellStyle name="Normal 5 47 2 2 2 2 6 2" xfId="36129" xr:uid="{266E9220-E3B7-4BCC-9DED-67D095C384F1}"/>
    <cellStyle name="Normal 5 47 2 2 2 2 7" xfId="36130" xr:uid="{6677D8DC-DB7E-47FD-AEDE-61A36B7AD2E9}"/>
    <cellStyle name="Normal 5 47 2 2 2 2 8" xfId="36131" xr:uid="{6AFA75BA-A48A-438A-B393-7466848BF36D}"/>
    <cellStyle name="Normal 5 47 2 2 2 2 9" xfId="36132" xr:uid="{BAFF7612-9BBF-46DA-B6DA-9F1AC127D439}"/>
    <cellStyle name="Normal 5 47 2 2 2 3" xfId="36133" xr:uid="{2B8FB353-8CA0-4643-83A9-A11373A8CFBD}"/>
    <cellStyle name="Normal 5 47 2 2 2 3 2" xfId="36134" xr:uid="{DC5C6043-FC03-40F3-B503-51A6D4B4DE9D}"/>
    <cellStyle name="Normal 5 47 2 2 2 3 2 2" xfId="36135" xr:uid="{3614216C-E010-48A0-BCB9-A3AC9915A36A}"/>
    <cellStyle name="Normal 5 47 2 2 2 3 2 2 2" xfId="36136" xr:uid="{818CADFE-6C86-44D4-A365-1B23971E9EF9}"/>
    <cellStyle name="Normal 5 47 2 2 2 3 2 3" xfId="36137" xr:uid="{1C7CD977-32B8-4A0E-A19B-4C4929CE2C1D}"/>
    <cellStyle name="Normal 5 47 2 2 2 3 2 4" xfId="36138" xr:uid="{DCF2A655-6863-4CF1-8CC4-C4D8E1759B30}"/>
    <cellStyle name="Normal 5 47 2 2 2 3 2 5" xfId="36139" xr:uid="{DFB35786-0EF0-4A2B-9CC8-B1262BD5A32C}"/>
    <cellStyle name="Normal 5 47 2 2 2 3 3" xfId="36140" xr:uid="{87151B2F-A761-47DE-B341-26F34DA78B62}"/>
    <cellStyle name="Normal 5 47 2 2 2 3 3 2" xfId="36141" xr:uid="{DFD808C2-BF1D-4011-9FD2-8D71B9CB3B97}"/>
    <cellStyle name="Normal 5 47 2 2 2 3 4" xfId="36142" xr:uid="{B4BE69DA-D0FA-4A98-A49C-77CB57A7B46C}"/>
    <cellStyle name="Normal 5 47 2 2 2 3 5" xfId="36143" xr:uid="{1BFF3584-8453-4C0E-B831-8E3A5E673899}"/>
    <cellStyle name="Normal 5 47 2 2 2 4" xfId="36144" xr:uid="{1A571F7F-4FCE-47E3-8597-6392D146373C}"/>
    <cellStyle name="Normal 5 47 2 2 2 5" xfId="36145" xr:uid="{B8C95A7F-2517-4F1E-BA9E-8B00BA7BE7A3}"/>
    <cellStyle name="Normal 5 47 2 2 2 6" xfId="36146" xr:uid="{8C72D4D4-8CF3-463B-97BE-553520ECD464}"/>
    <cellStyle name="Normal 5 47 2 2 2 6 2" xfId="36147" xr:uid="{BBFD40DB-06F0-4C53-BC33-CCAC57C0A4FD}"/>
    <cellStyle name="Normal 5 47 2 2 2 7" xfId="36148" xr:uid="{863D9D4F-D479-4163-B78F-BAD31A33A47A}"/>
    <cellStyle name="Normal 5 47 2 2 2 8" xfId="36149" xr:uid="{CC37B3C4-9A53-49FC-8F10-16C0E7FF2E6B}"/>
    <cellStyle name="Normal 5 47 2 2 2 9" xfId="36150" xr:uid="{ECD196CF-2328-43FF-A6D3-FE0231A13E6B}"/>
    <cellStyle name="Normal 5 47 2 2 3" xfId="36151" xr:uid="{E2401568-4F57-4965-B4CB-8CEFCD9B4A7C}"/>
    <cellStyle name="Normal 5 47 2 2 3 2" xfId="36152" xr:uid="{43106486-2496-4230-9346-3E390FB0EF3B}"/>
    <cellStyle name="Normal 5 47 2 2 3 3" xfId="36153" xr:uid="{3511C877-2399-41A1-9368-66DB8F7AF95F}"/>
    <cellStyle name="Normal 5 47 2 2 4" xfId="36154" xr:uid="{57322686-8C37-43A4-AB55-6D65CD45B5BA}"/>
    <cellStyle name="Normal 5 47 2 2 4 2" xfId="36155" xr:uid="{66689792-9A9D-414C-831A-4118063DD80E}"/>
    <cellStyle name="Normal 5 47 2 2 4 3" xfId="36156" xr:uid="{77A10D79-1C40-4A50-9B9F-AAF139770513}"/>
    <cellStyle name="Normal 5 47 2 2 5" xfId="36157" xr:uid="{B2236302-5A4E-4D12-987B-7396C330092C}"/>
    <cellStyle name="Normal 5 47 2 2 5 2" xfId="36158" xr:uid="{1F77F80E-364D-491E-B7D0-6DFF69F259F5}"/>
    <cellStyle name="Normal 5 47 2 2 5 3" xfId="36159" xr:uid="{079C12B4-87E5-4813-A0EB-BCD178AD2B93}"/>
    <cellStyle name="Normal 5 47 2 2 6" xfId="36160" xr:uid="{75507A0D-B2C5-4978-ACB7-CBAE2D222A62}"/>
    <cellStyle name="Normal 5 47 2 2 6 2" xfId="36161" xr:uid="{B2BC6A3B-401C-4EFA-96D2-56D455159395}"/>
    <cellStyle name="Normal 5 47 2 2 6 3" xfId="36162" xr:uid="{20A0B90A-62FC-466A-9595-4D42B520C533}"/>
    <cellStyle name="Normal 5 47 2 2 7" xfId="36163" xr:uid="{16BADD6D-A478-43C1-BA75-47325A1A4312}"/>
    <cellStyle name="Normal 5 47 2 2 7 2" xfId="36164" xr:uid="{3AF618B5-1E4C-45CC-BD54-41EB3BEE7F73}"/>
    <cellStyle name="Normal 5 47 2 2 7 3" xfId="36165" xr:uid="{41DF7B54-EE39-4CF9-8AB5-E46E3A92C47E}"/>
    <cellStyle name="Normal 5 47 2 2 8" xfId="36166" xr:uid="{119C8B3F-FC59-40F2-9BB9-7BB33F47B972}"/>
    <cellStyle name="Normal 5 47 2 2 8 2" xfId="36167" xr:uid="{CF446FEC-567A-47C8-AAE3-7945543EEF5C}"/>
    <cellStyle name="Normal 5 47 2 2 8 2 2" xfId="36168" xr:uid="{3CA08355-38DB-4B0F-A7C8-758985E67876}"/>
    <cellStyle name="Normal 5 47 2 2 8 2 2 2" xfId="36169" xr:uid="{047B80A6-4B8A-4181-9B7F-EF38729B22DA}"/>
    <cellStyle name="Normal 5 47 2 2 8 2 3" xfId="36170" xr:uid="{2AEC7C8B-C95F-451B-9632-276C77EB77D7}"/>
    <cellStyle name="Normal 5 47 2 2 8 2 4" xfId="36171" xr:uid="{9C6B2171-8977-4A80-BD6A-53D177EE7D4A}"/>
    <cellStyle name="Normal 5 47 2 2 8 2 5" xfId="36172" xr:uid="{C97F9436-4E06-41B9-B306-CD038E119C09}"/>
    <cellStyle name="Normal 5 47 2 2 8 3" xfId="36173" xr:uid="{8F14858C-F1D2-447D-86AA-CD24AB8E699C}"/>
    <cellStyle name="Normal 5 47 2 2 8 3 2" xfId="36174" xr:uid="{20DC801A-ED28-48D8-8EEC-C6105EACAFE6}"/>
    <cellStyle name="Normal 5 47 2 2 8 4" xfId="36175" xr:uid="{2E55230C-7251-4C85-B0EB-197E9971CAD2}"/>
    <cellStyle name="Normal 5 47 2 2 8 5" xfId="36176" xr:uid="{22B3A46C-7CE8-4A80-B141-9EF6D581671D}"/>
    <cellStyle name="Normal 5 47 2 2 9" xfId="36177" xr:uid="{E76A6986-0924-4E23-8060-0B32AD096CEB}"/>
    <cellStyle name="Normal 5 47 2 3" xfId="36178" xr:uid="{DA1B4EBE-1CDB-487F-BB73-28EF9C8A85FD}"/>
    <cellStyle name="Normal 5 47 2 3 2" xfId="36179" xr:uid="{76208799-F427-4204-A9E5-2DFEED296BC1}"/>
    <cellStyle name="Normal 5 47 2 3 3" xfId="36180" xr:uid="{851E2CE8-82E6-4C22-A311-34884651FDA2}"/>
    <cellStyle name="Normal 5 47 2 4" xfId="36181" xr:uid="{14C5D259-F619-41AE-B3AC-0354C28C8A1D}"/>
    <cellStyle name="Normal 5 47 2 4 2" xfId="36182" xr:uid="{945A3AD6-3827-4FBF-9E53-48A5A606574E}"/>
    <cellStyle name="Normal 5 47 2 4 2 2" xfId="36183" xr:uid="{3FAD1CE0-F56B-455B-9EDE-E1BE4C90C51C}"/>
    <cellStyle name="Normal 5 47 2 4 2 2 2" xfId="36184" xr:uid="{8C8B447E-0CC4-4D03-A8D7-DE93006E1D58}"/>
    <cellStyle name="Normal 5 47 2 4 2 2 2 2" xfId="36185" xr:uid="{9FF48F5C-BB81-4E99-8554-ED6FDD4F0169}"/>
    <cellStyle name="Normal 5 47 2 4 2 2 2 2 2" xfId="36186" xr:uid="{38962EF6-EE4A-4A47-AB6F-D2ABB2F92F0A}"/>
    <cellStyle name="Normal 5 47 2 4 2 2 2 3" xfId="36187" xr:uid="{4FDD85EB-62D3-44F7-BCBA-B0987A961095}"/>
    <cellStyle name="Normal 5 47 2 4 2 2 2 4" xfId="36188" xr:uid="{66BA97C4-6F55-47CE-8F9C-119C053CDDCB}"/>
    <cellStyle name="Normal 5 47 2 4 2 2 2 5" xfId="36189" xr:uid="{517BC9A3-F2CC-48D1-8B7F-36C01140B2D1}"/>
    <cellStyle name="Normal 5 47 2 4 2 2 3" xfId="36190" xr:uid="{7A92A9A5-8169-419F-BFDF-059F13B77A18}"/>
    <cellStyle name="Normal 5 47 2 4 2 2 3 2" xfId="36191" xr:uid="{5902A0D7-FB68-43AC-AE0B-E55C8C6F0F5D}"/>
    <cellStyle name="Normal 5 47 2 4 2 2 4" xfId="36192" xr:uid="{12B88CE1-07AD-4613-8E39-54D2A2EBCB8A}"/>
    <cellStyle name="Normal 5 47 2 4 2 2 5" xfId="36193" xr:uid="{AD061638-5591-492B-BB57-E033E2E56648}"/>
    <cellStyle name="Normal 5 47 2 4 2 3" xfId="36194" xr:uid="{4106B74C-46BD-4FF2-8E07-AE097360F29A}"/>
    <cellStyle name="Normal 5 47 2 4 2 4" xfId="36195" xr:uid="{3D69742F-F564-4560-BEDF-248DC06AD196}"/>
    <cellStyle name="Normal 5 47 2 4 2 5" xfId="36196" xr:uid="{83437335-90A3-4F3A-B41F-E85D6E482051}"/>
    <cellStyle name="Normal 5 47 2 4 2 6" xfId="36197" xr:uid="{5914EC9C-61E6-47D6-BE07-5DB0F0B4E3F3}"/>
    <cellStyle name="Normal 5 47 2 4 2 6 2" xfId="36198" xr:uid="{688D7074-4674-484D-8FBA-C92E95B69A43}"/>
    <cellStyle name="Normal 5 47 2 4 2 7" xfId="36199" xr:uid="{D962B819-7440-4E04-90C9-50110C7A8A8D}"/>
    <cellStyle name="Normal 5 47 2 4 2 8" xfId="36200" xr:uid="{335C16D8-0031-492B-80EC-E39C2C4145C6}"/>
    <cellStyle name="Normal 5 47 2 4 2 9" xfId="36201" xr:uid="{3734E63A-BD8B-4A68-B1A5-115BC0289608}"/>
    <cellStyle name="Normal 5 47 2 4 3" xfId="36202" xr:uid="{7468D5C8-918D-47C3-B531-0BD817AAF5DA}"/>
    <cellStyle name="Normal 5 47 2 4 3 2" xfId="36203" xr:uid="{2744AC6E-9B3C-4288-8037-C79CB602DBFF}"/>
    <cellStyle name="Normal 5 47 2 4 3 2 2" xfId="36204" xr:uid="{F640BA3C-7BD3-4E06-9F77-F9D142B521BE}"/>
    <cellStyle name="Normal 5 47 2 4 3 2 2 2" xfId="36205" xr:uid="{CDC101E7-104F-49B8-97FC-8F13E9A1FEF4}"/>
    <cellStyle name="Normal 5 47 2 4 3 2 3" xfId="36206" xr:uid="{CCFF0716-48C0-42F7-909E-E3AF13142A41}"/>
    <cellStyle name="Normal 5 47 2 4 3 2 4" xfId="36207" xr:uid="{527C9194-3853-4D6E-835F-7641F5C24755}"/>
    <cellStyle name="Normal 5 47 2 4 3 2 5" xfId="36208" xr:uid="{E7C409E5-A6D3-4E02-ADD8-6AE08FF68FDF}"/>
    <cellStyle name="Normal 5 47 2 4 3 3" xfId="36209" xr:uid="{B4277DAF-B6B3-4942-BB38-2B5491B36B3E}"/>
    <cellStyle name="Normal 5 47 2 4 3 3 2" xfId="36210" xr:uid="{FB87775D-7C96-499F-8FE5-83B5C4969FDA}"/>
    <cellStyle name="Normal 5 47 2 4 3 4" xfId="36211" xr:uid="{BB271CCA-AAE5-4B5C-8B72-283453D3F65D}"/>
    <cellStyle name="Normal 5 47 2 4 3 5" xfId="36212" xr:uid="{BC39A64C-70EC-4FE2-98ED-268081615C3F}"/>
    <cellStyle name="Normal 5 47 2 4 4" xfId="36213" xr:uid="{AAC6D0B7-6845-4659-A0FA-AA0EC956D6B4}"/>
    <cellStyle name="Normal 5 47 2 4 5" xfId="36214" xr:uid="{7306B509-7C63-45B1-B880-F355721C2F49}"/>
    <cellStyle name="Normal 5 47 2 4 6" xfId="36215" xr:uid="{55AEBA29-1E94-45FC-A371-E4B886AE1E5B}"/>
    <cellStyle name="Normal 5 47 2 4 6 2" xfId="36216" xr:uid="{F3FAB888-1466-4C0D-8444-7C885116B704}"/>
    <cellStyle name="Normal 5 47 2 4 7" xfId="36217" xr:uid="{66011779-0DEE-495D-A618-DF3101FD28B8}"/>
    <cellStyle name="Normal 5 47 2 4 8" xfId="36218" xr:uid="{2E98A9DA-E138-4FCD-AE1C-BF006FD09D38}"/>
    <cellStyle name="Normal 5 47 2 4 9" xfId="36219" xr:uid="{061F616B-5E96-4132-8ACF-6771567583EA}"/>
    <cellStyle name="Normal 5 47 2 5" xfId="36220" xr:uid="{6466EB26-0BE4-42E9-9AD1-D0F53DD03297}"/>
    <cellStyle name="Normal 5 47 2 6" xfId="36221" xr:uid="{722E9FE7-79CA-4A59-809A-D6ABF2621E2D}"/>
    <cellStyle name="Normal 5 47 2 7" xfId="36222" xr:uid="{70235BDC-FB67-4006-81E1-9E64FF60E7DF}"/>
    <cellStyle name="Normal 5 47 2 8" xfId="36223" xr:uid="{115F3244-8E3C-403C-B4C3-03963A117BC7}"/>
    <cellStyle name="Normal 5 47 2 9" xfId="36224" xr:uid="{53E0B1D9-E4C0-48D2-B8C2-F40CFBFC1455}"/>
    <cellStyle name="Normal 5 47 2 9 2" xfId="36225" xr:uid="{F9EF8D5B-8C1F-4CFC-9DD5-5780E826FCED}"/>
    <cellStyle name="Normal 5 47 2 9 2 2" xfId="36226" xr:uid="{E139AA74-43FB-498B-A312-75B8FBBAE56B}"/>
    <cellStyle name="Normal 5 47 2 9 2 2 2" xfId="36227" xr:uid="{A9F0F14C-1C9D-4BA8-9223-64AF7A5FC263}"/>
    <cellStyle name="Normal 5 47 2 9 2 3" xfId="36228" xr:uid="{B20F4A8B-F834-4035-84A9-CFFC83C4DA58}"/>
    <cellStyle name="Normal 5 47 2 9 2 4" xfId="36229" xr:uid="{2C5FCCDC-0BBF-41F4-959D-DCAFF7EFDCF8}"/>
    <cellStyle name="Normal 5 47 2 9 2 5" xfId="36230" xr:uid="{F8082133-1B13-4F88-89E9-644CED871C63}"/>
    <cellStyle name="Normal 5 47 2 9 3" xfId="36231" xr:uid="{0C73FB48-7E0F-4B25-A15D-EE3F69B0025F}"/>
    <cellStyle name="Normal 5 47 2 9 3 2" xfId="36232" xr:uid="{5240F112-8286-4567-813D-3C81A97CBA15}"/>
    <cellStyle name="Normal 5 47 2 9 4" xfId="36233" xr:uid="{870291E8-566D-42EA-AF6D-3C5F512DE194}"/>
    <cellStyle name="Normal 5 47 2 9 5" xfId="36234" xr:uid="{9CC725DF-E9A1-4E33-9DAB-801739A24FE2}"/>
    <cellStyle name="Normal 5 47 3" xfId="36235" xr:uid="{63520F73-8D42-4FAF-8A61-B62BB9B1A4B2}"/>
    <cellStyle name="Normal 5 47 3 10" xfId="36236" xr:uid="{D2DF794F-1DA4-434B-A7C0-25F94E077FA9}"/>
    <cellStyle name="Normal 5 47 3 11" xfId="36237" xr:uid="{62227C1A-069B-41BE-BACA-5F6491FAB7FB}"/>
    <cellStyle name="Normal 5 47 3 12" xfId="36238" xr:uid="{AF31D094-F309-4996-8B03-5C3AF879EA33}"/>
    <cellStyle name="Normal 5 47 3 12 2" xfId="36239" xr:uid="{9934E18A-F1C3-49E4-8C7E-DB4D1BB97210}"/>
    <cellStyle name="Normal 5 47 3 13" xfId="36240" xr:uid="{EA2028CA-EFC1-4379-8390-EF726ECF2DB7}"/>
    <cellStyle name="Normal 5 47 3 14" xfId="36241" xr:uid="{D7CA8201-07FB-47DB-A710-54D11B16F9E3}"/>
    <cellStyle name="Normal 5 47 3 15" xfId="36242" xr:uid="{496BB366-5166-4FDB-9F6E-7DC97937BBE5}"/>
    <cellStyle name="Normal 5 47 3 2" xfId="36243" xr:uid="{145C0A01-11FA-48D5-9AE8-7E75BA4A4C44}"/>
    <cellStyle name="Normal 5 47 3 2 2" xfId="36244" xr:uid="{272F6E67-304D-440F-83F3-DD9FC0322730}"/>
    <cellStyle name="Normal 5 47 3 2 2 2" xfId="36245" xr:uid="{39608C1E-263E-4474-9AFE-36CCC3DC812F}"/>
    <cellStyle name="Normal 5 47 3 2 2 2 2" xfId="36246" xr:uid="{0FD20E19-FBC3-44DB-B48D-15687B4D3DEF}"/>
    <cellStyle name="Normal 5 47 3 2 2 2 2 2" xfId="36247" xr:uid="{37616691-678B-4AE3-A6B9-4170F4BB1885}"/>
    <cellStyle name="Normal 5 47 3 2 2 2 2 2 2" xfId="36248" xr:uid="{BC89813D-D0D9-46DB-A4B5-45A6DFE87985}"/>
    <cellStyle name="Normal 5 47 3 2 2 2 2 3" xfId="36249" xr:uid="{A26CEA9B-CA35-4BBD-9650-E66C4579C3C0}"/>
    <cellStyle name="Normal 5 47 3 2 2 2 2 4" xfId="36250" xr:uid="{FDEC3566-A480-451D-B6E2-7E6582146317}"/>
    <cellStyle name="Normal 5 47 3 2 2 2 2 5" xfId="36251" xr:uid="{F3B3B030-18FB-4884-8987-B13CB8083CF2}"/>
    <cellStyle name="Normal 5 47 3 2 2 2 3" xfId="36252" xr:uid="{C540A67B-9197-4552-A6AE-6E64A59BAD4B}"/>
    <cellStyle name="Normal 5 47 3 2 2 2 3 2" xfId="36253" xr:uid="{D232ED3D-08BF-4FE2-9CE5-D784E4E3F9BC}"/>
    <cellStyle name="Normal 5 47 3 2 2 2 4" xfId="36254" xr:uid="{C1720678-2C87-4BCA-8E51-B26C3CE792F1}"/>
    <cellStyle name="Normal 5 47 3 2 2 2 5" xfId="36255" xr:uid="{1A45694A-5EF4-483B-9CC2-D0A5CD000296}"/>
    <cellStyle name="Normal 5 47 3 2 2 3" xfId="36256" xr:uid="{296C3A9D-37B5-467F-BD1A-7517B1F7DA4D}"/>
    <cellStyle name="Normal 5 47 3 2 2 4" xfId="36257" xr:uid="{A1E66E86-5D40-42DB-81CE-20D927585AD7}"/>
    <cellStyle name="Normal 5 47 3 2 2 5" xfId="36258" xr:uid="{CB8DA2E5-BEA1-46CE-9EA5-814C14C3AFFD}"/>
    <cellStyle name="Normal 5 47 3 2 2 6" xfId="36259" xr:uid="{29E2705A-1BF9-472A-9298-436C9D2E4D84}"/>
    <cellStyle name="Normal 5 47 3 2 2 6 2" xfId="36260" xr:uid="{32F1C011-C816-4A68-826C-713A49C1C560}"/>
    <cellStyle name="Normal 5 47 3 2 2 7" xfId="36261" xr:uid="{F64D5457-0185-41E5-8E73-683CAEBEDE7B}"/>
    <cellStyle name="Normal 5 47 3 2 2 8" xfId="36262" xr:uid="{20EA47AE-4A1A-41BC-8BB3-11DEC124128C}"/>
    <cellStyle name="Normal 5 47 3 2 2 9" xfId="36263" xr:uid="{FBF1F3FC-DB1C-4BBA-A225-23A058A14F82}"/>
    <cellStyle name="Normal 5 47 3 2 3" xfId="36264" xr:uid="{6113FCA3-63EA-45B2-BFD6-36A831DDD521}"/>
    <cellStyle name="Normal 5 47 3 2 3 2" xfId="36265" xr:uid="{9DE7CBCE-FD30-48C6-A8C6-4F11199B173B}"/>
    <cellStyle name="Normal 5 47 3 2 3 2 2" xfId="36266" xr:uid="{8271C03F-B231-413B-B9EA-808EA12EC2F0}"/>
    <cellStyle name="Normal 5 47 3 2 3 2 2 2" xfId="36267" xr:uid="{C820987A-21F4-4CAA-B044-1AD502F4A886}"/>
    <cellStyle name="Normal 5 47 3 2 3 2 3" xfId="36268" xr:uid="{052D8F5C-81CF-462C-A8F1-1D25EB9534B3}"/>
    <cellStyle name="Normal 5 47 3 2 3 2 4" xfId="36269" xr:uid="{F8D30B4A-C233-40F1-A2DC-D6637ED16689}"/>
    <cellStyle name="Normal 5 47 3 2 3 2 5" xfId="36270" xr:uid="{0CB813B5-EA14-4F52-8F89-74EE865BEDE4}"/>
    <cellStyle name="Normal 5 47 3 2 3 3" xfId="36271" xr:uid="{20A1B751-3CCC-4BBA-A9F3-5052B2776764}"/>
    <cellStyle name="Normal 5 47 3 2 3 3 2" xfId="36272" xr:uid="{BC01B1B7-386D-46B3-A02E-DEE885479EB1}"/>
    <cellStyle name="Normal 5 47 3 2 3 4" xfId="36273" xr:uid="{BEAA2F55-2165-47B1-A17E-3FC9E8ED54DE}"/>
    <cellStyle name="Normal 5 47 3 2 3 5" xfId="36274" xr:uid="{47B882C8-C98C-4D25-8EC6-E3C972AB7F9D}"/>
    <cellStyle name="Normal 5 47 3 2 4" xfId="36275" xr:uid="{01C7F24E-449E-493E-9C84-57DAA13B29DC}"/>
    <cellStyle name="Normal 5 47 3 2 5" xfId="36276" xr:uid="{5A672749-C044-418E-A5F9-DA2F62F83756}"/>
    <cellStyle name="Normal 5 47 3 2 6" xfId="36277" xr:uid="{532D92E0-DEA4-469E-A2CA-A66762D116E7}"/>
    <cellStyle name="Normal 5 47 3 2 6 2" xfId="36278" xr:uid="{7D479D8C-FE20-48A7-B7E5-2355790A87E1}"/>
    <cellStyle name="Normal 5 47 3 2 7" xfId="36279" xr:uid="{A3C5C277-0671-47DE-9F47-26CA9BBB47FB}"/>
    <cellStyle name="Normal 5 47 3 2 8" xfId="36280" xr:uid="{B6F26C39-693B-4BF7-AE70-E4DF9BA9E03B}"/>
    <cellStyle name="Normal 5 47 3 2 9" xfId="36281" xr:uid="{6AC0D9FA-1CE1-4B3D-8769-EC18DDDF5E3F}"/>
    <cellStyle name="Normal 5 47 3 3" xfId="36282" xr:uid="{66FDDE91-E3A3-4B78-91A7-AE2FFAB0EF14}"/>
    <cellStyle name="Normal 5 47 3 4" xfId="36283" xr:uid="{A622192D-6877-4CC3-9C05-3BF23C4B842A}"/>
    <cellStyle name="Normal 5 47 3 5" xfId="36284" xr:uid="{B601DD57-15B0-4E8B-A057-6BDE0159BFBD}"/>
    <cellStyle name="Normal 5 47 3 6" xfId="36285" xr:uid="{0794C64E-9EC6-4C50-BD1B-9BFA9F2EB65F}"/>
    <cellStyle name="Normal 5 47 3 7" xfId="36286" xr:uid="{6CE46CE1-055C-4968-9044-99FBAB91E626}"/>
    <cellStyle name="Normal 5 47 3 8" xfId="36287" xr:uid="{7B42973C-1943-4DA5-82FC-E4182C03B79B}"/>
    <cellStyle name="Normal 5 47 3 8 2" xfId="36288" xr:uid="{CCF84D93-5055-4D5C-B354-2CFA046ABC1E}"/>
    <cellStyle name="Normal 5 47 3 8 2 2" xfId="36289" xr:uid="{8B21AEF0-865F-480A-991D-D2317C48751B}"/>
    <cellStyle name="Normal 5 47 3 8 2 2 2" xfId="36290" xr:uid="{CA731AF6-1366-41C0-B4E7-0AA68F928341}"/>
    <cellStyle name="Normal 5 47 3 8 2 3" xfId="36291" xr:uid="{C838CFBC-078F-41DC-A29C-09B30F4B922E}"/>
    <cellStyle name="Normal 5 47 3 8 2 4" xfId="36292" xr:uid="{BBC71BF8-DF4A-41A6-AC4E-320E26EE3080}"/>
    <cellStyle name="Normal 5 47 3 8 2 5" xfId="36293" xr:uid="{2EC4F417-F228-44D0-B5CB-91B76743527E}"/>
    <cellStyle name="Normal 5 47 3 8 3" xfId="36294" xr:uid="{545F349F-2CF0-4405-B27B-48336CED7BB5}"/>
    <cellStyle name="Normal 5 47 3 8 3 2" xfId="36295" xr:uid="{8F71F9B8-25E5-49FA-8517-0A35BD6DDEBB}"/>
    <cellStyle name="Normal 5 47 3 8 4" xfId="36296" xr:uid="{40E3B8B4-BFF8-4B00-B805-6107A9045D78}"/>
    <cellStyle name="Normal 5 47 3 8 5" xfId="36297" xr:uid="{2DC135E9-F92C-43D3-B7C9-D1F915165FCD}"/>
    <cellStyle name="Normal 5 47 3 9" xfId="36298" xr:uid="{2649E7BF-1EFF-46C0-B832-4620AA562975}"/>
    <cellStyle name="Normal 5 47 4" xfId="36299" xr:uid="{662EB3B8-5A68-470E-B3BB-AAB7D7D781E0}"/>
    <cellStyle name="Normal 5 47 4 2" xfId="36300" xr:uid="{D7B922DC-D797-4D01-8048-1FDD28E07659}"/>
    <cellStyle name="Normal 5 47 4 2 2" xfId="36301" xr:uid="{0D3AF2D2-6367-4DD2-BF30-E7435C60BF27}"/>
    <cellStyle name="Normal 5 47 4 2 2 2" xfId="36302" xr:uid="{E3B5D307-6D8D-4173-960C-ADEBE3C39216}"/>
    <cellStyle name="Normal 5 47 4 2 2 2 2" xfId="36303" xr:uid="{3C24312A-F816-49A2-813C-8D28CE1979A6}"/>
    <cellStyle name="Normal 5 47 4 2 2 2 2 2" xfId="36304" xr:uid="{B6DAF71A-0694-4693-8789-1DB7C82BD903}"/>
    <cellStyle name="Normal 5 47 4 2 2 2 3" xfId="36305" xr:uid="{3951CE3B-2B28-4CA1-A84D-8DFE2D958A94}"/>
    <cellStyle name="Normal 5 47 4 2 2 2 4" xfId="36306" xr:uid="{B0B6F311-635F-4E21-A414-C227344CD92A}"/>
    <cellStyle name="Normal 5 47 4 2 2 2 5" xfId="36307" xr:uid="{CE451C0A-91E9-4CC4-B302-FA9A6629A78C}"/>
    <cellStyle name="Normal 5 47 4 2 2 3" xfId="36308" xr:uid="{653460BD-5860-4F73-8664-9B3CE0EC1F76}"/>
    <cellStyle name="Normal 5 47 4 2 2 3 2" xfId="36309" xr:uid="{5DA3E083-965A-4BB5-93B0-5FDAF97425B9}"/>
    <cellStyle name="Normal 5 47 4 2 2 4" xfId="36310" xr:uid="{90A808B0-0602-4B45-8981-53F0C3A28B66}"/>
    <cellStyle name="Normal 5 47 4 2 2 5" xfId="36311" xr:uid="{75B04644-E448-4785-9FAF-E47986AAA627}"/>
    <cellStyle name="Normal 5 47 4 2 3" xfId="36312" xr:uid="{6AE389F6-13B3-4BC5-B809-CCB8C539D5AB}"/>
    <cellStyle name="Normal 5 47 4 2 4" xfId="36313" xr:uid="{0C4A3FFE-1367-474A-ACC4-7512B1DD3325}"/>
    <cellStyle name="Normal 5 47 4 2 5" xfId="36314" xr:uid="{42F3AEAF-9AA4-4794-91CD-DFE7071F63F8}"/>
    <cellStyle name="Normal 5 47 4 2 6" xfId="36315" xr:uid="{DCE85878-C119-4897-89E8-EBB678CBB5EB}"/>
    <cellStyle name="Normal 5 47 4 2 6 2" xfId="36316" xr:uid="{F44E1189-3A5B-4E32-B851-41ABEE5F5626}"/>
    <cellStyle name="Normal 5 47 4 2 7" xfId="36317" xr:uid="{B8E22CF2-BB11-4DDE-8967-993D0423889D}"/>
    <cellStyle name="Normal 5 47 4 2 8" xfId="36318" xr:uid="{A6D9A876-9A91-41A0-850B-6871ED97DF43}"/>
    <cellStyle name="Normal 5 47 4 2 9" xfId="36319" xr:uid="{2036F172-A636-4D2F-81A4-964596B8AEE4}"/>
    <cellStyle name="Normal 5 47 4 3" xfId="36320" xr:uid="{B1F7F125-9E47-47C2-B461-DDD2DD43D88D}"/>
    <cellStyle name="Normal 5 47 4 3 2" xfId="36321" xr:uid="{F05841B3-C0E7-42E7-8709-30EFB3C80ACC}"/>
    <cellStyle name="Normal 5 47 4 3 2 2" xfId="36322" xr:uid="{9A517F5B-C9A6-4A38-A400-41E44FE448F7}"/>
    <cellStyle name="Normal 5 47 4 3 2 2 2" xfId="36323" xr:uid="{00932CE3-A17A-425F-BB46-9FF577D0220A}"/>
    <cellStyle name="Normal 5 47 4 3 2 3" xfId="36324" xr:uid="{32B19E4E-3551-45B5-8FF8-BB4DAA57639F}"/>
    <cellStyle name="Normal 5 47 4 3 2 4" xfId="36325" xr:uid="{00F33255-C83B-4669-89C5-BFA3132A2FC4}"/>
    <cellStyle name="Normal 5 47 4 3 2 5" xfId="36326" xr:uid="{BAEFA843-03CC-491C-8AA5-66B94F6AB705}"/>
    <cellStyle name="Normal 5 47 4 3 3" xfId="36327" xr:uid="{64F48D1D-2582-4C15-87C1-67D316058B5E}"/>
    <cellStyle name="Normal 5 47 4 3 3 2" xfId="36328" xr:uid="{BD41C899-F121-42C4-A9FD-EF56C1ABA4A1}"/>
    <cellStyle name="Normal 5 47 4 3 4" xfId="36329" xr:uid="{4780A193-E6BE-4FE0-9FB9-2A00C6E71A86}"/>
    <cellStyle name="Normal 5 47 4 3 5" xfId="36330" xr:uid="{3953FAF8-10B6-4A34-ABC0-30E4F5E9E662}"/>
    <cellStyle name="Normal 5 47 4 4" xfId="36331" xr:uid="{9D788AA1-61D6-490A-A5DC-94B1D1258BF2}"/>
    <cellStyle name="Normal 5 47 4 5" xfId="36332" xr:uid="{4FB31F05-A905-40A7-8610-3DBE2EF2D959}"/>
    <cellStyle name="Normal 5 47 4 6" xfId="36333" xr:uid="{054A19A9-F362-4687-B253-C5D1EB3FFBC5}"/>
    <cellStyle name="Normal 5 47 4 6 2" xfId="36334" xr:uid="{22B8AF6C-DD35-41AF-9347-091E3CC1079E}"/>
    <cellStyle name="Normal 5 47 4 7" xfId="36335" xr:uid="{0CE436BE-B96D-48D2-94AD-1062F1464CE9}"/>
    <cellStyle name="Normal 5 47 4 8" xfId="36336" xr:uid="{FEE45285-1EC1-4D1C-B5C8-CB294BCF8A8B}"/>
    <cellStyle name="Normal 5 47 4 9" xfId="36337" xr:uid="{FADCF7F5-2E86-48C6-86A9-76406A963335}"/>
    <cellStyle name="Normal 5 47 5" xfId="36338" xr:uid="{7D644368-DD38-4C21-8BB4-788720B40874}"/>
    <cellStyle name="Normal 5 47 5 2" xfId="36339" xr:uid="{9B17FC71-0ADC-4323-ADD0-A9AFD36F3DE3}"/>
    <cellStyle name="Normal 5 47 5 3" xfId="36340" xr:uid="{F6707D8A-2DA3-48AB-8421-26C0FD9B2276}"/>
    <cellStyle name="Normal 5 47 6" xfId="36341" xr:uid="{764C50E7-DB84-4BCF-BAFE-CFF2341EB97A}"/>
    <cellStyle name="Normal 5 47 6 2" xfId="36342" xr:uid="{B0F41D07-0C90-43FC-A8F9-1027D0BFD6E3}"/>
    <cellStyle name="Normal 5 47 6 3" xfId="36343" xr:uid="{FD3F1487-0F9D-4913-B698-B737FF40C195}"/>
    <cellStyle name="Normal 5 47 7" xfId="36344" xr:uid="{671B079E-6B72-4C43-B908-10671CEC09A5}"/>
    <cellStyle name="Normal 5 47 7 2" xfId="36345" xr:uid="{E2B04653-9C0F-47E5-86C7-B4B461733778}"/>
    <cellStyle name="Normal 5 47 7 3" xfId="36346" xr:uid="{17E35BA1-191A-4174-A790-C757F1EC234E}"/>
    <cellStyle name="Normal 5 47 8" xfId="36347" xr:uid="{7A369622-75CB-43BF-A644-C0953A523C04}"/>
    <cellStyle name="Normal 5 47 8 2" xfId="36348" xr:uid="{D2683A0D-95F0-43B7-B18B-9327A0946F43}"/>
    <cellStyle name="Normal 5 47 8 3" xfId="36349" xr:uid="{3EC2BC3D-2B37-42B7-86E6-8FFD5C7B5919}"/>
    <cellStyle name="Normal 5 47 9" xfId="36350" xr:uid="{78302A8C-D7F1-414E-B12C-22F1098FE5B2}"/>
    <cellStyle name="Normal 5 47 9 2" xfId="36351" xr:uid="{983B6042-0D78-4185-BB0B-7360A6BD3ABD}"/>
    <cellStyle name="Normal 5 47 9 2 2" xfId="36352" xr:uid="{E97FD258-B573-4087-BDEF-0960E7F5CF75}"/>
    <cellStyle name="Normal 5 47 9 2 2 2" xfId="36353" xr:uid="{1B201060-BB9E-4775-BA39-FD3370EBE099}"/>
    <cellStyle name="Normal 5 47 9 2 3" xfId="36354" xr:uid="{DE5D2EAF-B699-4747-9253-D93E18D99493}"/>
    <cellStyle name="Normal 5 47 9 2 4" xfId="36355" xr:uid="{1BEF5B28-D44B-4A21-9D05-20633541D961}"/>
    <cellStyle name="Normal 5 47 9 2 5" xfId="36356" xr:uid="{29DD638F-F0A1-4087-949E-30535C7519EC}"/>
    <cellStyle name="Normal 5 47 9 3" xfId="36357" xr:uid="{BBA7853F-3104-4627-8E04-1ADC8BF9CC1B}"/>
    <cellStyle name="Normal 5 47 9 3 2" xfId="36358" xr:uid="{6F2B9C55-5419-4A78-8F50-D2F22718A3E6}"/>
    <cellStyle name="Normal 5 47 9 4" xfId="36359" xr:uid="{565C8991-67B5-4889-845B-39B651E24E48}"/>
    <cellStyle name="Normal 5 47 9 5" xfId="36360" xr:uid="{D5B73147-8266-42D2-93C2-0FFCB20BF0C2}"/>
    <cellStyle name="Normal 5 48" xfId="36361" xr:uid="{547F4E9A-779B-44C7-B964-8D549A93932A}"/>
    <cellStyle name="Normal 5 48 10" xfId="36362" xr:uid="{5D9F1560-BD1E-44CB-8BCF-09C0E468E0DD}"/>
    <cellStyle name="Normal 5 48 11" xfId="36363" xr:uid="{0A55ADBD-8EC0-47C7-9B9A-7C199A2597D4}"/>
    <cellStyle name="Normal 5 48 12" xfId="36364" xr:uid="{315CF5A4-1195-4E81-BEDE-9BD5EEDBAEED}"/>
    <cellStyle name="Normal 5 48 12 2" xfId="36365" xr:uid="{8F09FB53-DC7A-4484-9A6A-0CE4E529607B}"/>
    <cellStyle name="Normal 5 48 13" xfId="36366" xr:uid="{2FA0CF4A-3EE2-48FB-B64A-005B6689AC92}"/>
    <cellStyle name="Normal 5 48 14" xfId="36367" xr:uid="{D45CDB3D-3308-48E0-8FF3-43181C3306D7}"/>
    <cellStyle name="Normal 5 48 15" xfId="36368" xr:uid="{2EF8604B-1C4C-4F79-ABD0-BDB15BFCC4F6}"/>
    <cellStyle name="Normal 5 48 2" xfId="36369" xr:uid="{E700A600-DF72-4A27-9218-22CE31CAA3F5}"/>
    <cellStyle name="Normal 5 48 2 2" xfId="36370" xr:uid="{FF99369E-28CB-498B-9E12-FF310D6CDEE7}"/>
    <cellStyle name="Normal 5 48 2 2 2" xfId="36371" xr:uid="{A50B54C9-A132-4988-BC55-A5C675F27918}"/>
    <cellStyle name="Normal 5 48 2 2 2 2" xfId="36372" xr:uid="{C4B35BB4-467C-4C29-9167-C48E45A12811}"/>
    <cellStyle name="Normal 5 48 2 2 2 2 2" xfId="36373" xr:uid="{8FDF8006-3DB9-42BB-9016-BE67C280866A}"/>
    <cellStyle name="Normal 5 48 2 2 2 2 2 2" xfId="36374" xr:uid="{E125C715-0A73-4C3A-A0C9-D0E8D8AEC9A3}"/>
    <cellStyle name="Normal 5 48 2 2 2 2 3" xfId="36375" xr:uid="{ECEC9339-F6F2-4953-886D-A1085595C0D9}"/>
    <cellStyle name="Normal 5 48 2 2 2 2 4" xfId="36376" xr:uid="{D4D218D6-2F0C-4648-AD15-D9A21C97B7CF}"/>
    <cellStyle name="Normal 5 48 2 2 2 2 5" xfId="36377" xr:uid="{E2BD6319-28A6-4C63-83AD-A552447BDB47}"/>
    <cellStyle name="Normal 5 48 2 2 2 3" xfId="36378" xr:uid="{BE45828F-5E4A-45C0-BE5C-36B16E5DAE25}"/>
    <cellStyle name="Normal 5 48 2 2 2 3 2" xfId="36379" xr:uid="{7B9FAFA1-1EFE-4FB3-82A1-F7588FD396B7}"/>
    <cellStyle name="Normal 5 48 2 2 2 4" xfId="36380" xr:uid="{347B51D7-9847-46A9-B4AF-E20B16BEC2F8}"/>
    <cellStyle name="Normal 5 48 2 2 2 5" xfId="36381" xr:uid="{2923E688-400C-4581-BF0B-EFA8C41C1C42}"/>
    <cellStyle name="Normal 5 48 2 2 3" xfId="36382" xr:uid="{9BC23FC9-1E42-445E-8E58-4AD6B847712D}"/>
    <cellStyle name="Normal 5 48 2 2 4" xfId="36383" xr:uid="{741B8C80-5039-4445-8882-EEAE04B309EA}"/>
    <cellStyle name="Normal 5 48 2 2 5" xfId="36384" xr:uid="{89A7B9AB-AEEA-450A-8658-1C61D9192E04}"/>
    <cellStyle name="Normal 5 48 2 2 6" xfId="36385" xr:uid="{41BD818D-6677-4DBC-B703-95893134621A}"/>
    <cellStyle name="Normal 5 48 2 2 6 2" xfId="36386" xr:uid="{D42C5518-70AE-4FD7-BBDB-F4C554FA6676}"/>
    <cellStyle name="Normal 5 48 2 2 7" xfId="36387" xr:uid="{5B4FAE97-BC81-4A8A-B517-76FC03C2760A}"/>
    <cellStyle name="Normal 5 48 2 2 8" xfId="36388" xr:uid="{38278C6A-5355-4F96-9CAB-0FF16446155D}"/>
    <cellStyle name="Normal 5 48 2 2 9" xfId="36389" xr:uid="{C2FFD807-EA17-4997-AD05-B1A8BED3CAEF}"/>
    <cellStyle name="Normal 5 48 2 3" xfId="36390" xr:uid="{A59DA2F4-1E4B-4216-AE4B-AC89DD1C0D78}"/>
    <cellStyle name="Normal 5 48 2 3 2" xfId="36391" xr:uid="{91DD9255-739C-403D-A2DE-B00DE1EC772C}"/>
    <cellStyle name="Normal 5 48 2 3 2 2" xfId="36392" xr:uid="{364CB88D-B1EF-4669-8AB8-79BF073B3F08}"/>
    <cellStyle name="Normal 5 48 2 3 2 2 2" xfId="36393" xr:uid="{3ABEBCCB-47FB-4F98-8AC2-BDE59C63850F}"/>
    <cellStyle name="Normal 5 48 2 3 2 3" xfId="36394" xr:uid="{D0966D0D-4973-43C2-8A55-ED1E89C76169}"/>
    <cellStyle name="Normal 5 48 2 3 2 4" xfId="36395" xr:uid="{CF3926BD-5E6C-443D-82EB-9E991482C264}"/>
    <cellStyle name="Normal 5 48 2 3 2 5" xfId="36396" xr:uid="{AFB63215-D74B-4C75-9F51-F53B3CF2F990}"/>
    <cellStyle name="Normal 5 48 2 3 3" xfId="36397" xr:uid="{8F714C25-6753-4BB3-893B-E1273BB2ACCA}"/>
    <cellStyle name="Normal 5 48 2 3 3 2" xfId="36398" xr:uid="{3C45F93A-2151-4865-977F-DEC5C24D5C06}"/>
    <cellStyle name="Normal 5 48 2 3 4" xfId="36399" xr:uid="{947CBB4B-8CB0-46E0-9803-8790E23D21EC}"/>
    <cellStyle name="Normal 5 48 2 3 5" xfId="36400" xr:uid="{D3A60C9D-62A0-4249-9161-1CF0CD2B7602}"/>
    <cellStyle name="Normal 5 48 2 4" xfId="36401" xr:uid="{615F90A7-F680-4F4C-936E-072761A700A8}"/>
    <cellStyle name="Normal 5 48 2 5" xfId="36402" xr:uid="{23E988E4-5EA5-4283-B494-464CBD01B63F}"/>
    <cellStyle name="Normal 5 48 2 6" xfId="36403" xr:uid="{3D714A72-DB66-4B51-B466-9432CDC83CD9}"/>
    <cellStyle name="Normal 5 48 2 6 2" xfId="36404" xr:uid="{A8A1F9D0-0F75-4393-A620-8EF66658B076}"/>
    <cellStyle name="Normal 5 48 2 7" xfId="36405" xr:uid="{B1E75127-91B2-4FB5-9BBB-01C73232E8BD}"/>
    <cellStyle name="Normal 5 48 2 8" xfId="36406" xr:uid="{6A059697-9D9F-41D2-B41F-5E1BFC71B8A2}"/>
    <cellStyle name="Normal 5 48 2 9" xfId="36407" xr:uid="{29DBDD52-559B-4CCA-AD0D-B127B69AEDB1}"/>
    <cellStyle name="Normal 5 48 3" xfId="36408" xr:uid="{E49BAAF3-A4F1-4542-BFDC-42AEA325FE95}"/>
    <cellStyle name="Normal 5 48 3 2" xfId="36409" xr:uid="{408D8563-2E9B-4417-8369-B02263D53C46}"/>
    <cellStyle name="Normal 5 48 3 3" xfId="36410" xr:uid="{02AE9FB7-C83C-43D0-BCA6-F08848B3B577}"/>
    <cellStyle name="Normal 5 48 4" xfId="36411" xr:uid="{F0B04F01-6025-4F7D-8EA6-7EA2CB9BE581}"/>
    <cellStyle name="Normal 5 48 4 2" xfId="36412" xr:uid="{0DB62B87-E779-40C3-848C-D14DCF7D87CA}"/>
    <cellStyle name="Normal 5 48 4 3" xfId="36413" xr:uid="{C1293AD2-1379-4419-881F-1BAB12B9BD99}"/>
    <cellStyle name="Normal 5 48 5" xfId="36414" xr:uid="{DB6A0590-42B3-4B81-951A-71472C07C771}"/>
    <cellStyle name="Normal 5 48 5 2" xfId="36415" xr:uid="{2703E816-19FC-45D6-8014-C6345B674C88}"/>
    <cellStyle name="Normal 5 48 5 3" xfId="36416" xr:uid="{2258FE02-E663-4699-A4D1-39CDF349BDE6}"/>
    <cellStyle name="Normal 5 48 6" xfId="36417" xr:uid="{71D096C9-51D3-40E2-98DE-A4C4DB8272BB}"/>
    <cellStyle name="Normal 5 48 6 2" xfId="36418" xr:uid="{9A604FC4-FC4F-4B85-815C-F1FFB6FE6DE9}"/>
    <cellStyle name="Normal 5 48 6 3" xfId="36419" xr:uid="{FF5BB24B-DAFD-4343-A811-003694DD0337}"/>
    <cellStyle name="Normal 5 48 7" xfId="36420" xr:uid="{544BAC25-0EE4-4ABD-B844-DA38378EE251}"/>
    <cellStyle name="Normal 5 48 7 2" xfId="36421" xr:uid="{FB1E50C8-5656-48AD-BEC6-97287DD38BED}"/>
    <cellStyle name="Normal 5 48 7 3" xfId="36422" xr:uid="{D2EA96D9-9674-4D98-8698-34053CBBD6F8}"/>
    <cellStyle name="Normal 5 48 8" xfId="36423" xr:uid="{B1357E77-0CDF-41B8-A683-41245B988EB5}"/>
    <cellStyle name="Normal 5 48 8 2" xfId="36424" xr:uid="{18883E78-E175-49C0-821C-BBBA859A2737}"/>
    <cellStyle name="Normal 5 48 8 2 2" xfId="36425" xr:uid="{5F8C644F-E253-4D91-82F0-20A0E35ED158}"/>
    <cellStyle name="Normal 5 48 8 2 2 2" xfId="36426" xr:uid="{692F01E1-B968-427E-8488-3971857584CA}"/>
    <cellStyle name="Normal 5 48 8 2 3" xfId="36427" xr:uid="{B4923406-FCE2-402F-881F-F5EAD1B9B642}"/>
    <cellStyle name="Normal 5 48 8 2 4" xfId="36428" xr:uid="{20EA335D-A62A-461F-8119-054A1F3EEB3E}"/>
    <cellStyle name="Normal 5 48 8 2 5" xfId="36429" xr:uid="{DE00781C-B0A9-4944-B5FB-1DBEBF4EC6B8}"/>
    <cellStyle name="Normal 5 48 8 3" xfId="36430" xr:uid="{F57B0A1F-3AED-4A0A-A5E6-72EF52D746CF}"/>
    <cellStyle name="Normal 5 48 8 3 2" xfId="36431" xr:uid="{245928E5-0167-4CEF-AFAC-20F56BC823C7}"/>
    <cellStyle name="Normal 5 48 8 4" xfId="36432" xr:uid="{600E96C7-D1F6-4BCE-A91D-F2EE7DFC24B9}"/>
    <cellStyle name="Normal 5 48 8 5" xfId="36433" xr:uid="{7C2FD98B-2D0F-4A0F-BEDA-E89297274516}"/>
    <cellStyle name="Normal 5 48 9" xfId="36434" xr:uid="{B91F8B02-FAF3-4DE3-BBA0-5D3FDCC63C9D}"/>
    <cellStyle name="Normal 5 49" xfId="36435" xr:uid="{6DFEDB73-B897-4EC4-B719-5F506B79CC70}"/>
    <cellStyle name="Normal 5 49 2" xfId="36436" xr:uid="{E08F5C23-3776-45C9-89DE-4FDBFCC99316}"/>
    <cellStyle name="Normal 5 49 3" xfId="36437" xr:uid="{19E99B4A-2723-4796-8EA7-15140DD049F4}"/>
    <cellStyle name="Normal 5 5" xfId="36438" xr:uid="{13880107-18CC-4DB0-9D28-A403CE369074}"/>
    <cellStyle name="Normal 5 5 2" xfId="36439" xr:uid="{3E479465-0D31-4B54-A1D3-D3E5AF95BD35}"/>
    <cellStyle name="Normal 5 5 2 2" xfId="36440" xr:uid="{CF3ACB21-E832-41A2-B891-46EBE2821408}"/>
    <cellStyle name="Normal 5 5 2 3" xfId="36441" xr:uid="{197D6AED-38B2-4EAF-A8E3-8F70384787DA}"/>
    <cellStyle name="Normal 5 5 3" xfId="36442" xr:uid="{64E96F3D-A950-4CDB-B87A-866C0A4E8843}"/>
    <cellStyle name="Normal 5 5 3 2" xfId="36443" xr:uid="{1E5BF70C-802F-4457-9ABD-A72461A3AA4F}"/>
    <cellStyle name="Normal 5 5 3 3" xfId="36444" xr:uid="{0706999C-A131-4560-9036-D333DDE6CB37}"/>
    <cellStyle name="Normal 5 5 4" xfId="36445" xr:uid="{B4774E69-A614-4845-9D99-011D9549CD5F}"/>
    <cellStyle name="Normal 5 5 5" xfId="36446" xr:uid="{4D70AC72-2D62-492F-8995-856BD8243859}"/>
    <cellStyle name="Normal 5 50" xfId="36447" xr:uid="{EC57185B-96B7-4835-A93E-678C0CE2E5EF}"/>
    <cellStyle name="Normal 5 50 2" xfId="36448" xr:uid="{8D4F6F72-9289-45DB-AFE0-C7EFD2385C28}"/>
    <cellStyle name="Normal 5 50 2 2" xfId="36449" xr:uid="{491C34C5-1FF8-41B0-9D97-7C2624D0FFEF}"/>
    <cellStyle name="Normal 5 50 2 2 2" xfId="36450" xr:uid="{B4EF15F5-79E7-47C2-B7F4-67FD0ACB80BD}"/>
    <cellStyle name="Normal 5 50 2 2 2 2" xfId="36451" xr:uid="{EB286C95-B864-4F84-9CE5-7B6211E475D5}"/>
    <cellStyle name="Normal 5 50 2 2 2 2 2" xfId="36452" xr:uid="{A2309C29-4C1E-4FCE-8210-5372C0B38DA7}"/>
    <cellStyle name="Normal 5 50 2 2 2 3" xfId="36453" xr:uid="{B297C2F4-438D-4695-95FD-38761E322CA8}"/>
    <cellStyle name="Normal 5 50 2 2 2 4" xfId="36454" xr:uid="{858B51CB-E041-4509-AF6D-4EF6B00BE82F}"/>
    <cellStyle name="Normal 5 50 2 2 2 5" xfId="36455" xr:uid="{3B9076C3-C3B3-4E4C-A995-29D1AD15A3E4}"/>
    <cellStyle name="Normal 5 50 2 2 3" xfId="36456" xr:uid="{55A91275-8C8E-4D19-B8DD-162D653A4B95}"/>
    <cellStyle name="Normal 5 50 2 2 3 2" xfId="36457" xr:uid="{59EDD25B-878D-48EA-8B53-6DA32783A2F1}"/>
    <cellStyle name="Normal 5 50 2 2 4" xfId="36458" xr:uid="{B0EC7833-1A44-4214-A681-0205E67B62B6}"/>
    <cellStyle name="Normal 5 50 2 2 5" xfId="36459" xr:uid="{070E1EB9-AFB6-4EFF-8605-D8A9876FFB6C}"/>
    <cellStyle name="Normal 5 50 2 3" xfId="36460" xr:uid="{F5039236-F3A2-4C92-B098-834B5E0B226E}"/>
    <cellStyle name="Normal 5 50 2 4" xfId="36461" xr:uid="{7D0CF8B7-CD8E-4A2C-AE1A-7105CD041FF8}"/>
    <cellStyle name="Normal 5 50 2 5" xfId="36462" xr:uid="{A58EE719-7872-4879-AE60-236A6739F75B}"/>
    <cellStyle name="Normal 5 50 2 6" xfId="36463" xr:uid="{CC5EED5D-9D93-44DF-BC9D-025A83F888E8}"/>
    <cellStyle name="Normal 5 50 2 6 2" xfId="36464" xr:uid="{43118EC5-BE01-4BA9-85C1-42C9FE38DB8A}"/>
    <cellStyle name="Normal 5 50 2 7" xfId="36465" xr:uid="{0AD97D30-7C15-4268-9B3A-B8F792636E7C}"/>
    <cellStyle name="Normal 5 50 2 8" xfId="36466" xr:uid="{B6E7FAC0-6386-4F32-8752-36509BA600A5}"/>
    <cellStyle name="Normal 5 50 2 9" xfId="36467" xr:uid="{B797EC1A-0F63-440E-84B9-E6D97408AD3D}"/>
    <cellStyle name="Normal 5 50 3" xfId="36468" xr:uid="{6B64AB9A-A86C-412D-ADDA-9BD2644FC505}"/>
    <cellStyle name="Normal 5 50 3 2" xfId="36469" xr:uid="{3FC45316-F163-467B-8B6F-433776B6C55D}"/>
    <cellStyle name="Normal 5 50 3 2 2" xfId="36470" xr:uid="{7E02DD7C-F033-4BA3-B22E-3C23EFB876C6}"/>
    <cellStyle name="Normal 5 50 3 2 2 2" xfId="36471" xr:uid="{D1D8D711-64FC-4F38-A2FA-3B0B6C89B812}"/>
    <cellStyle name="Normal 5 50 3 2 3" xfId="36472" xr:uid="{10B94A08-248C-427D-9586-B64192CB0747}"/>
    <cellStyle name="Normal 5 50 3 2 4" xfId="36473" xr:uid="{21D1E0B6-ECD7-4862-ACAE-B91136EE4C5D}"/>
    <cellStyle name="Normal 5 50 3 2 5" xfId="36474" xr:uid="{E545EC71-12B7-4452-99FF-AAC554580648}"/>
    <cellStyle name="Normal 5 50 3 3" xfId="36475" xr:uid="{A32390F2-728A-44BD-AC59-AB193D8B73A3}"/>
    <cellStyle name="Normal 5 50 3 3 2" xfId="36476" xr:uid="{A6853420-FCA8-4CFD-9F87-AB3D16D03FF1}"/>
    <cellStyle name="Normal 5 50 3 4" xfId="36477" xr:uid="{6476D9CD-7DDD-4228-A186-08924EE762B2}"/>
    <cellStyle name="Normal 5 50 3 5" xfId="36478" xr:uid="{0874E355-931B-4757-950D-A5CA81728055}"/>
    <cellStyle name="Normal 5 50 4" xfId="36479" xr:uid="{8CA5DB86-6C30-410B-A1E3-F43DB95D7E98}"/>
    <cellStyle name="Normal 5 50 5" xfId="36480" xr:uid="{88EE1971-6786-4241-A33E-9B5345244329}"/>
    <cellStyle name="Normal 5 50 6" xfId="36481" xr:uid="{FC020559-8776-404C-9276-117ECF2066C2}"/>
    <cellStyle name="Normal 5 50 6 2" xfId="36482" xr:uid="{43FE52FC-72AE-4E13-8998-F27BBEE013B4}"/>
    <cellStyle name="Normal 5 50 7" xfId="36483" xr:uid="{B1EBE83B-B8E1-4F38-AF00-D2813C3AB422}"/>
    <cellStyle name="Normal 5 50 8" xfId="36484" xr:uid="{CAEF50D2-A9FD-4445-B7B2-FF1A2D78957A}"/>
    <cellStyle name="Normal 5 50 9" xfId="36485" xr:uid="{BE31BE69-DF39-4BCC-BC36-8F3BF38E0C37}"/>
    <cellStyle name="Normal 5 51" xfId="36486" xr:uid="{95BF3C44-4915-4B78-BA92-993694707257}"/>
    <cellStyle name="Normal 5 52" xfId="36487" xr:uid="{B58D52EC-D5F1-4AD0-83F7-AB352D04A2AB}"/>
    <cellStyle name="Normal 5 53" xfId="36488" xr:uid="{26140849-C1E8-4FD5-A477-0EBC398A4755}"/>
    <cellStyle name="Normal 5 54" xfId="36489" xr:uid="{BEE81354-BFD3-4E76-959D-805655182707}"/>
    <cellStyle name="Normal 5 55" xfId="36490" xr:uid="{0587D50C-9CAE-4BBD-8371-D4472F5BBFC4}"/>
    <cellStyle name="Normal 5 55 2" xfId="36491" xr:uid="{3F7FBBFC-2EA1-4208-93C2-B2AAF7FF8480}"/>
    <cellStyle name="Normal 5 55 2 2" xfId="36492" xr:uid="{E6ED2FC2-4FDC-43C1-BCC8-CB9EF368F5BC}"/>
    <cellStyle name="Normal 5 55 2 2 2" xfId="36493" xr:uid="{90EFB27A-9E15-44FD-97ED-F7CAF0FE0657}"/>
    <cellStyle name="Normal 5 55 2 3" xfId="36494" xr:uid="{3D4D782D-DAFF-4D8C-A605-A0D42445B415}"/>
    <cellStyle name="Normal 5 55 2 4" xfId="36495" xr:uid="{859248D1-27A9-4AFD-9033-A0E74584A2D0}"/>
    <cellStyle name="Normal 5 55 2 5" xfId="36496" xr:uid="{B6F2336D-7D57-4C1F-8897-0322EA0598B0}"/>
    <cellStyle name="Normal 5 55 3" xfId="36497" xr:uid="{C6E3B8C3-42AE-49FD-A7A3-5CE90224498E}"/>
    <cellStyle name="Normal 5 55 3 2" xfId="36498" xr:uid="{07AFD898-7E17-4FC1-9867-7979DA8FD5F5}"/>
    <cellStyle name="Normal 5 55 4" xfId="36499" xr:uid="{47803A5F-482D-4D94-BACC-72817962B4ED}"/>
    <cellStyle name="Normal 5 55 5" xfId="36500" xr:uid="{40A8E619-AEF4-433B-8962-57E18B230FBC}"/>
    <cellStyle name="Normal 5 56" xfId="36501" xr:uid="{CBADA003-59F2-4814-9F06-81CA33BB3DDA}"/>
    <cellStyle name="Normal 5 57" xfId="36502" xr:uid="{51BF2083-DB08-4857-AD3C-085B4FEDF83C}"/>
    <cellStyle name="Normal 5 58" xfId="36503" xr:uid="{0A662891-2768-4D1D-8FFF-D93B9B090CE1}"/>
    <cellStyle name="Normal 5 59" xfId="36504" xr:uid="{16CCCA48-5ECD-4780-922F-23080D704053}"/>
    <cellStyle name="Normal 5 6" xfId="36505" xr:uid="{CAA80A25-D90A-4B07-8B32-25F1CC3A9CF2}"/>
    <cellStyle name="Normal 5 6 2" xfId="36506" xr:uid="{C6752E8A-9B90-4766-A7AD-8270F231A135}"/>
    <cellStyle name="Normal 5 6 2 2" xfId="36507" xr:uid="{E2159A0D-227F-47E9-ADD8-9B9A5A9DB6E9}"/>
    <cellStyle name="Normal 5 6 2 3" xfId="36508" xr:uid="{F3CD4755-2F2F-4A93-8AB7-25A6794CC499}"/>
    <cellStyle name="Normal 5 6 3" xfId="36509" xr:uid="{7BB2AB02-15D4-461A-9012-187DF608DE4D}"/>
    <cellStyle name="Normal 5 6 3 2" xfId="36510" xr:uid="{7C52EC52-181E-4725-84F5-5E146CA21528}"/>
    <cellStyle name="Normal 5 6 3 3" xfId="36511" xr:uid="{3F37334C-2408-4867-86CC-E26786720813}"/>
    <cellStyle name="Normal 5 6 4" xfId="36512" xr:uid="{17BE8F20-27D5-4605-8510-5BD2BAC0AF9C}"/>
    <cellStyle name="Normal 5 6 5" xfId="36513" xr:uid="{0B887CA2-14BA-4DA5-9D42-0F03C7DC8E14}"/>
    <cellStyle name="Normal 5 60" xfId="36514" xr:uid="{10B1CA04-7DF0-4FB6-8DFD-E63D9F11D7C0}"/>
    <cellStyle name="Normal 5 61" xfId="36515" xr:uid="{7EA3E274-0DE3-452D-9432-BC903B8160FC}"/>
    <cellStyle name="Normal 5 62" xfId="36516" xr:uid="{80AB4A03-E380-4CFB-9926-8316507ECD1C}"/>
    <cellStyle name="Normal 5 63" xfId="36517" xr:uid="{972DF118-8966-464E-A870-8FB3FD2E3959}"/>
    <cellStyle name="Normal 5 64" xfId="36518" xr:uid="{83FC0DC8-6E44-4E67-A0CD-617C66A4E5D2}"/>
    <cellStyle name="Normal 5 65" xfId="36519" xr:uid="{21A26EA5-2419-4BA2-A854-8B058DD74671}"/>
    <cellStyle name="Normal 5 66" xfId="36520" xr:uid="{462DBDA0-2C8B-46E5-8EDB-F3AB9A22FCB6}"/>
    <cellStyle name="Normal 5 67" xfId="36521" xr:uid="{F468A693-37F0-4EC4-9FCD-35D6C2ECF973}"/>
    <cellStyle name="Normal 5 68" xfId="36522" xr:uid="{907CBED7-15BE-4E60-B89B-D0C805487327}"/>
    <cellStyle name="Normal 5 69" xfId="36523" xr:uid="{771B2EEC-2979-4D27-AFB7-5B2B15386D56}"/>
    <cellStyle name="Normal 5 7" xfId="36524" xr:uid="{94B0A5E8-F77E-41C6-A938-A00F688BDC69}"/>
    <cellStyle name="Normal 5 7 2" xfId="36525" xr:uid="{F472A063-D405-4C39-BFF2-B59ED578A754}"/>
    <cellStyle name="Normal 5 7 2 2" xfId="36526" xr:uid="{3BF5D281-178D-45FA-B728-8DC7A023782C}"/>
    <cellStyle name="Normal 5 7 2 3" xfId="36527" xr:uid="{9AC04603-B9E9-4427-8BA8-758E78B1A155}"/>
    <cellStyle name="Normal 5 7 3" xfId="36528" xr:uid="{FC2C378B-55D8-47B3-A944-BADE1F9E015F}"/>
    <cellStyle name="Normal 5 7 3 2" xfId="36529" xr:uid="{791D8C07-421B-4ADE-B835-B55D529D122C}"/>
    <cellStyle name="Normal 5 7 3 3" xfId="36530" xr:uid="{DDE8A88C-8F42-4615-9428-A06F5C28D0D3}"/>
    <cellStyle name="Normal 5 7 4" xfId="36531" xr:uid="{2546924A-9E63-4BBC-846B-E5945B8725D8}"/>
    <cellStyle name="Normal 5 7 5" xfId="36532" xr:uid="{1420B4AC-C1DE-4298-BAA6-2055C37DB37A}"/>
    <cellStyle name="Normal 5 70" xfId="36533" xr:uid="{1A0F1C51-11AE-4480-AE42-BBBB10FC1058}"/>
    <cellStyle name="Normal 5 71" xfId="36534" xr:uid="{3DF8EA5A-3559-4F29-BA14-D1A29DE3823C}"/>
    <cellStyle name="Normal 5 72" xfId="36535" xr:uid="{1866C3E0-FC52-46E8-8992-FB59F033DBBB}"/>
    <cellStyle name="Normal 5 73" xfId="36536" xr:uid="{120A1595-4674-4D05-BC25-905FC57C5575}"/>
    <cellStyle name="Normal 5 74" xfId="36537" xr:uid="{F583BFBC-A123-4FEE-BD3F-2B89F37A16FB}"/>
    <cellStyle name="Normal 5 75" xfId="36538" xr:uid="{56141EA6-AAA7-4B48-865A-D3A7884E2E4D}"/>
    <cellStyle name="Normal 5 76" xfId="36539" xr:uid="{E83E1396-E16A-478C-A5AE-643D3643BC70}"/>
    <cellStyle name="Normal 5 77" xfId="36540" xr:uid="{DB5CA77B-6564-4122-9884-ABDBAA4C2956}"/>
    <cellStyle name="Normal 5 78" xfId="36541" xr:uid="{83E557EB-211D-4EF5-ACCC-0538EF000ADE}"/>
    <cellStyle name="Normal 5 79" xfId="36542" xr:uid="{8162AA44-6EDE-4147-B49F-04BED7F8102F}"/>
    <cellStyle name="Normal 5 8" xfId="36543" xr:uid="{D5E4DE49-7C01-4F29-96DA-3042BD4BC051}"/>
    <cellStyle name="Normal 5 8 2" xfId="36544" xr:uid="{60A83146-3056-4A18-831B-A8464A60AB16}"/>
    <cellStyle name="Normal 5 8 2 2" xfId="36545" xr:uid="{31868E4F-9BBC-4011-8A22-636EFE31FA46}"/>
    <cellStyle name="Normal 5 8 2 3" xfId="36546" xr:uid="{B7B9427B-232F-42A1-842D-DB8EFE2FE1A1}"/>
    <cellStyle name="Normal 5 8 3" xfId="36547" xr:uid="{F302BA21-8BD7-43F5-89AA-923C10B8607B}"/>
    <cellStyle name="Normal 5 8 3 2" xfId="36548" xr:uid="{AA02805E-83D1-4374-9EF3-77E8D3090994}"/>
    <cellStyle name="Normal 5 8 3 3" xfId="36549" xr:uid="{FA7E9E19-BF47-44CE-9AE6-9EDF0A0996F9}"/>
    <cellStyle name="Normal 5 8 4" xfId="36550" xr:uid="{33EB8691-D237-4F08-B763-786EC5C5B99E}"/>
    <cellStyle name="Normal 5 8 5" xfId="36551" xr:uid="{14F0CFE1-58E9-4593-B8D1-7ACD0251AE4B}"/>
    <cellStyle name="Normal 5 80" xfId="36552" xr:uid="{16FD2258-F7CD-4C9F-896D-941707866AF9}"/>
    <cellStyle name="Normal 5 81" xfId="36553" xr:uid="{C221B0FD-8CAF-4AA7-94E5-4FBFC6383BB5}"/>
    <cellStyle name="Normal 5 82" xfId="36554" xr:uid="{E039CA07-F5B7-404A-95B6-DF2CD89655EF}"/>
    <cellStyle name="Normal 5 83" xfId="36555" xr:uid="{4CA206B8-AC7F-4FB9-8A1F-E576A16EAC69}"/>
    <cellStyle name="Normal 5 84" xfId="36556" xr:uid="{AF5A5536-93F6-4A07-ADF2-B58B68111C42}"/>
    <cellStyle name="Normal 5 85" xfId="36557" xr:uid="{A8C4211D-862C-4917-B14F-1A0E1A229C2E}"/>
    <cellStyle name="Normal 5 86" xfId="36558" xr:uid="{32229965-5705-4582-961A-0AA1A2896BEA}"/>
    <cellStyle name="Normal 5 87" xfId="36559" xr:uid="{14D80BE2-252B-47EC-83D1-4298B586E4F5}"/>
    <cellStyle name="Normal 5 88" xfId="36560" xr:uid="{DA7792B9-2519-480F-8172-D9850586E4AA}"/>
    <cellStyle name="Normal 5 89" xfId="36561" xr:uid="{83428F85-E1ED-4AF9-A616-099B5FA2AB6D}"/>
    <cellStyle name="Normal 5 9" xfId="36562" xr:uid="{DAD97B01-A603-4A70-B7B4-7E68D55D6334}"/>
    <cellStyle name="Normal 5 9 2" xfId="36563" xr:uid="{88F7C5BA-CD0A-4F78-91EC-B82051EC6834}"/>
    <cellStyle name="Normal 5 9 2 2" xfId="36564" xr:uid="{2AD53E09-4E6C-43CB-9383-A394C4F41AB5}"/>
    <cellStyle name="Normal 5 9 2 3" xfId="36565" xr:uid="{CD95522D-4715-4843-A7D2-A96E84549F7C}"/>
    <cellStyle name="Normal 5 9 3" xfId="36566" xr:uid="{460AAFBF-F4DC-4F15-8E1F-40A40BF59CB0}"/>
    <cellStyle name="Normal 5 9 3 2" xfId="36567" xr:uid="{B7ED1432-4C4C-4A7D-99F3-B3706A2D1A3F}"/>
    <cellStyle name="Normal 5 9 3 3" xfId="36568" xr:uid="{B5647739-63A2-47A6-B162-1F8C1653AF87}"/>
    <cellStyle name="Normal 5 9 4" xfId="36569" xr:uid="{93F1E378-CCFF-4921-9BC6-FE9563F55089}"/>
    <cellStyle name="Normal 5 9 5" xfId="36570" xr:uid="{9289551E-F9BC-482B-BEC6-7F9F53CCC1BA}"/>
    <cellStyle name="Normal 5 90" xfId="36571" xr:uid="{A79E1038-24A5-42BE-862C-AE9DC450D8DD}"/>
    <cellStyle name="Normal 5 91" xfId="36572" xr:uid="{B9C6188D-B96E-47BC-8A4E-EBEEDD9FC95D}"/>
    <cellStyle name="Normal 5 92" xfId="36573" xr:uid="{6FCEB5A4-DF0B-4CD3-B989-A86EC623E994}"/>
    <cellStyle name="Normal 5 93" xfId="36574" xr:uid="{62EDE933-4D99-4903-BBFB-D231787C02AA}"/>
    <cellStyle name="Normal 5 94" xfId="36575" xr:uid="{C626E4C9-8994-4DB7-A251-901E34178120}"/>
    <cellStyle name="Normal 5 95" xfId="36576" xr:uid="{B0B4D2AC-5D33-495F-ADC2-0009D2BB1338}"/>
    <cellStyle name="Normal 5 96" xfId="36577" xr:uid="{5E3A3360-3BBD-40B3-B63A-33A5F2AC40D9}"/>
    <cellStyle name="Normal 5 96 2" xfId="36578" xr:uid="{532A904F-7F40-4858-9FEF-CBF90D4FEA4F}"/>
    <cellStyle name="Normal 5 97" xfId="36579" xr:uid="{ECA47A21-552B-4345-AE41-DB0058D1C178}"/>
    <cellStyle name="Normal 5 98" xfId="36580" xr:uid="{69EBEB07-99B0-4CC8-A5C4-C1EEB9C2A8C3}"/>
    <cellStyle name="Normal 5 99" xfId="36581" xr:uid="{107F6063-5C5F-4213-84ED-C76C347D0AE6}"/>
    <cellStyle name="Normal 50" xfId="36582" xr:uid="{B3A0EC38-0904-40D7-85C7-2B01C9DFE3FA}"/>
    <cellStyle name="Normal 50 2" xfId="41846" xr:uid="{964BB53A-2296-4EEC-B9F2-AE5BD534871D}"/>
    <cellStyle name="Normal 51" xfId="36583" xr:uid="{D533783C-DE63-4400-B920-0A7074ED7D7A}"/>
    <cellStyle name="Normal 51 2" xfId="41847" xr:uid="{5AA73C3D-D320-4361-BEE1-90091AEA9674}"/>
    <cellStyle name="Normal 52" xfId="36584" xr:uid="{397D362E-ABE5-4E28-A3F6-2D4F874D5E6B}"/>
    <cellStyle name="Normal 52 2" xfId="41848" xr:uid="{7B3D052C-6C13-4F23-8F05-74C47812F61B}"/>
    <cellStyle name="Normal 53" xfId="41849" xr:uid="{103251BA-D593-4344-AA3B-D1EFCBBC3C4B}"/>
    <cellStyle name="Normal 54" xfId="36585" xr:uid="{4DA83F06-6CEA-4B6D-822C-963260497A01}"/>
    <cellStyle name="Normal 54 2" xfId="41850" xr:uid="{54BE42B0-C1EE-444D-880F-704AB2266920}"/>
    <cellStyle name="Normal 55" xfId="36586" xr:uid="{9DD5F7B0-0B4E-4DD6-9204-0C931F269A49}"/>
    <cellStyle name="Normal 55 2" xfId="41851" xr:uid="{AB9B4F0D-22FC-4ECF-97D3-B770DDA33857}"/>
    <cellStyle name="Normal 56" xfId="36587" xr:uid="{2F5D67D6-D6B4-4480-A6B8-F02178637EC5}"/>
    <cellStyle name="Normal 56 2" xfId="41852" xr:uid="{35E89AA8-4C02-488C-B527-748E2DF35337}"/>
    <cellStyle name="Normal 57" xfId="36588" xr:uid="{0C94E84A-13F3-4D98-9383-91BB4FD536B8}"/>
    <cellStyle name="Normal 57 2" xfId="41853" xr:uid="{C14830E6-D245-4ADD-AAA8-2B721C51E331}"/>
    <cellStyle name="Normal 58" xfId="36589" xr:uid="{6CD2D69A-79BD-4299-9CFB-2CF27EEECCB9}"/>
    <cellStyle name="Normal 58 2" xfId="41854" xr:uid="{B9323886-C372-4768-A17E-EE66128EE3E8}"/>
    <cellStyle name="Normal 59" xfId="36590" xr:uid="{BDE1CC7D-AC92-49D6-AF3C-ACEF1F4ED8C4}"/>
    <cellStyle name="Normal 59 2" xfId="41855" xr:uid="{666B99C6-4EBF-4B8B-8E3D-9E564D4FE257}"/>
    <cellStyle name="Normal 6" xfId="36591" xr:uid="{F53223AC-75A4-4986-8A43-6F440EFFE2D9}"/>
    <cellStyle name="Normal 6 10" xfId="36592" xr:uid="{DD58CB56-CBC4-497E-9197-9E1F5389D07A}"/>
    <cellStyle name="Normal 6 10 2" xfId="36593" xr:uid="{6DE5598C-C810-4BB9-B030-CBE21F5425D0}"/>
    <cellStyle name="Normal 6 10 3" xfId="36594" xr:uid="{7BF650E7-A94E-41FD-B22F-C9CF3C890675}"/>
    <cellStyle name="Normal 6 100" xfId="36595" xr:uid="{E4F4EC9C-3928-4F29-8EBB-1AFDE58D114F}"/>
    <cellStyle name="Normal 6 101" xfId="36596" xr:uid="{21A807C2-A58D-4E0D-9B70-F895977D6950}"/>
    <cellStyle name="Normal 6 102" xfId="36597" xr:uid="{9EAF9AF6-BB2E-432F-837D-E6E90B6E3F0F}"/>
    <cellStyle name="Normal 6 103" xfId="36598" xr:uid="{C7FB6DB3-9134-4D80-9C5E-2CF9FF731FB9}"/>
    <cellStyle name="Normal 6 104" xfId="36599" xr:uid="{613DE76B-9620-4D3B-92A6-B572FA8C0C5E}"/>
    <cellStyle name="Normal 6 105" xfId="36600" xr:uid="{26039FA6-148B-4513-A03C-6C5212B07D53}"/>
    <cellStyle name="Normal 6 106" xfId="36601" xr:uid="{DF34CF19-52A5-4122-80F3-A9F061BBCCD5}"/>
    <cellStyle name="Normal 6 107" xfId="36602" xr:uid="{B8E3842F-B6D0-48DB-8A61-44BC62A5176D}"/>
    <cellStyle name="Normal 6 108" xfId="36603" xr:uid="{71064146-3AE7-4A8D-9784-F040F4658FF3}"/>
    <cellStyle name="Normal 6 109" xfId="36604" xr:uid="{D51F5DF0-A4F7-4648-ABEA-E7D3846A29F6}"/>
    <cellStyle name="Normal 6 11" xfId="36605" xr:uid="{DB6E53B7-E84F-4535-99D5-8579442FFAB6}"/>
    <cellStyle name="Normal 6 11 2" xfId="36606" xr:uid="{B8C14701-E2C4-4853-B05B-C90906DAF663}"/>
    <cellStyle name="Normal 6 11 3" xfId="36607" xr:uid="{2BFD7BF6-AE1C-4E82-A9B8-EF1A5E8E1D02}"/>
    <cellStyle name="Normal 6 110" xfId="36608" xr:uid="{B80A5782-8EC3-4D6E-BE14-2541FE733A26}"/>
    <cellStyle name="Normal 6 111" xfId="36609" xr:uid="{B39D1A8D-77F2-433B-9434-AA3E1BF00D8F}"/>
    <cellStyle name="Normal 6 112" xfId="36610" xr:uid="{E7AB98A4-18C6-4E79-9A72-2A322EA53235}"/>
    <cellStyle name="Normal 6 113" xfId="36611" xr:uid="{15C12A63-725A-438E-BE5D-C2279C23DB3F}"/>
    <cellStyle name="Normal 6 114" xfId="36612" xr:uid="{A1A23EBD-6AFF-476E-8A79-45F8B1948B3F}"/>
    <cellStyle name="Normal 6 115" xfId="36613" xr:uid="{7DB59CC3-2203-4A5B-AAE0-380F1F5B0518}"/>
    <cellStyle name="Normal 6 116" xfId="36614" xr:uid="{C9BB554E-E5C2-40DC-80A0-073856D2694D}"/>
    <cellStyle name="Normal 6 117" xfId="36615" xr:uid="{3B7AD465-4FB1-4AFA-8A74-73D3433DB441}"/>
    <cellStyle name="Normal 6 118" xfId="36616" xr:uid="{DE35F37C-2547-4181-80EB-9536D05FA78C}"/>
    <cellStyle name="Normal 6 119" xfId="36617" xr:uid="{88932F28-252E-42E9-ABAB-80290892B337}"/>
    <cellStyle name="Normal 6 12" xfId="36618" xr:uid="{14F99B6A-B922-461A-96F2-8F3CD707D7D0}"/>
    <cellStyle name="Normal 6 12 2" xfId="36619" xr:uid="{16C3EC43-0695-4609-9174-680E58D16AD9}"/>
    <cellStyle name="Normal 6 12 3" xfId="36620" xr:uid="{D1D1940D-FA30-4F38-9C1F-C011A7ED2F81}"/>
    <cellStyle name="Normal 6 120" xfId="36621" xr:uid="{26F8D6D1-39BF-4180-A38A-9C51F46167C2}"/>
    <cellStyle name="Normal 6 120 2" xfId="36622" xr:uid="{0B0CF181-207F-4DD0-9764-52292AEB0671}"/>
    <cellStyle name="Normal 6 121" xfId="36623" xr:uid="{52FCA66E-52A7-4EB7-822E-A0F66663495B}"/>
    <cellStyle name="Normal 6 122" xfId="36624" xr:uid="{303F62AF-7FBC-4D16-9FBB-D9A7DAC8D0E8}"/>
    <cellStyle name="Normal 6 123" xfId="36625" xr:uid="{C1ABF43C-7898-4AF0-8879-3DDBFD88A28B}"/>
    <cellStyle name="Normal 6 13" xfId="36626" xr:uid="{0539A56E-DD5E-42A7-971D-C855D6E1F040}"/>
    <cellStyle name="Normal 6 13 2" xfId="36627" xr:uid="{EC0F6386-65CD-45E2-AE44-924BA849BB44}"/>
    <cellStyle name="Normal 6 13 3" xfId="36628" xr:uid="{0B4304DF-F376-479B-880A-0CD75BF02680}"/>
    <cellStyle name="Normal 6 14" xfId="36629" xr:uid="{2FFF2CFD-0E82-490A-A67D-9BF3E10433A6}"/>
    <cellStyle name="Normal 6 14 2" xfId="36630" xr:uid="{ACF65DF8-5AED-420C-A0A1-0EBDB53814F8}"/>
    <cellStyle name="Normal 6 14 3" xfId="36631" xr:uid="{AEC7065A-57A9-400C-841E-C9C4817A05A6}"/>
    <cellStyle name="Normal 6 15" xfId="36632" xr:uid="{3FB34D10-7AE1-4A3E-B579-AB3242EEF00F}"/>
    <cellStyle name="Normal 6 15 2" xfId="36633" xr:uid="{2E73F9E2-10E7-49B9-8E7D-1EBD33CA2B2E}"/>
    <cellStyle name="Normal 6 15 3" xfId="36634" xr:uid="{0A14A54E-D4B9-4E14-8ABF-120CD347A6AA}"/>
    <cellStyle name="Normal 6 16" xfId="36635" xr:uid="{49099458-BEAC-414A-A7A6-4CD205080D4B}"/>
    <cellStyle name="Normal 6 16 2" xfId="36636" xr:uid="{73E42843-0693-4E98-9825-E323F8C4A019}"/>
    <cellStyle name="Normal 6 16 3" xfId="36637" xr:uid="{66ACB957-09FA-4F53-9B2C-CCD6D09733E2}"/>
    <cellStyle name="Normal 6 17" xfId="36638" xr:uid="{1B0E51C2-331C-4FB6-8D45-721584453E02}"/>
    <cellStyle name="Normal 6 17 2" xfId="36639" xr:uid="{F6E36655-2C9A-4344-8152-DD81DCBFB743}"/>
    <cellStyle name="Normal 6 17 3" xfId="36640" xr:uid="{AF54E755-2A61-461C-A12B-40485CCC2395}"/>
    <cellStyle name="Normal 6 18" xfId="36641" xr:uid="{1ADDB8CC-BA3F-4374-813B-03B47DB8CD2A}"/>
    <cellStyle name="Normal 6 18 2" xfId="36642" xr:uid="{71B0F930-7D38-4342-8D1B-A593EF31A95F}"/>
    <cellStyle name="Normal 6 18 3" xfId="36643" xr:uid="{C0A6E6E3-83E0-4748-81F3-FD86E4A04B64}"/>
    <cellStyle name="Normal 6 19" xfId="36644" xr:uid="{0050BCD5-342D-4AD1-B4C7-2DB462D72D31}"/>
    <cellStyle name="Normal 6 19 2" xfId="36645" xr:uid="{161B71F1-9AF4-42E9-A6D7-8C76ABC5BD4D}"/>
    <cellStyle name="Normal 6 19 3" xfId="36646" xr:uid="{6B0C9E61-3BF4-44D3-8336-F05AFA5FBA62}"/>
    <cellStyle name="Normal 6 2" xfId="36647" xr:uid="{F92E5FFE-9F81-4A7C-8848-2AD3544EED00}"/>
    <cellStyle name="Normal 6 2 10" xfId="36648" xr:uid="{AA702F70-E7E4-4416-BCFB-23FEABF64A86}"/>
    <cellStyle name="Normal 6 2 11" xfId="36649" xr:uid="{20271DBC-6372-4F97-9F27-50FCC3221A03}"/>
    <cellStyle name="Normal 6 2 12" xfId="36650" xr:uid="{2A75CE6C-C3E5-4237-866C-09450BCEC761}"/>
    <cellStyle name="Normal 6 2 12 2" xfId="36651" xr:uid="{AE716B7E-33EC-45A6-97B3-BF0D88044CAD}"/>
    <cellStyle name="Normal 6 2 12 2 2" xfId="36652" xr:uid="{9B9FCF76-43DE-4B0F-9D69-2F730BECA6C4}"/>
    <cellStyle name="Normal 6 2 12 2 2 2" xfId="36653" xr:uid="{BFDD5A74-2228-4163-B3F0-74948E9A992E}"/>
    <cellStyle name="Normal 6 2 12 2 3" xfId="36654" xr:uid="{6679B5A7-614D-4CA7-BAA9-4541DBCF796E}"/>
    <cellStyle name="Normal 6 2 12 2 4" xfId="36655" xr:uid="{041DBD31-1D89-4920-81C9-5DDBDDA6398F}"/>
    <cellStyle name="Normal 6 2 12 2 5" xfId="36656" xr:uid="{DF7EB7C4-422F-4921-99FB-F2764BD1844F}"/>
    <cellStyle name="Normal 6 2 12 3" xfId="36657" xr:uid="{DC622C39-6FEF-44E5-BC07-CC028B853DF9}"/>
    <cellStyle name="Normal 6 2 12 3 2" xfId="36658" xr:uid="{8BE0AE72-68D6-4E15-9244-84F7B3D0D103}"/>
    <cellStyle name="Normal 6 2 12 4" xfId="36659" xr:uid="{B1CC9EF1-C46E-48A7-9227-B5389A54D8AC}"/>
    <cellStyle name="Normal 6 2 12 5" xfId="36660" xr:uid="{FAFC30FE-82BA-4F40-8FB4-4D9A803EDD31}"/>
    <cellStyle name="Normal 6 2 13" xfId="36661" xr:uid="{0B206B7C-6668-48CC-A566-4E2E0B457B0D}"/>
    <cellStyle name="Normal 6 2 14" xfId="36662" xr:uid="{BD8B2BC1-A67F-4E87-B4C3-333291FAACB9}"/>
    <cellStyle name="Normal 6 2 15" xfId="36663" xr:uid="{9DC57AE6-5A08-4152-94A2-16BFE8CCA3E6}"/>
    <cellStyle name="Normal 6 2 16" xfId="36664" xr:uid="{DCEAD58D-22ED-465A-9389-055FFC456C30}"/>
    <cellStyle name="Normal 6 2 16 2" xfId="36665" xr:uid="{B6ABA8F5-C7C5-4273-A746-954EB1CE8FDE}"/>
    <cellStyle name="Normal 6 2 17" xfId="36666" xr:uid="{749B87E1-7C52-4C9B-8744-9B2F6145BB51}"/>
    <cellStyle name="Normal 6 2 18" xfId="36667" xr:uid="{AD136BCD-E5E2-41BD-B717-997B21AC8C52}"/>
    <cellStyle name="Normal 6 2 19" xfId="36668" xr:uid="{01B4F357-7302-41F5-9D02-6A454BC80344}"/>
    <cellStyle name="Normal 6 2 2" xfId="36669" xr:uid="{1184D096-0C0E-4535-81CD-175072ADD44F}"/>
    <cellStyle name="Normal 6 2 2 2" xfId="36670" xr:uid="{B1830CC6-F3DE-480E-83A5-66705C6D8CB1}"/>
    <cellStyle name="Normal 6 2 2 3" xfId="36671" xr:uid="{19CA9D53-65B0-42DD-8DC8-0F670D44FDD1}"/>
    <cellStyle name="Normal 6 2 20" xfId="42071" xr:uid="{82A8B9BD-01ED-4E6E-B922-BE45F2AF3398}"/>
    <cellStyle name="Normal 6 2 3" xfId="36672" xr:uid="{6B7A6EF3-8996-4FB1-94E5-525FE74BE0E8}"/>
    <cellStyle name="Normal 6 2 3 2" xfId="36673" xr:uid="{6CC1F6BA-CF99-47CD-B94E-23075ABADA2E}"/>
    <cellStyle name="Normal 6 2 3 3" xfId="36674" xr:uid="{987EADB2-4341-4779-83BF-8DC8CF9368B4}"/>
    <cellStyle name="Normal 6 2 4" xfId="36675" xr:uid="{F9FA6376-8154-406D-9CC0-7AAD91173C0F}"/>
    <cellStyle name="Normal 6 2 4 10" xfId="36676" xr:uid="{3D8CC437-E601-441D-9856-4B75C98E6520}"/>
    <cellStyle name="Normal 6 2 4 11" xfId="36677" xr:uid="{DA090453-87DD-4396-9C01-7669FBC764D3}"/>
    <cellStyle name="Normal 6 2 4 12" xfId="36678" xr:uid="{228648C6-0CD5-48AD-B111-A491FEFED06A}"/>
    <cellStyle name="Normal 6 2 4 13" xfId="36679" xr:uid="{57741F90-CA91-4ACD-95F0-85DE624F9F93}"/>
    <cellStyle name="Normal 6 2 4 13 2" xfId="36680" xr:uid="{373DCBF1-9DBF-46E0-A7A5-9FD2F3D82C57}"/>
    <cellStyle name="Normal 6 2 4 14" xfId="36681" xr:uid="{46EB96DF-1CEA-4E9D-951C-4E8F3FC734FF}"/>
    <cellStyle name="Normal 6 2 4 15" xfId="36682" xr:uid="{94EBC7D1-D440-4766-9198-1E892E67C7F3}"/>
    <cellStyle name="Normal 6 2 4 16" xfId="36683" xr:uid="{0E24B143-178B-48FD-A726-4C8DE60506E8}"/>
    <cellStyle name="Normal 6 2 4 2" xfId="36684" xr:uid="{2A5A3F7B-3ECB-4351-A975-0760557FA33F}"/>
    <cellStyle name="Normal 6 2 4 2 10" xfId="36685" xr:uid="{47E1EAD7-1DD6-4A6F-9141-4C07CDD08059}"/>
    <cellStyle name="Normal 6 2 4 2 11" xfId="36686" xr:uid="{DD5633F8-67AD-4A15-88BD-9259C539BBBC}"/>
    <cellStyle name="Normal 6 2 4 2 12" xfId="36687" xr:uid="{EE2C078A-DE6D-4266-AD63-3BBDB3A57FD6}"/>
    <cellStyle name="Normal 6 2 4 2 13" xfId="36688" xr:uid="{3965224B-814D-49C9-B6EC-8BF4A966B949}"/>
    <cellStyle name="Normal 6 2 4 2 13 2" xfId="36689" xr:uid="{C8E7197B-EB5E-4022-97CF-8CD25FF251AF}"/>
    <cellStyle name="Normal 6 2 4 2 14" xfId="36690" xr:uid="{E86B8881-61B2-42ED-B6D7-06C783AE8336}"/>
    <cellStyle name="Normal 6 2 4 2 15" xfId="36691" xr:uid="{0F932DEC-F1B5-430B-AC7F-1F61B96EB0A5}"/>
    <cellStyle name="Normal 6 2 4 2 16" xfId="36692" xr:uid="{6C8FCB9F-CC67-48D3-8D77-0BDB35B2B45D}"/>
    <cellStyle name="Normal 6 2 4 2 2" xfId="36693" xr:uid="{C887F9C2-4D26-4A3A-9165-114719378A6F}"/>
    <cellStyle name="Normal 6 2 4 2 2 10" xfId="36694" xr:uid="{CFA2189C-4285-473C-ABBD-69435F06D249}"/>
    <cellStyle name="Normal 6 2 4 2 2 11" xfId="36695" xr:uid="{9DAE6882-9FCD-49A4-914D-13024CA40FA3}"/>
    <cellStyle name="Normal 6 2 4 2 2 12" xfId="36696" xr:uid="{C67CDC49-61CF-45A1-9C09-5F391C1673F9}"/>
    <cellStyle name="Normal 6 2 4 2 2 12 2" xfId="36697" xr:uid="{673B77D5-6485-4435-8ED9-CF08991C4E68}"/>
    <cellStyle name="Normal 6 2 4 2 2 13" xfId="36698" xr:uid="{43B21B13-FFEF-4EF6-9F04-1048C9CE9667}"/>
    <cellStyle name="Normal 6 2 4 2 2 14" xfId="36699" xr:uid="{413AB731-46EF-4181-B8B4-B73C0342ADBB}"/>
    <cellStyle name="Normal 6 2 4 2 2 15" xfId="36700" xr:uid="{47C01097-056F-4D3F-925C-F060E0B2B2C1}"/>
    <cellStyle name="Normal 6 2 4 2 2 2" xfId="36701" xr:uid="{4FF38C70-13B1-4542-BF1E-670D95B1AE9E}"/>
    <cellStyle name="Normal 6 2 4 2 2 2 2" xfId="36702" xr:uid="{D45090F5-CAFB-410B-8107-334A64898DE3}"/>
    <cellStyle name="Normal 6 2 4 2 2 2 2 2" xfId="36703" xr:uid="{0F9BAF14-0987-4654-84BD-64D798B2B10A}"/>
    <cellStyle name="Normal 6 2 4 2 2 2 2 2 2" xfId="36704" xr:uid="{6FE76C26-1811-4F46-98A8-B2D7B0E3A9F5}"/>
    <cellStyle name="Normal 6 2 4 2 2 2 2 2 2 2" xfId="36705" xr:uid="{EEDF31DC-54EC-42D5-949A-9B094000D683}"/>
    <cellStyle name="Normal 6 2 4 2 2 2 2 2 2 2 2" xfId="36706" xr:uid="{8B7F3D2E-15C4-4A6D-91B4-DD783A52CF70}"/>
    <cellStyle name="Normal 6 2 4 2 2 2 2 2 2 3" xfId="36707" xr:uid="{D0CC635C-758B-4F00-B8CD-7B10C9031806}"/>
    <cellStyle name="Normal 6 2 4 2 2 2 2 2 2 4" xfId="36708" xr:uid="{F126D705-4018-4C28-8324-D8C5F06A873A}"/>
    <cellStyle name="Normal 6 2 4 2 2 2 2 2 2 5" xfId="36709" xr:uid="{DD69356E-AB98-4797-8B7C-7BA6BC0A5625}"/>
    <cellStyle name="Normal 6 2 4 2 2 2 2 2 3" xfId="36710" xr:uid="{6C95C0A3-FEF7-47BD-9071-3F041CD2558A}"/>
    <cellStyle name="Normal 6 2 4 2 2 2 2 2 3 2" xfId="36711" xr:uid="{B4FFEEC2-48A3-4286-9D5D-4CAA859C6F08}"/>
    <cellStyle name="Normal 6 2 4 2 2 2 2 2 4" xfId="36712" xr:uid="{5965EFC8-3A52-494B-BDFF-5313A2E7CCB8}"/>
    <cellStyle name="Normal 6 2 4 2 2 2 2 2 5" xfId="36713" xr:uid="{3911BC45-6A2E-4A48-83EF-490F2BBB8347}"/>
    <cellStyle name="Normal 6 2 4 2 2 2 2 3" xfId="36714" xr:uid="{0BF044C6-5615-4B8B-9DD5-BC5D3A25D15A}"/>
    <cellStyle name="Normal 6 2 4 2 2 2 2 4" xfId="36715" xr:uid="{ACBDEFFC-1C33-4885-857D-6349585B9271}"/>
    <cellStyle name="Normal 6 2 4 2 2 2 2 5" xfId="36716" xr:uid="{20514F58-C148-4C26-97F8-C456FEC7D003}"/>
    <cellStyle name="Normal 6 2 4 2 2 2 2 6" xfId="36717" xr:uid="{F1A26DC6-872F-4A59-A868-86A7A9B4EE46}"/>
    <cellStyle name="Normal 6 2 4 2 2 2 2 6 2" xfId="36718" xr:uid="{CCE8FA63-1374-428D-9652-47902DE4FFA4}"/>
    <cellStyle name="Normal 6 2 4 2 2 2 2 7" xfId="36719" xr:uid="{1864DE6A-1ED6-4F35-BCB1-460A616EB41F}"/>
    <cellStyle name="Normal 6 2 4 2 2 2 2 8" xfId="36720" xr:uid="{ABCFBA07-03C8-49BC-98C4-DA2535A0DDC3}"/>
    <cellStyle name="Normal 6 2 4 2 2 2 2 9" xfId="36721" xr:uid="{C0798530-ED5F-489D-A8BA-DB7FD5CE86F4}"/>
    <cellStyle name="Normal 6 2 4 2 2 2 3" xfId="36722" xr:uid="{90526407-4F3C-4860-B3AD-F8150FE54FC0}"/>
    <cellStyle name="Normal 6 2 4 2 2 2 3 2" xfId="36723" xr:uid="{11568E02-21A1-44C0-AF9C-B883FED97F28}"/>
    <cellStyle name="Normal 6 2 4 2 2 2 3 2 2" xfId="36724" xr:uid="{1F11B46F-8E1D-486B-A071-F97F57773CF8}"/>
    <cellStyle name="Normal 6 2 4 2 2 2 3 2 2 2" xfId="36725" xr:uid="{046BAF78-0415-49CB-8FE0-CCBA0F7A3D41}"/>
    <cellStyle name="Normal 6 2 4 2 2 2 3 2 3" xfId="36726" xr:uid="{43A59C81-533E-4127-9798-D4A2F1B88716}"/>
    <cellStyle name="Normal 6 2 4 2 2 2 3 2 4" xfId="36727" xr:uid="{E5A997FB-7CAD-4EF0-8B74-83481FDBAD28}"/>
    <cellStyle name="Normal 6 2 4 2 2 2 3 2 5" xfId="36728" xr:uid="{1C66EB4D-6CC1-476C-A49E-1DCE5F61DF20}"/>
    <cellStyle name="Normal 6 2 4 2 2 2 3 3" xfId="36729" xr:uid="{496A4DB4-AAC2-453C-A531-2DB421AC0680}"/>
    <cellStyle name="Normal 6 2 4 2 2 2 3 3 2" xfId="36730" xr:uid="{428C1229-086F-487F-81DA-D83EFE006780}"/>
    <cellStyle name="Normal 6 2 4 2 2 2 3 4" xfId="36731" xr:uid="{20395F90-4309-43E1-9446-87FD919F07E8}"/>
    <cellStyle name="Normal 6 2 4 2 2 2 3 5" xfId="36732" xr:uid="{9DC0C2D4-3C21-43C4-895E-D76F3D6F2308}"/>
    <cellStyle name="Normal 6 2 4 2 2 2 4" xfId="36733" xr:uid="{53A28175-DB86-4F91-8114-F8573C985E63}"/>
    <cellStyle name="Normal 6 2 4 2 2 2 5" xfId="36734" xr:uid="{A2A1BB29-68D7-402F-B78C-01D7904EC9A5}"/>
    <cellStyle name="Normal 6 2 4 2 2 2 6" xfId="36735" xr:uid="{693A0B54-4BB8-4218-BCC2-031D1781B53F}"/>
    <cellStyle name="Normal 6 2 4 2 2 2 6 2" xfId="36736" xr:uid="{CDB886A7-71E9-48AC-B40F-E453A653B58E}"/>
    <cellStyle name="Normal 6 2 4 2 2 2 7" xfId="36737" xr:uid="{09BBF294-1B94-4320-BAF8-67CBC3DF4F79}"/>
    <cellStyle name="Normal 6 2 4 2 2 2 8" xfId="36738" xr:uid="{ED5B437B-6EBC-4211-9D67-22BADAD848DE}"/>
    <cellStyle name="Normal 6 2 4 2 2 2 9" xfId="36739" xr:uid="{A56992F6-B331-46BE-9E10-3370B5A11FBD}"/>
    <cellStyle name="Normal 6 2 4 2 2 3" xfId="36740" xr:uid="{119BF12C-5142-4799-8A4B-04ED7E5821FD}"/>
    <cellStyle name="Normal 6 2 4 2 2 3 2" xfId="36741" xr:uid="{31C574C9-A375-4315-8C89-C55D4F431BD4}"/>
    <cellStyle name="Normal 6 2 4 2 2 3 3" xfId="36742" xr:uid="{BC38B245-DC69-4C7E-80BB-750025A0A629}"/>
    <cellStyle name="Normal 6 2 4 2 2 4" xfId="36743" xr:uid="{B53A8027-9268-4A25-A958-6527E6DECDAD}"/>
    <cellStyle name="Normal 6 2 4 2 2 4 2" xfId="36744" xr:uid="{6B82FBE7-B546-43F6-AC05-03EE70F12094}"/>
    <cellStyle name="Normal 6 2 4 2 2 4 3" xfId="36745" xr:uid="{8FDD04C6-05E6-47B6-A78E-D61B47A49A6E}"/>
    <cellStyle name="Normal 6 2 4 2 2 5" xfId="36746" xr:uid="{FA10A99F-3B8E-416A-8B6E-69C95828549F}"/>
    <cellStyle name="Normal 6 2 4 2 2 5 2" xfId="36747" xr:uid="{B6D79B46-334E-40AD-A385-AC04A590851A}"/>
    <cellStyle name="Normal 6 2 4 2 2 5 3" xfId="36748" xr:uid="{871ABF34-2A5A-45A9-A991-009453B9DD45}"/>
    <cellStyle name="Normal 6 2 4 2 2 6" xfId="36749" xr:uid="{35FD4B63-46FC-407B-87F5-E887EA6F9602}"/>
    <cellStyle name="Normal 6 2 4 2 2 6 2" xfId="36750" xr:uid="{B3640364-49CF-402C-BA67-34C7806D69F8}"/>
    <cellStyle name="Normal 6 2 4 2 2 6 3" xfId="36751" xr:uid="{F1DCFE48-6B6F-4DA4-8528-0BF1DFD0DA57}"/>
    <cellStyle name="Normal 6 2 4 2 2 7" xfId="36752" xr:uid="{AEF1740D-BA8A-4BA9-B3F1-6DDECA625E68}"/>
    <cellStyle name="Normal 6 2 4 2 2 7 2" xfId="36753" xr:uid="{93133448-9E9B-4BBD-9662-26BE7460DFEB}"/>
    <cellStyle name="Normal 6 2 4 2 2 7 3" xfId="36754" xr:uid="{D6141955-6B99-43E7-B02A-999B1580E7DD}"/>
    <cellStyle name="Normal 6 2 4 2 2 8" xfId="36755" xr:uid="{47D7437E-A2D4-4948-9FA4-C5DE7FED932B}"/>
    <cellStyle name="Normal 6 2 4 2 2 8 2" xfId="36756" xr:uid="{C3816749-FE2B-4EE2-A1F7-1E6A0016A2B1}"/>
    <cellStyle name="Normal 6 2 4 2 2 8 2 2" xfId="36757" xr:uid="{6926F9D8-5984-474F-A5D9-48F85A9075AA}"/>
    <cellStyle name="Normal 6 2 4 2 2 8 2 2 2" xfId="36758" xr:uid="{48D70C6E-CC2E-4B6B-A8BF-20D36ECE9ECB}"/>
    <cellStyle name="Normal 6 2 4 2 2 8 2 3" xfId="36759" xr:uid="{85C89BE6-D169-4D7E-BF4C-DF674E7C38A7}"/>
    <cellStyle name="Normal 6 2 4 2 2 8 2 4" xfId="36760" xr:uid="{B21D7EA0-E682-44E2-BFC1-FA7F33B861E9}"/>
    <cellStyle name="Normal 6 2 4 2 2 8 2 5" xfId="36761" xr:uid="{A03E1C27-31FB-44D7-8A2D-DCF15842D87F}"/>
    <cellStyle name="Normal 6 2 4 2 2 8 3" xfId="36762" xr:uid="{74EC6119-1167-4D83-A670-FC4A472C6287}"/>
    <cellStyle name="Normal 6 2 4 2 2 8 3 2" xfId="36763" xr:uid="{F53658B5-711D-4973-8D72-8C9E84C45DCF}"/>
    <cellStyle name="Normal 6 2 4 2 2 8 4" xfId="36764" xr:uid="{4ED9883B-B6A0-47F3-85E2-F1CD62A8A0A4}"/>
    <cellStyle name="Normal 6 2 4 2 2 8 5" xfId="36765" xr:uid="{EE27FB44-E525-4075-9BDA-270A488C6FD8}"/>
    <cellStyle name="Normal 6 2 4 2 2 9" xfId="36766" xr:uid="{EE619D86-857B-4905-879D-48C117996447}"/>
    <cellStyle name="Normal 6 2 4 2 3" xfId="36767" xr:uid="{998F3523-A081-4430-921C-9B944E2EE625}"/>
    <cellStyle name="Normal 6 2 4 2 3 2" xfId="36768" xr:uid="{EBD1B3E8-DA8E-4076-9DC4-93A8D5AA0DD9}"/>
    <cellStyle name="Normal 6 2 4 2 3 3" xfId="36769" xr:uid="{E4EC067A-6A27-4107-841D-765FAF67E51A}"/>
    <cellStyle name="Normal 6 2 4 2 4" xfId="36770" xr:uid="{ED32296D-E731-45F2-A5E9-5B069C127BA3}"/>
    <cellStyle name="Normal 6 2 4 2 4 2" xfId="36771" xr:uid="{6826A358-48AD-45EF-BBF9-D4CAFB1773A2}"/>
    <cellStyle name="Normal 6 2 4 2 4 2 2" xfId="36772" xr:uid="{AB389575-ECA5-442E-A30C-843410AECF68}"/>
    <cellStyle name="Normal 6 2 4 2 4 2 2 2" xfId="36773" xr:uid="{7B832BB6-22C5-468A-9940-573B0F075DF1}"/>
    <cellStyle name="Normal 6 2 4 2 4 2 2 2 2" xfId="36774" xr:uid="{2B843CDE-6530-418C-B3AB-C6B277FAB7EE}"/>
    <cellStyle name="Normal 6 2 4 2 4 2 2 2 2 2" xfId="36775" xr:uid="{24AC5019-31CC-456A-887D-0778D821DBD9}"/>
    <cellStyle name="Normal 6 2 4 2 4 2 2 2 3" xfId="36776" xr:uid="{B326F64D-E02C-42DF-B5D5-5DF097A87D65}"/>
    <cellStyle name="Normal 6 2 4 2 4 2 2 2 4" xfId="36777" xr:uid="{4108358E-F999-4A53-A64A-E1AA27C73656}"/>
    <cellStyle name="Normal 6 2 4 2 4 2 2 2 5" xfId="36778" xr:uid="{9A59FE06-9126-4D93-B335-E2A14DFB2B34}"/>
    <cellStyle name="Normal 6 2 4 2 4 2 2 3" xfId="36779" xr:uid="{E55BC7EB-AAC0-4B46-9E89-6A51D8BF4411}"/>
    <cellStyle name="Normal 6 2 4 2 4 2 2 3 2" xfId="36780" xr:uid="{E315A311-3D79-45AC-A643-ED5C203A908F}"/>
    <cellStyle name="Normal 6 2 4 2 4 2 2 4" xfId="36781" xr:uid="{88CD8497-7717-4C73-A9DA-AB96ADB8AA04}"/>
    <cellStyle name="Normal 6 2 4 2 4 2 2 5" xfId="36782" xr:uid="{DD5EE940-3A1E-4A53-8F8B-9CC29CAC8EF4}"/>
    <cellStyle name="Normal 6 2 4 2 4 2 3" xfId="36783" xr:uid="{E63D9137-51CB-4AAD-AF40-F4DD610798B3}"/>
    <cellStyle name="Normal 6 2 4 2 4 2 4" xfId="36784" xr:uid="{68954FB3-8D0A-45B1-9219-5CBC443017CD}"/>
    <cellStyle name="Normal 6 2 4 2 4 2 5" xfId="36785" xr:uid="{AF4FB383-2A04-4D3A-9ABD-F703034F6963}"/>
    <cellStyle name="Normal 6 2 4 2 4 2 6" xfId="36786" xr:uid="{FB0D9F3C-3248-4217-9301-780EE5B93F39}"/>
    <cellStyle name="Normal 6 2 4 2 4 2 6 2" xfId="36787" xr:uid="{218C8EFA-BDD1-41FF-9190-2B8C845368A8}"/>
    <cellStyle name="Normal 6 2 4 2 4 2 7" xfId="36788" xr:uid="{ECCA6EED-8CEF-4058-897C-A8CDC7995989}"/>
    <cellStyle name="Normal 6 2 4 2 4 2 8" xfId="36789" xr:uid="{A2F1B583-91C4-432F-87A2-0C7A807A266A}"/>
    <cellStyle name="Normal 6 2 4 2 4 2 9" xfId="36790" xr:uid="{381A5EF8-5000-4485-8B25-2074DF2D5DD0}"/>
    <cellStyle name="Normal 6 2 4 2 4 3" xfId="36791" xr:uid="{5015FE70-ABE2-4083-942C-16FEBB4C00B2}"/>
    <cellStyle name="Normal 6 2 4 2 4 3 2" xfId="36792" xr:uid="{51930874-5C07-4D24-A3DE-6F75989BE2E5}"/>
    <cellStyle name="Normal 6 2 4 2 4 3 2 2" xfId="36793" xr:uid="{A913A408-95FA-47F4-A28A-9133AB089809}"/>
    <cellStyle name="Normal 6 2 4 2 4 3 2 2 2" xfId="36794" xr:uid="{89F8BB2F-1048-4704-9F8D-17BB03C95A88}"/>
    <cellStyle name="Normal 6 2 4 2 4 3 2 3" xfId="36795" xr:uid="{287913F1-BC24-464B-90FA-7CB53E7B561B}"/>
    <cellStyle name="Normal 6 2 4 2 4 3 2 4" xfId="36796" xr:uid="{6D4D21AB-469A-4A34-9313-E5F17FE36335}"/>
    <cellStyle name="Normal 6 2 4 2 4 3 2 5" xfId="36797" xr:uid="{6DC02FFE-5168-4B43-978A-C055E5EAAA33}"/>
    <cellStyle name="Normal 6 2 4 2 4 3 3" xfId="36798" xr:uid="{666B56E5-6CA7-4691-BBA7-5F87ADAFA940}"/>
    <cellStyle name="Normal 6 2 4 2 4 3 3 2" xfId="36799" xr:uid="{858D991D-0947-461B-9CFF-B68174DCB95C}"/>
    <cellStyle name="Normal 6 2 4 2 4 3 4" xfId="36800" xr:uid="{CFADE496-3014-433A-A637-7BBA8F815132}"/>
    <cellStyle name="Normal 6 2 4 2 4 3 5" xfId="36801" xr:uid="{B4B0A3A9-BFEF-4574-906D-EAC78B141118}"/>
    <cellStyle name="Normal 6 2 4 2 4 4" xfId="36802" xr:uid="{B95F72FC-07DD-4087-9C9D-8FA6AA50E7E0}"/>
    <cellStyle name="Normal 6 2 4 2 4 5" xfId="36803" xr:uid="{C4998DD0-3BA5-4EE6-B75C-13DC99EC331C}"/>
    <cellStyle name="Normal 6 2 4 2 4 6" xfId="36804" xr:uid="{216C0B9C-2ABD-41DB-915C-1D32C584FC95}"/>
    <cellStyle name="Normal 6 2 4 2 4 6 2" xfId="36805" xr:uid="{C5FF4181-78B4-48FB-92D3-0B38FF4495B7}"/>
    <cellStyle name="Normal 6 2 4 2 4 7" xfId="36806" xr:uid="{92D428B9-A3C6-4D4F-A86D-C46FA522C838}"/>
    <cellStyle name="Normal 6 2 4 2 4 8" xfId="36807" xr:uid="{1A43602A-1B92-4AE0-817F-F72737B879C4}"/>
    <cellStyle name="Normal 6 2 4 2 4 9" xfId="36808" xr:uid="{0BA58E77-9350-46A7-8838-4EF0209C2AF5}"/>
    <cellStyle name="Normal 6 2 4 2 5" xfId="36809" xr:uid="{25A93DA6-6B2D-42A8-B55F-6E2D19BC42D2}"/>
    <cellStyle name="Normal 6 2 4 2 6" xfId="36810" xr:uid="{2AFA0BC0-84E5-4915-BBE6-FF9861D23BEB}"/>
    <cellStyle name="Normal 6 2 4 2 7" xfId="36811" xr:uid="{A4DF21B2-D794-4399-88A3-C0248BE21611}"/>
    <cellStyle name="Normal 6 2 4 2 8" xfId="36812" xr:uid="{5BD5D60D-892F-4400-9843-260CDAA219D7}"/>
    <cellStyle name="Normal 6 2 4 2 9" xfId="36813" xr:uid="{D9941D16-EB48-4EB6-BCF8-EAF44DB9B40A}"/>
    <cellStyle name="Normal 6 2 4 2 9 2" xfId="36814" xr:uid="{2E587C32-2888-405C-B813-674E27A5A17D}"/>
    <cellStyle name="Normal 6 2 4 2 9 2 2" xfId="36815" xr:uid="{FE623639-D85E-406D-B743-D9202E33DBFB}"/>
    <cellStyle name="Normal 6 2 4 2 9 2 2 2" xfId="36816" xr:uid="{63630EC3-3A9E-4443-BD76-49481780A080}"/>
    <cellStyle name="Normal 6 2 4 2 9 2 3" xfId="36817" xr:uid="{78A2AFC8-6407-443A-817B-72E55464BBB0}"/>
    <cellStyle name="Normal 6 2 4 2 9 2 4" xfId="36818" xr:uid="{C7480ED5-7559-4A7B-884E-2DD38556606F}"/>
    <cellStyle name="Normal 6 2 4 2 9 2 5" xfId="36819" xr:uid="{278123D4-0A6B-4325-B181-C84DCFD0F76F}"/>
    <cellStyle name="Normal 6 2 4 2 9 3" xfId="36820" xr:uid="{66181564-B5F0-47FE-A4E2-B4FD396D8D1D}"/>
    <cellStyle name="Normal 6 2 4 2 9 3 2" xfId="36821" xr:uid="{F53DD464-DA89-40B4-A191-36B6D5EFBE31}"/>
    <cellStyle name="Normal 6 2 4 2 9 4" xfId="36822" xr:uid="{D8BF87FC-4E6E-4239-B33A-AEB403468828}"/>
    <cellStyle name="Normal 6 2 4 2 9 5" xfId="36823" xr:uid="{8C2C348F-D4C6-484D-8116-8EC07FDDBDA0}"/>
    <cellStyle name="Normal 6 2 4 3" xfId="36824" xr:uid="{710B72EF-DCD5-4B09-82A0-E77485F9CB58}"/>
    <cellStyle name="Normal 6 2 4 3 10" xfId="36825" xr:uid="{E87E19C5-31BC-4AD7-9CEE-CDD2A233E439}"/>
    <cellStyle name="Normal 6 2 4 3 11" xfId="36826" xr:uid="{EC42FEEF-F67D-440A-9515-08A918620BAD}"/>
    <cellStyle name="Normal 6 2 4 3 12" xfId="36827" xr:uid="{32175E4C-3025-4210-9FB4-C12717B152F9}"/>
    <cellStyle name="Normal 6 2 4 3 12 2" xfId="36828" xr:uid="{9EED4144-95B8-413D-B6A5-007CE8BE06D3}"/>
    <cellStyle name="Normal 6 2 4 3 13" xfId="36829" xr:uid="{93F1A16E-B730-4B9E-913E-5B390550F71B}"/>
    <cellStyle name="Normal 6 2 4 3 14" xfId="36830" xr:uid="{212F3170-059E-4B9E-B3C9-3220FB08A0FF}"/>
    <cellStyle name="Normal 6 2 4 3 15" xfId="36831" xr:uid="{AD9A746D-F95F-4C7E-ADFA-FAC0A43F52C2}"/>
    <cellStyle name="Normal 6 2 4 3 2" xfId="36832" xr:uid="{C08F678B-C54A-403C-9397-A8785D886E59}"/>
    <cellStyle name="Normal 6 2 4 3 2 2" xfId="36833" xr:uid="{40702A1E-6A4E-47CF-8DF7-59AACC96A04F}"/>
    <cellStyle name="Normal 6 2 4 3 2 2 2" xfId="36834" xr:uid="{BA8B35AC-A5D2-4EA5-9D78-44D7672F4B0C}"/>
    <cellStyle name="Normal 6 2 4 3 2 2 2 2" xfId="36835" xr:uid="{9A27A5D5-4855-443D-BC84-05A19BB0511A}"/>
    <cellStyle name="Normal 6 2 4 3 2 2 2 2 2" xfId="36836" xr:uid="{B026B20D-D9B3-4526-94D0-80B480376E9F}"/>
    <cellStyle name="Normal 6 2 4 3 2 2 2 2 2 2" xfId="36837" xr:uid="{B5AE24FF-9AF2-4C8B-B217-1F84075E7E70}"/>
    <cellStyle name="Normal 6 2 4 3 2 2 2 2 3" xfId="36838" xr:uid="{787C7102-30A6-4FF4-8C14-3028013135DF}"/>
    <cellStyle name="Normal 6 2 4 3 2 2 2 2 4" xfId="36839" xr:uid="{A4183165-D193-47F8-BE05-4C4B7B63B3EF}"/>
    <cellStyle name="Normal 6 2 4 3 2 2 2 2 5" xfId="36840" xr:uid="{5ED2C4BF-6A08-4BD6-987D-47F494C9ADA5}"/>
    <cellStyle name="Normal 6 2 4 3 2 2 2 3" xfId="36841" xr:uid="{2CBE60D9-940C-4FF4-AB78-8A293E559BF5}"/>
    <cellStyle name="Normal 6 2 4 3 2 2 2 3 2" xfId="36842" xr:uid="{03E9CE00-F5D7-499D-B9AE-6EAAD52FAC77}"/>
    <cellStyle name="Normal 6 2 4 3 2 2 2 4" xfId="36843" xr:uid="{5AE93D0D-A57F-4DD8-A312-0A11CA1138FC}"/>
    <cellStyle name="Normal 6 2 4 3 2 2 2 5" xfId="36844" xr:uid="{56C46296-86B6-4112-814E-C40DD79FD6CD}"/>
    <cellStyle name="Normal 6 2 4 3 2 2 3" xfId="36845" xr:uid="{280269C5-25AF-4BCF-A00C-19A8A5AEFEDB}"/>
    <cellStyle name="Normal 6 2 4 3 2 2 4" xfId="36846" xr:uid="{9EA75B71-EC12-484C-9E1B-6012FB6B5EAC}"/>
    <cellStyle name="Normal 6 2 4 3 2 2 5" xfId="36847" xr:uid="{1F038DE5-C010-418E-AF05-BAF473FE3261}"/>
    <cellStyle name="Normal 6 2 4 3 2 2 6" xfId="36848" xr:uid="{568144D7-A382-470D-B55B-4B2C75EF56C7}"/>
    <cellStyle name="Normal 6 2 4 3 2 2 6 2" xfId="36849" xr:uid="{BF92386F-7F41-4960-B6E6-21DFEE1CBEE0}"/>
    <cellStyle name="Normal 6 2 4 3 2 2 7" xfId="36850" xr:uid="{88D4EFFD-2286-44B5-89DF-90206419B7A1}"/>
    <cellStyle name="Normal 6 2 4 3 2 2 8" xfId="36851" xr:uid="{73222C80-3E9D-46A1-8135-045F0278F1E6}"/>
    <cellStyle name="Normal 6 2 4 3 2 2 9" xfId="36852" xr:uid="{0B6519A5-278A-4FB3-BCA2-4B49F9207DB3}"/>
    <cellStyle name="Normal 6 2 4 3 2 3" xfId="36853" xr:uid="{8E544353-6566-49B0-836B-CE1B8239CB03}"/>
    <cellStyle name="Normal 6 2 4 3 2 3 2" xfId="36854" xr:uid="{99627FCD-70C3-4267-8AE2-32741E947C86}"/>
    <cellStyle name="Normal 6 2 4 3 2 3 2 2" xfId="36855" xr:uid="{31229917-8DE1-4EDD-BC65-CE97E0814CE8}"/>
    <cellStyle name="Normal 6 2 4 3 2 3 2 2 2" xfId="36856" xr:uid="{B6DD8CBA-A18F-4197-8289-2F0934938D01}"/>
    <cellStyle name="Normal 6 2 4 3 2 3 2 3" xfId="36857" xr:uid="{620BC9A6-9BCB-4AA6-99C0-AC0F811E571A}"/>
    <cellStyle name="Normal 6 2 4 3 2 3 2 4" xfId="36858" xr:uid="{FE9AF557-4C0D-4AB9-B091-53AC029B3B54}"/>
    <cellStyle name="Normal 6 2 4 3 2 3 2 5" xfId="36859" xr:uid="{76F8C0E6-35E8-487C-A485-138747768F0F}"/>
    <cellStyle name="Normal 6 2 4 3 2 3 3" xfId="36860" xr:uid="{A8EC0994-41DD-41D9-8654-98F05B25BB4C}"/>
    <cellStyle name="Normal 6 2 4 3 2 3 3 2" xfId="36861" xr:uid="{A64ADFCB-A1E4-45A1-A4D2-E97D7863C957}"/>
    <cellStyle name="Normal 6 2 4 3 2 3 4" xfId="36862" xr:uid="{2CF31D45-B906-48D4-95A3-5E30A6D0F155}"/>
    <cellStyle name="Normal 6 2 4 3 2 3 5" xfId="36863" xr:uid="{6B3EAC19-BDD5-4A75-8F6A-0617BB476992}"/>
    <cellStyle name="Normal 6 2 4 3 2 4" xfId="36864" xr:uid="{0CD890B7-47F9-4A87-9819-FA15C261223E}"/>
    <cellStyle name="Normal 6 2 4 3 2 5" xfId="36865" xr:uid="{EA377D47-4892-4CA4-AFD7-095FA039F546}"/>
    <cellStyle name="Normal 6 2 4 3 2 6" xfId="36866" xr:uid="{43F6D654-3E72-4DB4-9470-3A1125369E89}"/>
    <cellStyle name="Normal 6 2 4 3 2 6 2" xfId="36867" xr:uid="{7709F97A-2FD1-458C-B2A3-78A2A38574E3}"/>
    <cellStyle name="Normal 6 2 4 3 2 7" xfId="36868" xr:uid="{63798828-B77E-40BC-8A19-68955A17E4C1}"/>
    <cellStyle name="Normal 6 2 4 3 2 8" xfId="36869" xr:uid="{4DECAE03-76D7-4B15-ABAE-68866122A875}"/>
    <cellStyle name="Normal 6 2 4 3 2 9" xfId="36870" xr:uid="{58A68F8E-2E1E-42CD-8037-B281D4598791}"/>
    <cellStyle name="Normal 6 2 4 3 3" xfId="36871" xr:uid="{7885C2FE-B94B-4E6D-8FEE-6705B2AB5981}"/>
    <cellStyle name="Normal 6 2 4 3 4" xfId="36872" xr:uid="{BE223FBB-8ED0-4E3F-9516-07D845174766}"/>
    <cellStyle name="Normal 6 2 4 3 5" xfId="36873" xr:uid="{DC1CBD18-523A-4924-9732-66F8D45FC34F}"/>
    <cellStyle name="Normal 6 2 4 3 6" xfId="36874" xr:uid="{C39D5326-7622-4684-AB06-1DA3F1BEBA1E}"/>
    <cellStyle name="Normal 6 2 4 3 7" xfId="36875" xr:uid="{13DFA76E-3FB2-4979-B49E-067A81C6DB37}"/>
    <cellStyle name="Normal 6 2 4 3 8" xfId="36876" xr:uid="{CF2E9F39-F44A-46C7-831A-C3F5DEE89FF8}"/>
    <cellStyle name="Normal 6 2 4 3 8 2" xfId="36877" xr:uid="{A36BC1B7-1417-40C2-B8DD-0F0D473D3424}"/>
    <cellStyle name="Normal 6 2 4 3 8 2 2" xfId="36878" xr:uid="{D27AA7F6-C629-4412-9F49-BA1D5CD29241}"/>
    <cellStyle name="Normal 6 2 4 3 8 2 2 2" xfId="36879" xr:uid="{3E8505C6-17A8-4643-8F6A-FFFC475F3962}"/>
    <cellStyle name="Normal 6 2 4 3 8 2 3" xfId="36880" xr:uid="{7095D72E-8088-4493-B8C1-B634B35D4CE5}"/>
    <cellStyle name="Normal 6 2 4 3 8 2 4" xfId="36881" xr:uid="{7B851629-7F0A-437D-A296-6131B7E6EFAD}"/>
    <cellStyle name="Normal 6 2 4 3 8 2 5" xfId="36882" xr:uid="{9AD66AA8-67B2-4C89-8FCF-7400C39F4748}"/>
    <cellStyle name="Normal 6 2 4 3 8 3" xfId="36883" xr:uid="{C8B3CEFB-40F1-4491-82B2-D8E821E8C007}"/>
    <cellStyle name="Normal 6 2 4 3 8 3 2" xfId="36884" xr:uid="{3E38A81E-D4C6-4010-8960-EE0C58BCE9D1}"/>
    <cellStyle name="Normal 6 2 4 3 8 4" xfId="36885" xr:uid="{E37623F7-FA5F-4C89-A773-18EE0B4D7BCE}"/>
    <cellStyle name="Normal 6 2 4 3 8 5" xfId="36886" xr:uid="{78689048-B56D-489A-8464-1445B2B91536}"/>
    <cellStyle name="Normal 6 2 4 3 9" xfId="36887" xr:uid="{4B58D8A9-A8F1-4CBD-8AC7-6268A25EE9F0}"/>
    <cellStyle name="Normal 6 2 4 4" xfId="36888" xr:uid="{2F6F86A3-0AEB-4A04-B7B3-47430E5BF570}"/>
    <cellStyle name="Normal 6 2 4 4 2" xfId="36889" xr:uid="{001FE77A-D5D3-4492-87A1-DBDB9F7EE8C7}"/>
    <cellStyle name="Normal 6 2 4 4 2 2" xfId="36890" xr:uid="{D34FCFF5-CD68-4D09-AA58-EE487AD2B0A7}"/>
    <cellStyle name="Normal 6 2 4 4 2 2 2" xfId="36891" xr:uid="{5302F6A3-D2A8-4D3D-A82D-25C55657DFCF}"/>
    <cellStyle name="Normal 6 2 4 4 2 2 2 2" xfId="36892" xr:uid="{BC0D2563-8D20-4C54-89B4-7958C3CF4BCB}"/>
    <cellStyle name="Normal 6 2 4 4 2 2 2 2 2" xfId="36893" xr:uid="{9DF8578A-67BE-4633-863A-6D7292344461}"/>
    <cellStyle name="Normal 6 2 4 4 2 2 2 3" xfId="36894" xr:uid="{B6D483D8-03A0-436B-A722-43D4B289FA80}"/>
    <cellStyle name="Normal 6 2 4 4 2 2 2 4" xfId="36895" xr:uid="{3139C365-0780-4C2A-BB85-2995382BE19F}"/>
    <cellStyle name="Normal 6 2 4 4 2 2 2 5" xfId="36896" xr:uid="{43F8E7EC-9153-4C1C-817B-F883A130414F}"/>
    <cellStyle name="Normal 6 2 4 4 2 2 3" xfId="36897" xr:uid="{B886F613-3D4E-49FB-A67E-062A9AADD42A}"/>
    <cellStyle name="Normal 6 2 4 4 2 2 3 2" xfId="36898" xr:uid="{F3755282-5D52-46F4-BFA6-185C121D7E80}"/>
    <cellStyle name="Normal 6 2 4 4 2 2 4" xfId="36899" xr:uid="{ECBCC935-A585-4FFA-A998-0DAA1698399A}"/>
    <cellStyle name="Normal 6 2 4 4 2 2 5" xfId="36900" xr:uid="{D7DD3CA3-30ED-4A85-B287-B7E89FF83766}"/>
    <cellStyle name="Normal 6 2 4 4 2 3" xfId="36901" xr:uid="{24BD63EE-4ED4-431D-AA44-AFE98CDB114E}"/>
    <cellStyle name="Normal 6 2 4 4 2 4" xfId="36902" xr:uid="{CAD34CCA-D038-4AF3-9339-96CC5FA09362}"/>
    <cellStyle name="Normal 6 2 4 4 2 5" xfId="36903" xr:uid="{79ACD813-3CC5-4645-B2F2-6E7BAEE45179}"/>
    <cellStyle name="Normal 6 2 4 4 2 6" xfId="36904" xr:uid="{8D9D804B-1882-4717-B1AF-B69FCBF1AD64}"/>
    <cellStyle name="Normal 6 2 4 4 2 6 2" xfId="36905" xr:uid="{920BF2F9-9D02-4FA9-AD4C-1A940CCB46FB}"/>
    <cellStyle name="Normal 6 2 4 4 2 7" xfId="36906" xr:uid="{B630361F-DC56-42F5-902E-B6F02150042B}"/>
    <cellStyle name="Normal 6 2 4 4 2 8" xfId="36907" xr:uid="{7A81DDC0-7543-4DCD-A849-3344BF28DB9B}"/>
    <cellStyle name="Normal 6 2 4 4 2 9" xfId="36908" xr:uid="{F8729ED2-CD39-413E-80DC-DA3F7E3F4F1C}"/>
    <cellStyle name="Normal 6 2 4 4 3" xfId="36909" xr:uid="{A6DA9FF1-9660-43F4-A019-AC127EACC168}"/>
    <cellStyle name="Normal 6 2 4 4 3 2" xfId="36910" xr:uid="{F678D551-CA36-47AA-ABC8-615C06D2932D}"/>
    <cellStyle name="Normal 6 2 4 4 3 2 2" xfId="36911" xr:uid="{04705CC2-BEFA-4A64-B658-409CDDF8D8CE}"/>
    <cellStyle name="Normal 6 2 4 4 3 2 2 2" xfId="36912" xr:uid="{F13CC29D-7C1F-4A73-8A82-7B0ECE65BB04}"/>
    <cellStyle name="Normal 6 2 4 4 3 2 3" xfId="36913" xr:uid="{BF601BD3-605F-4E70-BB3D-98BD1BEDB93F}"/>
    <cellStyle name="Normal 6 2 4 4 3 2 4" xfId="36914" xr:uid="{2459970B-D30F-452A-96B2-4784ED98EF8F}"/>
    <cellStyle name="Normal 6 2 4 4 3 2 5" xfId="36915" xr:uid="{0791E092-2FFB-4862-90E3-34963330E758}"/>
    <cellStyle name="Normal 6 2 4 4 3 3" xfId="36916" xr:uid="{326E32B5-1102-40E7-A2A2-2C1976CAEB0B}"/>
    <cellStyle name="Normal 6 2 4 4 3 3 2" xfId="36917" xr:uid="{F39A1196-EE8C-42DD-B645-E4AC06AC47AF}"/>
    <cellStyle name="Normal 6 2 4 4 3 4" xfId="36918" xr:uid="{A166EEAB-9DC3-4F07-8D0E-9D8CC6B3DAD8}"/>
    <cellStyle name="Normal 6 2 4 4 3 5" xfId="36919" xr:uid="{3CC91194-5E66-4569-BA3B-A8A955BCBD19}"/>
    <cellStyle name="Normal 6 2 4 4 4" xfId="36920" xr:uid="{399471CF-ED02-4672-A58C-D0A762CC0D33}"/>
    <cellStyle name="Normal 6 2 4 4 5" xfId="36921" xr:uid="{2A46F769-8D04-4701-955C-8252F52251D6}"/>
    <cellStyle name="Normal 6 2 4 4 6" xfId="36922" xr:uid="{ED74D434-61AD-443B-BD88-25367EBBE748}"/>
    <cellStyle name="Normal 6 2 4 4 6 2" xfId="36923" xr:uid="{E1068C10-45A4-402D-AB55-BF719D1EA0A6}"/>
    <cellStyle name="Normal 6 2 4 4 7" xfId="36924" xr:uid="{F3E67ACC-8AE6-4D0D-9A22-A7FDEB56C3B3}"/>
    <cellStyle name="Normal 6 2 4 4 8" xfId="36925" xr:uid="{FFC3AD19-A8E2-42DF-BEC9-425F9AFD6114}"/>
    <cellStyle name="Normal 6 2 4 4 9" xfId="36926" xr:uid="{E3BC9FD5-DB4E-4FF0-AF89-BDD2430683BA}"/>
    <cellStyle name="Normal 6 2 4 5" xfId="36927" xr:uid="{FD8C3296-7AB9-4154-ADA7-0E7BF6B7DF0E}"/>
    <cellStyle name="Normal 6 2 4 5 2" xfId="36928" xr:uid="{178006CB-D007-4719-AC23-F7901C15F32C}"/>
    <cellStyle name="Normal 6 2 4 5 3" xfId="36929" xr:uid="{05376494-6442-45BA-BF1C-3CC0768BF8DB}"/>
    <cellStyle name="Normal 6 2 4 6" xfId="36930" xr:uid="{912CFCC0-E19C-4A74-B963-6B5F0CEBE74F}"/>
    <cellStyle name="Normal 6 2 4 6 2" xfId="36931" xr:uid="{8EEC0506-22EC-472F-B183-2A10EC136D31}"/>
    <cellStyle name="Normal 6 2 4 6 3" xfId="36932" xr:uid="{0293E14A-9A2A-496E-92B6-20D0263A71E7}"/>
    <cellStyle name="Normal 6 2 4 7" xfId="36933" xr:uid="{2DD8CFDC-5FE1-4538-A572-BE2A79B0D26D}"/>
    <cellStyle name="Normal 6 2 4 7 2" xfId="36934" xr:uid="{09AB4136-E4C0-4693-972E-F13497185E3B}"/>
    <cellStyle name="Normal 6 2 4 7 3" xfId="36935" xr:uid="{FCB77CC1-3342-46E6-AF35-E8C35FD3BABD}"/>
    <cellStyle name="Normal 6 2 4 8" xfId="36936" xr:uid="{F7340B20-7FAE-4445-B0B6-A05C13916B6D}"/>
    <cellStyle name="Normal 6 2 4 8 2" xfId="36937" xr:uid="{B34CBA67-828D-4329-B36F-A737B11AC47F}"/>
    <cellStyle name="Normal 6 2 4 8 3" xfId="36938" xr:uid="{691D3C0C-A50E-40A4-94AD-FB69C511964A}"/>
    <cellStyle name="Normal 6 2 4 9" xfId="36939" xr:uid="{FEFABA5E-611A-4EC4-B4E4-C05F87404252}"/>
    <cellStyle name="Normal 6 2 4 9 2" xfId="36940" xr:uid="{98899C53-5889-4CF4-8E1C-B80A5351904C}"/>
    <cellStyle name="Normal 6 2 4 9 2 2" xfId="36941" xr:uid="{77F39C2E-3E9F-48C0-8E15-27FFAB6273BB}"/>
    <cellStyle name="Normal 6 2 4 9 2 2 2" xfId="36942" xr:uid="{17981EDB-1B49-48FB-8F24-69E52DAE05E1}"/>
    <cellStyle name="Normal 6 2 4 9 2 3" xfId="36943" xr:uid="{EEDC4DCC-4FAF-493A-8F18-F879D114326A}"/>
    <cellStyle name="Normal 6 2 4 9 2 4" xfId="36944" xr:uid="{168509A4-EBD0-4A5B-BA72-79AE747EF623}"/>
    <cellStyle name="Normal 6 2 4 9 2 5" xfId="36945" xr:uid="{010978A5-028F-47E8-A01E-57D7C4EC7949}"/>
    <cellStyle name="Normal 6 2 4 9 3" xfId="36946" xr:uid="{79C9DB39-EDFA-4710-BEE5-B8DFCF6A3048}"/>
    <cellStyle name="Normal 6 2 4 9 3 2" xfId="36947" xr:uid="{819653D9-BC51-4E83-BB8A-6662D66A9048}"/>
    <cellStyle name="Normal 6 2 4 9 4" xfId="36948" xr:uid="{71AF50C1-40AF-40DC-B34B-67E1C1BF44C8}"/>
    <cellStyle name="Normal 6 2 4 9 5" xfId="36949" xr:uid="{B0CAE164-5088-40DE-BB29-B791CB0FAA6F}"/>
    <cellStyle name="Normal 6 2 5" xfId="36950" xr:uid="{D9B821A5-8AEB-4FF2-98DC-90D200D71AC3}"/>
    <cellStyle name="Normal 6 2 5 10" xfId="36951" xr:uid="{5766350B-B63F-483A-B4FA-8FD81A9FF081}"/>
    <cellStyle name="Normal 6 2 5 11" xfId="36952" xr:uid="{D1B2E468-3447-4CA8-B6C6-903055665F44}"/>
    <cellStyle name="Normal 6 2 5 12" xfId="36953" xr:uid="{2563076F-FDEE-4F48-839E-26CF6B25E37F}"/>
    <cellStyle name="Normal 6 2 5 12 2" xfId="36954" xr:uid="{792612CC-5279-40C2-95F2-A72EC32C5655}"/>
    <cellStyle name="Normal 6 2 5 13" xfId="36955" xr:uid="{D9E57E99-24DD-42AB-82FB-5B11F1AC0C21}"/>
    <cellStyle name="Normal 6 2 5 14" xfId="36956" xr:uid="{FAEB3051-BABA-44A4-8916-CE69AAA672BD}"/>
    <cellStyle name="Normal 6 2 5 15" xfId="36957" xr:uid="{817A171B-B021-4037-BA72-D196CC86FBA6}"/>
    <cellStyle name="Normal 6 2 5 2" xfId="36958" xr:uid="{4920B3BB-8009-4013-977B-4B243B0AD755}"/>
    <cellStyle name="Normal 6 2 5 2 2" xfId="36959" xr:uid="{DF25369B-494D-428E-B790-0628C94C8C71}"/>
    <cellStyle name="Normal 6 2 5 2 2 2" xfId="36960" xr:uid="{EB0EB052-6753-45CE-8A6E-2138AC87146A}"/>
    <cellStyle name="Normal 6 2 5 2 2 2 2" xfId="36961" xr:uid="{F24B6ADE-F3C0-4FFF-BAB9-BA93307658E4}"/>
    <cellStyle name="Normal 6 2 5 2 2 2 2 2" xfId="36962" xr:uid="{43CB3CA5-F2BC-4E97-B3CB-07BE6DAD4B72}"/>
    <cellStyle name="Normal 6 2 5 2 2 2 2 2 2" xfId="36963" xr:uid="{A3835995-610B-4E0A-8C98-ADE17B029AC7}"/>
    <cellStyle name="Normal 6 2 5 2 2 2 2 3" xfId="36964" xr:uid="{FBEF5676-6D0B-4D09-93CB-0F4ED7BBC7B1}"/>
    <cellStyle name="Normal 6 2 5 2 2 2 2 4" xfId="36965" xr:uid="{24118A65-6F0B-46D7-B5C1-417ED24687F5}"/>
    <cellStyle name="Normal 6 2 5 2 2 2 2 5" xfId="36966" xr:uid="{F94F035B-56BD-437E-8527-90784BCA6F89}"/>
    <cellStyle name="Normal 6 2 5 2 2 2 3" xfId="36967" xr:uid="{11C5949D-F176-4BF7-99A2-1995857D12A3}"/>
    <cellStyle name="Normal 6 2 5 2 2 2 3 2" xfId="36968" xr:uid="{3AE979D4-30D3-4349-BE20-B40550F5E0D2}"/>
    <cellStyle name="Normal 6 2 5 2 2 2 4" xfId="36969" xr:uid="{0E358A9A-47DD-4C09-A7DC-3B7E9BAE3FCD}"/>
    <cellStyle name="Normal 6 2 5 2 2 2 5" xfId="36970" xr:uid="{19423B6A-F687-452D-8B2D-80FCC6D7062D}"/>
    <cellStyle name="Normal 6 2 5 2 2 3" xfId="36971" xr:uid="{FD343283-46B6-432A-93D4-A12C134E1177}"/>
    <cellStyle name="Normal 6 2 5 2 2 4" xfId="36972" xr:uid="{C3E81997-C627-4B15-A63D-41E409389F3D}"/>
    <cellStyle name="Normal 6 2 5 2 2 5" xfId="36973" xr:uid="{6C4929A2-ED85-49AB-AEC9-32BCB141FD69}"/>
    <cellStyle name="Normal 6 2 5 2 2 6" xfId="36974" xr:uid="{A99403A0-4E22-4C4C-9C48-5C194302E58A}"/>
    <cellStyle name="Normal 6 2 5 2 2 6 2" xfId="36975" xr:uid="{697068CB-03D1-4083-BFB8-15626DA88B5A}"/>
    <cellStyle name="Normal 6 2 5 2 2 7" xfId="36976" xr:uid="{FCC3826F-3B4B-45FA-A534-5D476F6F7D65}"/>
    <cellStyle name="Normal 6 2 5 2 2 8" xfId="36977" xr:uid="{B8A7AE6E-12C0-4579-883B-94AB59D77CD7}"/>
    <cellStyle name="Normal 6 2 5 2 2 9" xfId="36978" xr:uid="{B7195688-24DF-4CE3-9CF4-366D452BA76A}"/>
    <cellStyle name="Normal 6 2 5 2 3" xfId="36979" xr:uid="{8CD4B9D6-151A-4B64-A4D3-B73C70E0DFD6}"/>
    <cellStyle name="Normal 6 2 5 2 3 2" xfId="36980" xr:uid="{0EB61DCC-AFFD-474F-B3F6-ACD1E4200BD4}"/>
    <cellStyle name="Normal 6 2 5 2 3 2 2" xfId="36981" xr:uid="{F2A756C7-E295-4180-B929-9BB1F7104A8E}"/>
    <cellStyle name="Normal 6 2 5 2 3 2 2 2" xfId="36982" xr:uid="{A0C142F9-24FE-4FFC-A0EA-96615D694BD0}"/>
    <cellStyle name="Normal 6 2 5 2 3 2 3" xfId="36983" xr:uid="{612C9878-D660-4727-89E5-081E88F3DE73}"/>
    <cellStyle name="Normal 6 2 5 2 3 2 4" xfId="36984" xr:uid="{4AFA82B0-AC07-43C7-96ED-1F5E8103C42B}"/>
    <cellStyle name="Normal 6 2 5 2 3 2 5" xfId="36985" xr:uid="{A91C4CF2-20F6-441A-B1E1-07899E8C398D}"/>
    <cellStyle name="Normal 6 2 5 2 3 3" xfId="36986" xr:uid="{B120248D-2CAC-42F1-9265-7EDA028F3132}"/>
    <cellStyle name="Normal 6 2 5 2 3 3 2" xfId="36987" xr:uid="{81DC1038-A963-444C-801E-70267A93543C}"/>
    <cellStyle name="Normal 6 2 5 2 3 4" xfId="36988" xr:uid="{4C3C496C-366D-4FE8-BA78-B5936F9D4CF6}"/>
    <cellStyle name="Normal 6 2 5 2 3 5" xfId="36989" xr:uid="{71B80446-282D-47A3-B09F-C6192F574E3A}"/>
    <cellStyle name="Normal 6 2 5 2 4" xfId="36990" xr:uid="{2646CD57-D1B1-4DBB-AE94-86A565100B93}"/>
    <cellStyle name="Normal 6 2 5 2 5" xfId="36991" xr:uid="{3F3EF8FC-0FCC-4349-9DEB-52D4B2BE500C}"/>
    <cellStyle name="Normal 6 2 5 2 6" xfId="36992" xr:uid="{C9F0E22C-2BAB-47AD-8FB9-9A9050F0BC1B}"/>
    <cellStyle name="Normal 6 2 5 2 6 2" xfId="36993" xr:uid="{DA4FF099-8782-4C18-B072-DA2937FA9C48}"/>
    <cellStyle name="Normal 6 2 5 2 7" xfId="36994" xr:uid="{FD648D7B-33AE-43F5-A995-C473F2F79A73}"/>
    <cellStyle name="Normal 6 2 5 2 8" xfId="36995" xr:uid="{5FA9BBA1-3005-468A-8D0C-5B6BA6CC5C67}"/>
    <cellStyle name="Normal 6 2 5 2 9" xfId="36996" xr:uid="{3FAEF20B-A80E-46F7-8C60-933CCEE59F66}"/>
    <cellStyle name="Normal 6 2 5 3" xfId="36997" xr:uid="{3CDA53FB-71E9-4F2E-9A7F-408413C28BEC}"/>
    <cellStyle name="Normal 6 2 5 3 2" xfId="36998" xr:uid="{D96EF702-EE0F-4678-92ED-5469F999B764}"/>
    <cellStyle name="Normal 6 2 5 3 3" xfId="36999" xr:uid="{8C4235AB-25A5-4B22-8D6B-900C3FAF69BC}"/>
    <cellStyle name="Normal 6 2 5 4" xfId="37000" xr:uid="{784424CB-9039-4401-B764-BE5F878D20FB}"/>
    <cellStyle name="Normal 6 2 5 4 2" xfId="37001" xr:uid="{D27F405E-9F5E-4024-B8D8-601C0169AA4D}"/>
    <cellStyle name="Normal 6 2 5 4 3" xfId="37002" xr:uid="{FD767692-1FCC-4645-AD77-63FCE3FF176E}"/>
    <cellStyle name="Normal 6 2 5 5" xfId="37003" xr:uid="{FA73E162-816F-4F10-B5AF-8BFBDAEAB3E0}"/>
    <cellStyle name="Normal 6 2 5 5 2" xfId="37004" xr:uid="{E133A59E-28A7-44C2-B122-D9B2C06E912A}"/>
    <cellStyle name="Normal 6 2 5 5 3" xfId="37005" xr:uid="{B124082D-36DA-4601-84A1-51346B646883}"/>
    <cellStyle name="Normal 6 2 5 6" xfId="37006" xr:uid="{A41F6771-564C-4779-8D80-0A7942370B21}"/>
    <cellStyle name="Normal 6 2 5 6 2" xfId="37007" xr:uid="{DA1ECF71-11F8-48D1-9773-B900FF6B33E7}"/>
    <cellStyle name="Normal 6 2 5 6 3" xfId="37008" xr:uid="{9E5419D0-3088-40BF-B53B-73F52BBAC9B7}"/>
    <cellStyle name="Normal 6 2 5 7" xfId="37009" xr:uid="{FF323213-4F11-4FC4-87E5-C2D33435ACFC}"/>
    <cellStyle name="Normal 6 2 5 7 2" xfId="37010" xr:uid="{C0C322D1-ADC0-45EE-BD3F-076AD00D55F7}"/>
    <cellStyle name="Normal 6 2 5 7 3" xfId="37011" xr:uid="{8C670F7A-203C-4274-85C3-26490849858B}"/>
    <cellStyle name="Normal 6 2 5 8" xfId="37012" xr:uid="{2055FE25-8936-4BA4-A39E-439E36ED4A0F}"/>
    <cellStyle name="Normal 6 2 5 8 2" xfId="37013" xr:uid="{3B74637E-4317-492C-95A6-675AACD6F9E9}"/>
    <cellStyle name="Normal 6 2 5 8 2 2" xfId="37014" xr:uid="{D8A72296-DEC4-400B-B4EB-FC7C15EE35A3}"/>
    <cellStyle name="Normal 6 2 5 8 2 2 2" xfId="37015" xr:uid="{C7C87584-3857-49B2-90DB-D3910B35DBAC}"/>
    <cellStyle name="Normal 6 2 5 8 2 3" xfId="37016" xr:uid="{555060B3-74D7-4254-99A4-511E5C58B8FC}"/>
    <cellStyle name="Normal 6 2 5 8 2 4" xfId="37017" xr:uid="{6F4F17AD-B277-4DCE-A7D5-64751F8836D6}"/>
    <cellStyle name="Normal 6 2 5 8 2 5" xfId="37018" xr:uid="{026B021F-96EF-41B0-A267-34E227F12412}"/>
    <cellStyle name="Normal 6 2 5 8 3" xfId="37019" xr:uid="{A6EA0374-9A47-4417-9DCA-95F27E05A1FB}"/>
    <cellStyle name="Normal 6 2 5 8 3 2" xfId="37020" xr:uid="{41972CDF-D933-479B-A4CA-AC327EAA88C8}"/>
    <cellStyle name="Normal 6 2 5 8 4" xfId="37021" xr:uid="{3C01FCB2-B5E9-403C-8E4D-F7020B09578C}"/>
    <cellStyle name="Normal 6 2 5 8 5" xfId="37022" xr:uid="{68243242-2938-4EFC-8D50-1651A7A36FE7}"/>
    <cellStyle name="Normal 6 2 5 9" xfId="37023" xr:uid="{D7314D95-BC90-463C-814F-D573A5E741E4}"/>
    <cellStyle name="Normal 6 2 6" xfId="37024" xr:uid="{85FDF5C6-4837-4264-9C17-6FA8E74366E5}"/>
    <cellStyle name="Normal 6 2 6 2" xfId="37025" xr:uid="{B6AC7D39-2C77-4A50-86E7-87A56ED7EF26}"/>
    <cellStyle name="Normal 6 2 6 3" xfId="37026" xr:uid="{34928981-70AF-4526-BB1F-DE72DFB36C86}"/>
    <cellStyle name="Normal 6 2 7" xfId="37027" xr:uid="{E1D1EA91-C000-4133-A235-88AB7F882C67}"/>
    <cellStyle name="Normal 6 2 7 2" xfId="37028" xr:uid="{50926BCB-F5A7-4297-9581-7DB9C594D28C}"/>
    <cellStyle name="Normal 6 2 7 2 2" xfId="37029" xr:uid="{BF5654A7-718E-4A51-B56C-27C9639A255A}"/>
    <cellStyle name="Normal 6 2 7 2 2 2" xfId="37030" xr:uid="{EC5FCF37-AE06-4A51-B10B-1A64AC1640A2}"/>
    <cellStyle name="Normal 6 2 7 2 2 2 2" xfId="37031" xr:uid="{216B22EA-042D-4C2A-89B6-FE0D02B37954}"/>
    <cellStyle name="Normal 6 2 7 2 2 2 2 2" xfId="37032" xr:uid="{9E5618BD-F748-49EC-99CD-3E7BA494F689}"/>
    <cellStyle name="Normal 6 2 7 2 2 2 3" xfId="37033" xr:uid="{F1699663-321E-4FD7-81E2-2E7960D35D21}"/>
    <cellStyle name="Normal 6 2 7 2 2 2 4" xfId="37034" xr:uid="{ECA181FB-149F-495D-B5EE-B57156216C12}"/>
    <cellStyle name="Normal 6 2 7 2 2 2 5" xfId="37035" xr:uid="{5AE4C024-88BD-4609-BA7C-E050A5FBE839}"/>
    <cellStyle name="Normal 6 2 7 2 2 3" xfId="37036" xr:uid="{1D6C4928-D862-4F8E-839F-2AAF297BD360}"/>
    <cellStyle name="Normal 6 2 7 2 2 3 2" xfId="37037" xr:uid="{067C6E9C-8E22-4FC7-AE13-A5785D6737F2}"/>
    <cellStyle name="Normal 6 2 7 2 2 4" xfId="37038" xr:uid="{EC308FD2-D7C3-4D90-A261-50EA904C7A3C}"/>
    <cellStyle name="Normal 6 2 7 2 2 5" xfId="37039" xr:uid="{46471C8B-83FE-4A37-9D02-C0F9DF7B3BE3}"/>
    <cellStyle name="Normal 6 2 7 2 3" xfId="37040" xr:uid="{A2103DAC-EC85-407A-8AF6-753F7D3F9B2C}"/>
    <cellStyle name="Normal 6 2 7 2 4" xfId="37041" xr:uid="{C750D35A-0094-490D-BAD1-853DB10DB873}"/>
    <cellStyle name="Normal 6 2 7 2 5" xfId="37042" xr:uid="{4163684C-1901-4303-A1E4-391DF9B6C971}"/>
    <cellStyle name="Normal 6 2 7 2 6" xfId="37043" xr:uid="{8E734BF7-FEB8-4C61-8730-51947F5FB362}"/>
    <cellStyle name="Normal 6 2 7 2 6 2" xfId="37044" xr:uid="{5F7CA691-6800-4323-960F-0514031A6D07}"/>
    <cellStyle name="Normal 6 2 7 2 7" xfId="37045" xr:uid="{7678C522-F544-409F-8A07-81D9A9C22FA9}"/>
    <cellStyle name="Normal 6 2 7 2 8" xfId="37046" xr:uid="{13F0C101-03DD-4403-A937-DEA898E4188E}"/>
    <cellStyle name="Normal 6 2 7 2 9" xfId="37047" xr:uid="{18D17213-D24F-43CE-A2CC-84BBC260C66F}"/>
    <cellStyle name="Normal 6 2 7 3" xfId="37048" xr:uid="{461EA548-F773-4443-A22E-720E3C5D753F}"/>
    <cellStyle name="Normal 6 2 7 3 2" xfId="37049" xr:uid="{5F8C6EC3-EC36-45E5-BCD2-D6ADBBB646D5}"/>
    <cellStyle name="Normal 6 2 7 3 2 2" xfId="37050" xr:uid="{14AACC4A-7723-472D-840C-ABB447741BE6}"/>
    <cellStyle name="Normal 6 2 7 3 2 2 2" xfId="37051" xr:uid="{00B6B919-F0CF-4150-99DF-092CF73BEE9E}"/>
    <cellStyle name="Normal 6 2 7 3 2 3" xfId="37052" xr:uid="{846782D5-2FF0-4D63-BB94-1EF0F620226F}"/>
    <cellStyle name="Normal 6 2 7 3 2 4" xfId="37053" xr:uid="{14341C57-8B52-4A1E-8AE1-E63393D88A49}"/>
    <cellStyle name="Normal 6 2 7 3 2 5" xfId="37054" xr:uid="{B7DE1C2E-DC7F-431A-83E9-6E612AE05441}"/>
    <cellStyle name="Normal 6 2 7 3 3" xfId="37055" xr:uid="{849D3100-F222-43DE-833A-5246A84CD141}"/>
    <cellStyle name="Normal 6 2 7 3 3 2" xfId="37056" xr:uid="{EE3BE5F6-8C57-4796-AB26-AFD8AB9AC83C}"/>
    <cellStyle name="Normal 6 2 7 3 4" xfId="37057" xr:uid="{86535277-05E3-46F1-A5E6-0ADB0E18A132}"/>
    <cellStyle name="Normal 6 2 7 3 5" xfId="37058" xr:uid="{0DB1FF6A-E6E3-4CE4-B7BE-F60AA2E7158B}"/>
    <cellStyle name="Normal 6 2 7 4" xfId="37059" xr:uid="{77536713-18B1-4054-B448-679926B283B4}"/>
    <cellStyle name="Normal 6 2 7 5" xfId="37060" xr:uid="{39FE2FB7-CC6D-482F-8112-42D7F1AB88C5}"/>
    <cellStyle name="Normal 6 2 7 6" xfId="37061" xr:uid="{6F738BB0-6627-4636-A805-639D2F9679E0}"/>
    <cellStyle name="Normal 6 2 7 6 2" xfId="37062" xr:uid="{7657895E-8E3A-4FE3-8B4E-39BCCC43A627}"/>
    <cellStyle name="Normal 6 2 7 7" xfId="37063" xr:uid="{038B8298-F7E2-4D65-8E2D-3F4FB376F39D}"/>
    <cellStyle name="Normal 6 2 7 8" xfId="37064" xr:uid="{D94FD032-7B2D-4F2B-BD08-D32372DBFB09}"/>
    <cellStyle name="Normal 6 2 7 9" xfId="37065" xr:uid="{1485EAFC-ADE5-4AE9-A83D-F07797156BF0}"/>
    <cellStyle name="Normal 6 2 8" xfId="37066" xr:uid="{E9D55892-A687-4119-A7E8-AF862BDDEA5E}"/>
    <cellStyle name="Normal 6 2 9" xfId="37067" xr:uid="{A0B0590A-B49A-4DB1-A8CD-829D7E1217C6}"/>
    <cellStyle name="Normal 6 20" xfId="37068" xr:uid="{0B16F4B1-691A-4DBD-A2D2-242D12DC131E}"/>
    <cellStyle name="Normal 6 20 2" xfId="37069" xr:uid="{233876AA-ACB6-44BF-B036-4CD1892113D9}"/>
    <cellStyle name="Normal 6 20 3" xfId="37070" xr:uid="{38EF15C7-F7FF-4D89-ADCD-A12A55C63801}"/>
    <cellStyle name="Normal 6 21" xfId="37071" xr:uid="{EBE1A52E-852A-4E40-A728-0F865A4ED80F}"/>
    <cellStyle name="Normal 6 21 2" xfId="37072" xr:uid="{119EAEB9-69CD-4F31-A2A5-136294067C75}"/>
    <cellStyle name="Normal 6 21 3" xfId="37073" xr:uid="{D14E500F-57E5-451D-9374-A0B1664579AB}"/>
    <cellStyle name="Normal 6 22" xfId="37074" xr:uid="{8C62D4AD-F823-4CE5-9379-690F80012A5E}"/>
    <cellStyle name="Normal 6 22 2" xfId="37075" xr:uid="{49F9BDC1-3B17-4604-A3CF-CA1F9DD18768}"/>
    <cellStyle name="Normal 6 22 3" xfId="37076" xr:uid="{5C382656-94E9-46AB-B9FF-02CABCDA1FD1}"/>
    <cellStyle name="Normal 6 23" xfId="37077" xr:uid="{A75D320D-A84C-4501-AF4C-98292395A497}"/>
    <cellStyle name="Normal 6 23 2" xfId="37078" xr:uid="{D6D89D65-20B9-44D3-9DC8-1780B60E7C2D}"/>
    <cellStyle name="Normal 6 23 3" xfId="37079" xr:uid="{C57E3A20-7FF3-4E1D-B798-7CA8FC85354F}"/>
    <cellStyle name="Normal 6 24" xfId="37080" xr:uid="{12D27F19-C9D9-4164-BBBF-72D97FCEBE04}"/>
    <cellStyle name="Normal 6 24 2" xfId="37081" xr:uid="{08FB6295-9FEF-4BD9-8470-261B025C6A0C}"/>
    <cellStyle name="Normal 6 24 3" xfId="37082" xr:uid="{F365EC7F-DF80-4BFE-B9FA-3909B7848E75}"/>
    <cellStyle name="Normal 6 25" xfId="37083" xr:uid="{AC5A186E-56E7-470A-99C5-B728E8CCDD5C}"/>
    <cellStyle name="Normal 6 25 2" xfId="37084" xr:uid="{715B451B-DC17-413E-ABDF-A69F8C787156}"/>
    <cellStyle name="Normal 6 25 3" xfId="37085" xr:uid="{43C43E8C-0D69-441B-BF4B-24BAD0C42AE0}"/>
    <cellStyle name="Normal 6 26" xfId="37086" xr:uid="{A1B6EE94-CF6E-46D6-91F3-257255203EFE}"/>
    <cellStyle name="Normal 6 26 2" xfId="37087" xr:uid="{C09D9147-AB43-4408-BC8C-E94F2D94EBDF}"/>
    <cellStyle name="Normal 6 26 3" xfId="37088" xr:uid="{358B2EC2-0306-478F-AF42-A0D8DB1CE008}"/>
    <cellStyle name="Normal 6 27" xfId="37089" xr:uid="{E0BA941B-6506-4D1E-863E-88B15671C130}"/>
    <cellStyle name="Normal 6 27 2" xfId="37090" xr:uid="{DD348F15-91A4-448A-8EAD-8075BFB71798}"/>
    <cellStyle name="Normal 6 27 3" xfId="37091" xr:uid="{F79D8CD2-F386-4A5C-85AE-4E3C1CFDD3CB}"/>
    <cellStyle name="Normal 6 28" xfId="37092" xr:uid="{1A7EDE5C-57D2-4E00-B533-B8C461A500D0}"/>
    <cellStyle name="Normal 6 28 2" xfId="37093" xr:uid="{DC09FD96-5DB6-4A2E-90C3-7CED87D44FC0}"/>
    <cellStyle name="Normal 6 28 3" xfId="37094" xr:uid="{DE3C9124-22E3-49E5-B6D8-A177891E6CFB}"/>
    <cellStyle name="Normal 6 29" xfId="37095" xr:uid="{2018F72B-8ECE-44B6-8DBD-6825DC42AA3B}"/>
    <cellStyle name="Normal 6 29 2" xfId="37096" xr:uid="{C9FF3F6C-A89A-4815-AC03-7C797B816AC7}"/>
    <cellStyle name="Normal 6 29 3" xfId="37097" xr:uid="{2D49CAD4-8FC2-405C-87B3-C2DDDE2A8C4D}"/>
    <cellStyle name="Normal 6 3" xfId="37098" xr:uid="{9BB7AE53-CBA1-41ED-A4C3-80BB0C31C578}"/>
    <cellStyle name="Normal 6 3 2" xfId="37099" xr:uid="{854C749F-7474-41ED-880F-3BFF653B2FAF}"/>
    <cellStyle name="Normal 6 3 2 2" xfId="37100" xr:uid="{401ED6A2-0BFD-4EB0-8D00-B20F027166FF}"/>
    <cellStyle name="Normal 6 3 2 3" xfId="37101" xr:uid="{682AAA32-C827-4B03-9E01-42D4CB529765}"/>
    <cellStyle name="Normal 6 3 3" xfId="37102" xr:uid="{FDB28066-141A-4D14-87F0-685ED9B60BAA}"/>
    <cellStyle name="Normal 6 3 3 2" xfId="37103" xr:uid="{A023779E-D3AC-44DD-8D61-677518723723}"/>
    <cellStyle name="Normal 6 3 3 3" xfId="37104" xr:uid="{BF1887FC-B1B0-4C01-80D5-53C238E0BFC5}"/>
    <cellStyle name="Normal 6 3 4" xfId="37105" xr:uid="{5C9174BF-4869-440F-95A2-75C5E68F6AE6}"/>
    <cellStyle name="Normal 6 3 5" xfId="37106" xr:uid="{3AF4BA2E-0602-4470-A25E-3D579303AE38}"/>
    <cellStyle name="Normal 6 30" xfId="37107" xr:uid="{680E06F4-4A4C-40D3-B768-3674251C996A}"/>
    <cellStyle name="Normal 6 30 2" xfId="37108" xr:uid="{7A9E37C0-6D60-4D6E-A2A0-90C6B99EDA46}"/>
    <cellStyle name="Normal 6 30 3" xfId="37109" xr:uid="{C2DB2E05-F622-4479-9951-2AB518B4E3F3}"/>
    <cellStyle name="Normal 6 31" xfId="37110" xr:uid="{4CED1343-F8AE-4BB9-B1E9-D8F779F19FFE}"/>
    <cellStyle name="Normal 6 31 2" xfId="37111" xr:uid="{81BEF28B-9982-44B1-9AF7-5B718FB3306B}"/>
    <cellStyle name="Normal 6 31 3" xfId="37112" xr:uid="{CE6933D5-828B-4BB0-8D59-A2AD8914F90E}"/>
    <cellStyle name="Normal 6 32" xfId="37113" xr:uid="{ED230149-13D0-479F-BD50-7CB408080618}"/>
    <cellStyle name="Normal 6 32 2" xfId="37114" xr:uid="{59FB8A61-A83A-4397-B5D7-F06F02306781}"/>
    <cellStyle name="Normal 6 32 3" xfId="37115" xr:uid="{D67CDDDA-A899-4988-A1F0-3B5788CB3E91}"/>
    <cellStyle name="Normal 6 33" xfId="37116" xr:uid="{561DA46E-A535-463E-85A6-E85CD299A445}"/>
    <cellStyle name="Normal 6 33 2" xfId="37117" xr:uid="{FC721620-1DBC-4DB1-B982-A39DC9D65505}"/>
    <cellStyle name="Normal 6 33 3" xfId="37118" xr:uid="{23D7B537-DBED-42EC-A9A4-13696B57A6FC}"/>
    <cellStyle name="Normal 6 34" xfId="37119" xr:uid="{4A43878E-D391-44FF-B683-98090CA9FAD9}"/>
    <cellStyle name="Normal 6 34 2" xfId="37120" xr:uid="{C25F46A7-3428-40A6-95C2-330815E94232}"/>
    <cellStyle name="Normal 6 34 3" xfId="37121" xr:uid="{C250AEA6-A7DF-4D0C-888E-A6B32D948795}"/>
    <cellStyle name="Normal 6 35" xfId="37122" xr:uid="{ECB45FEF-42BA-48CF-97EA-A7CF870E12F5}"/>
    <cellStyle name="Normal 6 35 2" xfId="37123" xr:uid="{BC057668-2CCC-4AAF-896D-2AF468BCDE28}"/>
    <cellStyle name="Normal 6 35 3" xfId="37124" xr:uid="{5752E064-754F-470C-827E-01D6A384F871}"/>
    <cellStyle name="Normal 6 36" xfId="37125" xr:uid="{432305DE-C4C6-4CA5-95E0-CDE947AF29A0}"/>
    <cellStyle name="Normal 6 36 2" xfId="37126" xr:uid="{EA04A1AE-6E7A-45F0-BFED-D3A0E0FB0C48}"/>
    <cellStyle name="Normal 6 36 3" xfId="37127" xr:uid="{994CC61C-B842-4120-B402-9DDED2156D93}"/>
    <cellStyle name="Normal 6 37" xfId="37128" xr:uid="{89C7FFFA-5206-4A61-A3A9-8480482D5019}"/>
    <cellStyle name="Normal 6 38" xfId="49" xr:uid="{3FBB5162-C84F-4E26-84EB-0274B83DB020}"/>
    <cellStyle name="Normal 6 38 2" xfId="37129" xr:uid="{E3DD0660-FE8F-454C-A656-E984C3659702}"/>
    <cellStyle name="Normal 6 39" xfId="37130" xr:uid="{B29389DE-C20E-47DB-A3D1-C4D00E5E6BB8}"/>
    <cellStyle name="Normal 6 39 2" xfId="37131" xr:uid="{879A516C-BAC8-426C-B27A-D746C03F80A8}"/>
    <cellStyle name="Normal 6 39 3" xfId="37132" xr:uid="{946A75F4-0299-4ED6-ABDA-7C0D10EB1764}"/>
    <cellStyle name="Normal 6 4" xfId="37133" xr:uid="{AFE0BB43-9AC7-467E-AC82-8341989BC429}"/>
    <cellStyle name="Normal 6 4 2" xfId="37134" xr:uid="{1ACD7EEF-FA61-4051-B8C9-158F5C7A7882}"/>
    <cellStyle name="Normal 6 4 3" xfId="37135" xr:uid="{69F98113-5E89-4971-B6CB-243F7DDFC5C0}"/>
    <cellStyle name="Normal 6 40" xfId="37136" xr:uid="{9BA07529-CF2E-4A70-AF5F-06E57AD8632C}"/>
    <cellStyle name="Normal 6 40 2" xfId="37137" xr:uid="{98645CD4-B53C-4D16-977C-6F52C4015D49}"/>
    <cellStyle name="Normal 6 40 3" xfId="37138" xr:uid="{71289253-CA40-45EB-9CBD-2C4EF1B20858}"/>
    <cellStyle name="Normal 6 41" xfId="37139" xr:uid="{A432C125-CD41-4237-8BD6-CC12D246609D}"/>
    <cellStyle name="Normal 6 41 2" xfId="37140" xr:uid="{4710839E-2598-4689-983F-0973B9E44996}"/>
    <cellStyle name="Normal 6 41 3" xfId="37141" xr:uid="{A5A4DCDF-2FAE-4B8D-B0AA-DC639D5361BF}"/>
    <cellStyle name="Normal 6 42" xfId="37142" xr:uid="{C00DFB6E-10C8-4203-B997-4D4F51B3793A}"/>
    <cellStyle name="Normal 6 42 2" xfId="37143" xr:uid="{8C5B452C-129C-4361-B367-D4A37C1DEE68}"/>
    <cellStyle name="Normal 6 42 3" xfId="37144" xr:uid="{9E8EC95D-CE45-4198-8549-07C5CFBF9DE7}"/>
    <cellStyle name="Normal 6 43" xfId="37145" xr:uid="{83B0DCFE-D56A-4792-9B2A-698FCAB023E5}"/>
    <cellStyle name="Normal 6 43 2" xfId="37146" xr:uid="{DBF28434-2F50-40ED-BB78-3EAC5850E988}"/>
    <cellStyle name="Normal 6 43 3" xfId="37147" xr:uid="{DE78D7A3-3945-4968-B11B-833806ABF245}"/>
    <cellStyle name="Normal 6 44" xfId="37148" xr:uid="{C580220D-6C2A-4C2C-8E5D-4886247F5E61}"/>
    <cellStyle name="Normal 6 44 2" xfId="37149" xr:uid="{67D6688D-6435-4A69-A074-CBB37EC092A1}"/>
    <cellStyle name="Normal 6 44 3" xfId="37150" xr:uid="{82407464-2B8F-4CE4-A0D9-3B41285B168F}"/>
    <cellStyle name="Normal 6 45" xfId="37151" xr:uid="{58A676C0-F201-404A-83E4-F45489D5E28B}"/>
    <cellStyle name="Normal 6 45 2" xfId="37152" xr:uid="{3283F462-A725-4876-BC46-AE0CF9F64649}"/>
    <cellStyle name="Normal 6 45 3" xfId="37153" xr:uid="{90DE26AF-3FD9-402C-B6D7-D24E46B3FDAB}"/>
    <cellStyle name="Normal 6 46" xfId="37154" xr:uid="{04E41F34-AF7B-43C3-B441-D3F56F4C9C98}"/>
    <cellStyle name="Normal 6 46 2" xfId="37155" xr:uid="{42BEC434-ACF5-4663-AB6D-5E1E7C022F69}"/>
    <cellStyle name="Normal 6 46 3" xfId="37156" xr:uid="{D171B4D5-5B33-4EBA-8263-A8DA75AB7F90}"/>
    <cellStyle name="Normal 6 47" xfId="37157" xr:uid="{38EDBFF9-53C3-4837-B9CD-213640599960}"/>
    <cellStyle name="Normal 6 47 2" xfId="37158" xr:uid="{5DCC8A6A-CBA8-4A55-ABC3-32CCD51093AD}"/>
    <cellStyle name="Normal 6 47 3" xfId="37159" xr:uid="{E45B5334-D0FD-4D7A-89B7-9D7AB49A3905}"/>
    <cellStyle name="Normal 6 48" xfId="37160" xr:uid="{D46B8323-C38E-437B-8E6F-45D7971D8428}"/>
    <cellStyle name="Normal 6 48 2" xfId="37161" xr:uid="{13D15AFC-3B3A-4C0A-B212-D711B1622226}"/>
    <cellStyle name="Normal 6 48 3" xfId="37162" xr:uid="{A63747D6-C25C-4DE2-8FE6-E014368E9654}"/>
    <cellStyle name="Normal 6 49" xfId="37163" xr:uid="{AE1A6A5D-7544-4C3E-9895-D53B66BAF3DD}"/>
    <cellStyle name="Normal 6 49 2" xfId="37164" xr:uid="{D5B98E36-6C88-4F2A-9816-F491CA374AF9}"/>
    <cellStyle name="Normal 6 49 3" xfId="37165" xr:uid="{8E057D1C-0930-4DD2-81E3-9FBCBB252ABB}"/>
    <cellStyle name="Normal 6 5" xfId="37166" xr:uid="{93888203-2723-419A-8CCE-878939151014}"/>
    <cellStyle name="Normal 6 5 2" xfId="37167" xr:uid="{E409E706-B150-406B-B31C-BE37D5A8158E}"/>
    <cellStyle name="Normal 6 5 3" xfId="37168" xr:uid="{CB399986-C9FF-4FF5-AADB-A0FA68E3888C}"/>
    <cellStyle name="Normal 6 5 4" xfId="42072" xr:uid="{436CA9FA-0447-419B-9486-2F225A6B2FEC}"/>
    <cellStyle name="Normal 6 50" xfId="37169" xr:uid="{C535FD32-60B7-4F20-B70A-364E1BE4F292}"/>
    <cellStyle name="Normal 6 50 2" xfId="37170" xr:uid="{F8CBEE4A-1E9C-49DB-A3EB-F8B0D64E3116}"/>
    <cellStyle name="Normal 6 50 3" xfId="37171" xr:uid="{8BF923E7-14D8-4E6E-A810-72ED35BF7B87}"/>
    <cellStyle name="Normal 6 51" xfId="37172" xr:uid="{959E9F69-04F0-4AAB-B808-CD8903321FF0}"/>
    <cellStyle name="Normal 6 51 2" xfId="37173" xr:uid="{5D206D0C-AABB-4E6F-A3A8-29888E9D6913}"/>
    <cellStyle name="Normal 6 51 3" xfId="37174" xr:uid="{5F5C1259-93AC-4810-ACED-124283ADD217}"/>
    <cellStyle name="Normal 6 52" xfId="37175" xr:uid="{3CA35A67-EF05-43A2-AA68-9EA3DAE5ADE3}"/>
    <cellStyle name="Normal 6 52 2" xfId="37176" xr:uid="{F4F772CA-1C70-4970-9C46-60D6AA79B986}"/>
    <cellStyle name="Normal 6 52 3" xfId="37177" xr:uid="{5191F3BC-3283-46BF-893E-A087AE7D9389}"/>
    <cellStyle name="Normal 6 53" xfId="37178" xr:uid="{62B1B109-7D5D-45AE-AC2B-EFBC919B116F}"/>
    <cellStyle name="Normal 6 53 2" xfId="37179" xr:uid="{629AF9D7-56CA-4A1D-9A3E-110B9872E274}"/>
    <cellStyle name="Normal 6 53 3" xfId="37180" xr:uid="{368CA630-3AEE-429A-B3D9-648941DA9B90}"/>
    <cellStyle name="Normal 6 54" xfId="37181" xr:uid="{4F8A3E41-BC38-4946-A346-F974AC9105F0}"/>
    <cellStyle name="Normal 6 54 2" xfId="37182" xr:uid="{A10A93F7-22D2-4E4C-824F-A954A973B637}"/>
    <cellStyle name="Normal 6 54 3" xfId="37183" xr:uid="{B5CD58F0-8099-4BF9-B47F-701F4975C5B5}"/>
    <cellStyle name="Normal 6 55" xfId="37184" xr:uid="{B88BE4B1-D448-4CD0-951F-A3B84903409E}"/>
    <cellStyle name="Normal 6 55 2" xfId="37185" xr:uid="{D054E067-5390-4E5C-A128-DAEA196867EA}"/>
    <cellStyle name="Normal 6 55 3" xfId="37186" xr:uid="{0FCEBEC7-6A51-4FD1-A437-F2AF625A0630}"/>
    <cellStyle name="Normal 6 56" xfId="37187" xr:uid="{E0E03033-5E98-485A-823D-FF5AB11BED6D}"/>
    <cellStyle name="Normal 6 56 2" xfId="37188" xr:uid="{9220F12B-1C77-47B6-BB70-93045F30F087}"/>
    <cellStyle name="Normal 6 56 3" xfId="37189" xr:uid="{BE207E20-0CE4-47CE-8449-F086007663BA}"/>
    <cellStyle name="Normal 6 57" xfId="37190" xr:uid="{A5317FD1-0E03-4FF2-9F93-CBFDC3E2ED02}"/>
    <cellStyle name="Normal 6 57 2" xfId="37191" xr:uid="{634719E7-9E8F-4FF4-A34F-AED496B00791}"/>
    <cellStyle name="Normal 6 57 3" xfId="37192" xr:uid="{03787A26-F148-4AB8-A186-2D4A46473C06}"/>
    <cellStyle name="Normal 6 58" xfId="37193" xr:uid="{6EF1242D-4DA2-46D6-BA1A-1F85F25753C7}"/>
    <cellStyle name="Normal 6 58 2" xfId="37194" xr:uid="{BB0CE408-47DB-44CC-BA69-D9EA369164BE}"/>
    <cellStyle name="Normal 6 58 3" xfId="37195" xr:uid="{D5EEA6EA-7601-4FA3-ADC9-EE3ADDE5D92D}"/>
    <cellStyle name="Normal 6 59" xfId="37196" xr:uid="{EEE5761D-70BB-431D-85C0-69B574317284}"/>
    <cellStyle name="Normal 6 59 2" xfId="37197" xr:uid="{CD300731-7322-44CA-86A2-C6A96FFB6F7F}"/>
    <cellStyle name="Normal 6 59 3" xfId="37198" xr:uid="{BBD704FD-15EE-4879-8122-BF34C6E60824}"/>
    <cellStyle name="Normal 6 6" xfId="37199" xr:uid="{4A7ABF68-C4C6-40F6-BF0E-715FFA7DB16B}"/>
    <cellStyle name="Normal 6 6 2" xfId="37200" xr:uid="{1768EE20-39EB-4EBA-ABB8-76F6F31A9B72}"/>
    <cellStyle name="Normal 6 6 3" xfId="37201" xr:uid="{87A8DC36-1F4A-4927-BE70-38D5243473A9}"/>
    <cellStyle name="Normal 6 60" xfId="37202" xr:uid="{59AA2E1D-2EB4-41D0-9D42-4D5D69577925}"/>
    <cellStyle name="Normal 6 60 2" xfId="37203" xr:uid="{FF993DB9-F0FA-48C9-90CF-FC8B19E7A0B0}"/>
    <cellStyle name="Normal 6 60 3" xfId="37204" xr:uid="{D446009D-92DD-4ED6-A1BA-B76C24EFAE66}"/>
    <cellStyle name="Normal 6 61" xfId="37205" xr:uid="{1A1D742A-60B0-4893-8B55-A10B1723B77E}"/>
    <cellStyle name="Normal 6 61 2" xfId="37206" xr:uid="{72493D9D-24E2-4B51-95C9-D92EE7A1F1E6}"/>
    <cellStyle name="Normal 6 61 3" xfId="37207" xr:uid="{BDE95D07-0A9C-49D1-A4CC-D572AB32E7B7}"/>
    <cellStyle name="Normal 6 62" xfId="37208" xr:uid="{FB0BCAA9-B7C0-4ADF-821E-CF517F573CC0}"/>
    <cellStyle name="Normal 6 62 2" xfId="37209" xr:uid="{4F2A75DD-87D3-455A-B3CD-7A97ACB6A84F}"/>
    <cellStyle name="Normal 6 62 3" xfId="37210" xr:uid="{D02CC6BF-0ECA-4579-B496-0CAAE7D4D150}"/>
    <cellStyle name="Normal 6 63" xfId="37211" xr:uid="{2E540A83-5D92-4DA1-8358-B56148229DA3}"/>
    <cellStyle name="Normal 6 63 2" xfId="37212" xr:uid="{A7DB44EB-FABC-4F40-B8CD-A801FF378786}"/>
    <cellStyle name="Normal 6 63 3" xfId="37213" xr:uid="{E12A4AD3-6A1C-4355-AD56-3E8EAED377E2}"/>
    <cellStyle name="Normal 6 64" xfId="37214" xr:uid="{9D712A46-23CC-440C-AC1D-29B8EA953E14}"/>
    <cellStyle name="Normal 6 64 2" xfId="37215" xr:uid="{C8D609D4-3F4D-4381-B628-AF465DE85032}"/>
    <cellStyle name="Normal 6 64 3" xfId="37216" xr:uid="{EB16856B-BFF2-41C9-B9B5-8CC1503CD34E}"/>
    <cellStyle name="Normal 6 65" xfId="37217" xr:uid="{470FD530-CA2D-4E32-A87D-6A08095BBEAD}"/>
    <cellStyle name="Normal 6 65 2" xfId="37218" xr:uid="{B3245651-D78B-4BAB-90D8-F81666E22F6A}"/>
    <cellStyle name="Normal 6 65 3" xfId="37219" xr:uid="{CE45FEE9-D165-4EE9-9C73-3E18D7736D1D}"/>
    <cellStyle name="Normal 6 66" xfId="37220" xr:uid="{59781F55-D420-4628-BB6A-DE3840E31F31}"/>
    <cellStyle name="Normal 6 66 2" xfId="37221" xr:uid="{D0440E8D-C74F-4240-8541-F9BFA23F853A}"/>
    <cellStyle name="Normal 6 66 3" xfId="37222" xr:uid="{EA55047E-BAAD-4CF3-BF04-C62FFE880C99}"/>
    <cellStyle name="Normal 6 67" xfId="37223" xr:uid="{5A8D9AED-6AF0-4794-B3FF-CDA72B71EA8D}"/>
    <cellStyle name="Normal 6 67 2" xfId="37224" xr:uid="{85DDF740-168E-4D6F-9C57-1B8977C729F8}"/>
    <cellStyle name="Normal 6 67 3" xfId="37225" xr:uid="{BB991AED-8BFB-4B14-8B83-00EF07C3DBA0}"/>
    <cellStyle name="Normal 6 68" xfId="37226" xr:uid="{0143B89F-49BE-4A3A-89B7-BEF31F507083}"/>
    <cellStyle name="Normal 6 68 2" xfId="37227" xr:uid="{03F7C9C1-F357-4986-995D-28E42D86C2CF}"/>
    <cellStyle name="Normal 6 68 3" xfId="37228" xr:uid="{34D528EB-302B-4EC0-B124-5D5743931325}"/>
    <cellStyle name="Normal 6 69" xfId="37229" xr:uid="{AD0D7A36-47E4-46F6-8912-FC878B3202C6}"/>
    <cellStyle name="Normal 6 69 2" xfId="37230" xr:uid="{0DAB872C-482B-4902-BC96-A0969B24BDE5}"/>
    <cellStyle name="Normal 6 69 3" xfId="37231" xr:uid="{924D17E6-AD2C-40DC-B0EE-9F58A84A7C4A}"/>
    <cellStyle name="Normal 6 7" xfId="37232" xr:uid="{522EF750-A369-4DEE-811C-4AFCE8060700}"/>
    <cellStyle name="Normal 6 7 2" xfId="37233" xr:uid="{3E3C0653-2844-45ED-B810-D042532030A1}"/>
    <cellStyle name="Normal 6 7 3" xfId="37234" xr:uid="{002CE2FF-76C6-4D93-B6D0-58F3AE06795B}"/>
    <cellStyle name="Normal 6 70" xfId="37235" xr:uid="{594C369F-66C7-4615-8BA5-FAFD1A53213D}"/>
    <cellStyle name="Normal 6 70 2" xfId="37236" xr:uid="{08C08A66-39A9-4DB6-8F60-EC9BD78DC8E9}"/>
    <cellStyle name="Normal 6 70 3" xfId="37237" xr:uid="{64F0CE7E-52DB-420A-9AA8-6DCF573E303E}"/>
    <cellStyle name="Normal 6 71" xfId="37238" xr:uid="{A6B77EEB-E244-413D-BDA7-7F69558FE085}"/>
    <cellStyle name="Normal 6 71 10" xfId="37239" xr:uid="{F7E2AE14-56E0-4D89-9E05-6AC497EE237B}"/>
    <cellStyle name="Normal 6 71 11" xfId="37240" xr:uid="{AF0BAB4C-7E34-4B47-B8D4-55A6E7DF309E}"/>
    <cellStyle name="Normal 6 71 12" xfId="37241" xr:uid="{7D597B3E-CF9A-488B-B64E-31E714343D4F}"/>
    <cellStyle name="Normal 6 71 13" xfId="37242" xr:uid="{838A57D7-3C64-41A0-9E4C-CE60D3847F6E}"/>
    <cellStyle name="Normal 6 71 13 2" xfId="37243" xr:uid="{4B33F017-B1C2-461C-8A8A-878D8840DC00}"/>
    <cellStyle name="Normal 6 71 14" xfId="37244" xr:uid="{79603888-2744-4C16-B023-4E8554940EE3}"/>
    <cellStyle name="Normal 6 71 15" xfId="37245" xr:uid="{5F22E1B3-BD42-4630-8AD0-91802643F789}"/>
    <cellStyle name="Normal 6 71 16" xfId="37246" xr:uid="{E939409C-4A13-47C3-95A7-8C09AD8C0246}"/>
    <cellStyle name="Normal 6 71 2" xfId="37247" xr:uid="{115FA076-603A-410F-84B7-60984DBD2342}"/>
    <cellStyle name="Normal 6 71 2 10" xfId="37248" xr:uid="{0F2617FB-9586-4444-8C32-DFBB812A2211}"/>
    <cellStyle name="Normal 6 71 2 11" xfId="37249" xr:uid="{0FC834D2-F1EF-4321-AF47-2AEF1E0E5621}"/>
    <cellStyle name="Normal 6 71 2 12" xfId="37250" xr:uid="{1B805BFD-222C-4CEA-A4B5-D018BC22C960}"/>
    <cellStyle name="Normal 6 71 2 13" xfId="37251" xr:uid="{9DBB4B16-A1C7-4324-9C25-196672B3B792}"/>
    <cellStyle name="Normal 6 71 2 13 2" xfId="37252" xr:uid="{E796A7F7-CFB2-4FBA-AB9B-354305BF844B}"/>
    <cellStyle name="Normal 6 71 2 14" xfId="37253" xr:uid="{AE082729-44FC-4B94-B893-F17727B603A4}"/>
    <cellStyle name="Normal 6 71 2 15" xfId="37254" xr:uid="{C50D1949-A422-4DC4-B214-FFD63B137CAD}"/>
    <cellStyle name="Normal 6 71 2 16" xfId="37255" xr:uid="{D7364AAA-3A0B-4400-A45D-71D0F48E9A5A}"/>
    <cellStyle name="Normal 6 71 2 2" xfId="37256" xr:uid="{E82216E8-6F4E-46C2-939B-2542484108CF}"/>
    <cellStyle name="Normal 6 71 2 2 10" xfId="37257" xr:uid="{9A54E138-7103-4995-92BB-733E4711B862}"/>
    <cellStyle name="Normal 6 71 2 2 11" xfId="37258" xr:uid="{9DFAC738-50EB-4230-A493-9D94A68E897C}"/>
    <cellStyle name="Normal 6 71 2 2 12" xfId="37259" xr:uid="{0027F267-2532-4D14-8412-51DBFC2238D0}"/>
    <cellStyle name="Normal 6 71 2 2 12 2" xfId="37260" xr:uid="{FF2F52E3-7106-476A-AF7C-FCCF6441A600}"/>
    <cellStyle name="Normal 6 71 2 2 13" xfId="37261" xr:uid="{8FAABF7E-1BC1-4C0D-986E-EF842262A183}"/>
    <cellStyle name="Normal 6 71 2 2 14" xfId="37262" xr:uid="{F9A04337-7873-4F97-8197-EAA316E74C87}"/>
    <cellStyle name="Normal 6 71 2 2 15" xfId="37263" xr:uid="{6609735F-445D-4953-908F-4F9767A1954E}"/>
    <cellStyle name="Normal 6 71 2 2 2" xfId="37264" xr:uid="{6AFC869E-0B21-498A-9847-6713B59D6102}"/>
    <cellStyle name="Normal 6 71 2 2 2 2" xfId="37265" xr:uid="{BFD427AB-F338-4DB9-ACAB-B21C1B61A552}"/>
    <cellStyle name="Normal 6 71 2 2 2 2 2" xfId="37266" xr:uid="{D76B2ACD-C104-4EDB-BA0D-F3C8E8769214}"/>
    <cellStyle name="Normal 6 71 2 2 2 2 2 2" xfId="37267" xr:uid="{D3AFB372-D59E-41A6-ADCB-1B67EA0FDFF7}"/>
    <cellStyle name="Normal 6 71 2 2 2 2 2 2 2" xfId="37268" xr:uid="{89E9F8BE-42C4-4FB6-BB9E-F3D2BFE05E87}"/>
    <cellStyle name="Normal 6 71 2 2 2 2 2 2 2 2" xfId="37269" xr:uid="{D4DD94A0-AD59-4162-9ED2-0F30D759EEBC}"/>
    <cellStyle name="Normal 6 71 2 2 2 2 2 2 3" xfId="37270" xr:uid="{FBF1A907-9E79-4448-8A42-63F50D70E24B}"/>
    <cellStyle name="Normal 6 71 2 2 2 2 2 2 4" xfId="37271" xr:uid="{9D3DF6FA-B187-4F98-9624-481BF6126174}"/>
    <cellStyle name="Normal 6 71 2 2 2 2 2 2 5" xfId="37272" xr:uid="{CC2BC41F-EB08-418C-9E57-1C3D27D8F305}"/>
    <cellStyle name="Normal 6 71 2 2 2 2 2 3" xfId="37273" xr:uid="{5DA21DE2-ADC8-4C1C-85FB-892DDDED9FAC}"/>
    <cellStyle name="Normal 6 71 2 2 2 2 2 3 2" xfId="37274" xr:uid="{C5AD4CDA-9FCC-4F4F-9628-0DED9DC348ED}"/>
    <cellStyle name="Normal 6 71 2 2 2 2 2 4" xfId="37275" xr:uid="{5471F0B7-936A-4050-9006-E320497C4308}"/>
    <cellStyle name="Normal 6 71 2 2 2 2 2 5" xfId="37276" xr:uid="{E7C4E016-81D5-4504-ACDD-0EBDC5900CB6}"/>
    <cellStyle name="Normal 6 71 2 2 2 2 3" xfId="37277" xr:uid="{019A5AD6-C6CE-45C7-878A-0EA9848A11BD}"/>
    <cellStyle name="Normal 6 71 2 2 2 2 4" xfId="37278" xr:uid="{3C242E9E-E975-43ED-94B7-7B3ACC299DD8}"/>
    <cellStyle name="Normal 6 71 2 2 2 2 5" xfId="37279" xr:uid="{AB47BBC8-2C0E-47D5-8A06-72365382EC90}"/>
    <cellStyle name="Normal 6 71 2 2 2 2 6" xfId="37280" xr:uid="{FA6337DC-52B0-4F81-AE49-394B4ECE6BB0}"/>
    <cellStyle name="Normal 6 71 2 2 2 2 6 2" xfId="37281" xr:uid="{9B285CCC-08FF-498D-88B3-9D759C81398C}"/>
    <cellStyle name="Normal 6 71 2 2 2 2 7" xfId="37282" xr:uid="{AC8E210E-235C-4BB4-B78A-C93ABE1F72D3}"/>
    <cellStyle name="Normal 6 71 2 2 2 2 8" xfId="37283" xr:uid="{4C07835F-B16F-4C0F-9451-B091ABA804DD}"/>
    <cellStyle name="Normal 6 71 2 2 2 2 9" xfId="37284" xr:uid="{40A384F8-7575-4440-AE79-B72608E140CB}"/>
    <cellStyle name="Normal 6 71 2 2 2 3" xfId="37285" xr:uid="{2DF3A8C7-2600-4A9B-90A4-B3CBD799F6E9}"/>
    <cellStyle name="Normal 6 71 2 2 2 3 2" xfId="37286" xr:uid="{F9CAC84C-9967-4148-8F45-B3F6445CA42E}"/>
    <cellStyle name="Normal 6 71 2 2 2 3 2 2" xfId="37287" xr:uid="{07F3015D-FA49-408E-883E-324CD7355321}"/>
    <cellStyle name="Normal 6 71 2 2 2 3 2 2 2" xfId="37288" xr:uid="{42C3F0A9-12CA-4DF8-A984-DEB2B918583F}"/>
    <cellStyle name="Normal 6 71 2 2 2 3 2 3" xfId="37289" xr:uid="{A79425CB-AC9E-445B-B954-177AD9222AB7}"/>
    <cellStyle name="Normal 6 71 2 2 2 3 2 4" xfId="37290" xr:uid="{F2DBBA45-6673-44AA-93CE-D89428050489}"/>
    <cellStyle name="Normal 6 71 2 2 2 3 2 5" xfId="37291" xr:uid="{2008DCB1-78DB-4241-B246-57E5638FBF77}"/>
    <cellStyle name="Normal 6 71 2 2 2 3 3" xfId="37292" xr:uid="{A56A9188-953D-417A-AC5F-7FDD5627FC96}"/>
    <cellStyle name="Normal 6 71 2 2 2 3 3 2" xfId="37293" xr:uid="{F6DE4C74-A5CF-4A97-A1ED-D20ED14E7A2F}"/>
    <cellStyle name="Normal 6 71 2 2 2 3 4" xfId="37294" xr:uid="{4EC4E0A7-6DD4-4102-A203-D7035BC01311}"/>
    <cellStyle name="Normal 6 71 2 2 2 3 5" xfId="37295" xr:uid="{D607C9C2-D95A-48A8-9019-2ECABAE0F557}"/>
    <cellStyle name="Normal 6 71 2 2 2 4" xfId="37296" xr:uid="{69323BA2-6DA1-420C-B61F-5E2A04BD4D43}"/>
    <cellStyle name="Normal 6 71 2 2 2 5" xfId="37297" xr:uid="{0E994AE5-8B81-4F99-91E5-643D8C565485}"/>
    <cellStyle name="Normal 6 71 2 2 2 6" xfId="37298" xr:uid="{60D68C00-A332-44B1-87BD-A4075B2934A6}"/>
    <cellStyle name="Normal 6 71 2 2 2 6 2" xfId="37299" xr:uid="{DCC12D74-B35E-4061-B15F-48C48E007A80}"/>
    <cellStyle name="Normal 6 71 2 2 2 7" xfId="37300" xr:uid="{EADB04BD-E74D-40C9-A012-B31DFDC82AC3}"/>
    <cellStyle name="Normal 6 71 2 2 2 8" xfId="37301" xr:uid="{56D59322-D378-40E6-BEB5-B1D5B5DE387E}"/>
    <cellStyle name="Normal 6 71 2 2 2 9" xfId="37302" xr:uid="{7EAEFB20-C4A5-4D72-81A4-4F5640955162}"/>
    <cellStyle name="Normal 6 71 2 2 3" xfId="37303" xr:uid="{6E0BEDB9-9A25-4E7C-81DB-F05AAC706E80}"/>
    <cellStyle name="Normal 6 71 2 2 4" xfId="37304" xr:uid="{449036FC-DF74-4FE3-8AA7-B7206923729D}"/>
    <cellStyle name="Normal 6 71 2 2 5" xfId="37305" xr:uid="{F5E21414-E7C8-4E52-9B81-A7621FD405BA}"/>
    <cellStyle name="Normal 6 71 2 2 6" xfId="37306" xr:uid="{E8534692-CFC5-4889-B2AD-ECB16806F4D7}"/>
    <cellStyle name="Normal 6 71 2 2 7" xfId="37307" xr:uid="{2CE6F777-BB01-43DC-9772-A3EA731F9CAF}"/>
    <cellStyle name="Normal 6 71 2 2 8" xfId="37308" xr:uid="{A007CFA3-B1E1-49D7-B5E6-486AD4966BE9}"/>
    <cellStyle name="Normal 6 71 2 2 8 2" xfId="37309" xr:uid="{8516E793-2A40-4224-B4D3-09447489AB88}"/>
    <cellStyle name="Normal 6 71 2 2 8 2 2" xfId="37310" xr:uid="{5D6E5236-DB20-4878-A8D8-E2EC0B5C85DE}"/>
    <cellStyle name="Normal 6 71 2 2 8 2 2 2" xfId="37311" xr:uid="{B671097C-4883-4B99-913E-DD49CA498930}"/>
    <cellStyle name="Normal 6 71 2 2 8 2 3" xfId="37312" xr:uid="{626FB2A1-6FCF-465B-A3D4-40196037915B}"/>
    <cellStyle name="Normal 6 71 2 2 8 2 4" xfId="37313" xr:uid="{275438CE-3E85-496B-8609-F64AC815A2F6}"/>
    <cellStyle name="Normal 6 71 2 2 8 2 5" xfId="37314" xr:uid="{5DC38771-67B5-49C3-BA68-864EE5FE65AA}"/>
    <cellStyle name="Normal 6 71 2 2 8 3" xfId="37315" xr:uid="{83E3E2C7-A8E8-4CD3-9BB5-5AE4A8B186C2}"/>
    <cellStyle name="Normal 6 71 2 2 8 3 2" xfId="37316" xr:uid="{7BAD6DD7-8EBC-4BAF-B8E3-4F01E69D8EAF}"/>
    <cellStyle name="Normal 6 71 2 2 8 4" xfId="37317" xr:uid="{90AC2FFB-5B48-4AE9-B0FE-1ECB6BA5C799}"/>
    <cellStyle name="Normal 6 71 2 2 8 5" xfId="37318" xr:uid="{0B6C2DD8-C06A-480C-96A7-A4F202BD1CED}"/>
    <cellStyle name="Normal 6 71 2 2 9" xfId="37319" xr:uid="{EF008D7F-AAE8-46D3-9CE8-040021A42F1A}"/>
    <cellStyle name="Normal 6 71 2 3" xfId="37320" xr:uid="{B13C05F8-FF8D-483B-AD8B-275F607E1FB6}"/>
    <cellStyle name="Normal 6 71 2 4" xfId="37321" xr:uid="{4F631772-16B3-40F1-8FBD-F639CE50FD6A}"/>
    <cellStyle name="Normal 6 71 2 4 2" xfId="37322" xr:uid="{92A7926E-53BF-439F-A29F-A1AC28E92708}"/>
    <cellStyle name="Normal 6 71 2 4 2 2" xfId="37323" xr:uid="{76156481-6C45-4518-ABE7-A55DB255A155}"/>
    <cellStyle name="Normal 6 71 2 4 2 2 2" xfId="37324" xr:uid="{20EB1FC6-6AB4-41CF-9BAF-56445380F7B2}"/>
    <cellStyle name="Normal 6 71 2 4 2 2 2 2" xfId="37325" xr:uid="{8582B8B0-F191-41F9-AE5A-24545E8148BD}"/>
    <cellStyle name="Normal 6 71 2 4 2 2 2 2 2" xfId="37326" xr:uid="{BD324744-8233-42D8-A003-D60428309BA6}"/>
    <cellStyle name="Normal 6 71 2 4 2 2 2 3" xfId="37327" xr:uid="{EA8B3BDD-C605-4C5D-984B-D805D99EB3BF}"/>
    <cellStyle name="Normal 6 71 2 4 2 2 2 4" xfId="37328" xr:uid="{363BB478-E3BD-445B-AD06-32BD976AB51D}"/>
    <cellStyle name="Normal 6 71 2 4 2 2 2 5" xfId="37329" xr:uid="{C5F767EC-72B0-45F6-8928-75C6E995598D}"/>
    <cellStyle name="Normal 6 71 2 4 2 2 3" xfId="37330" xr:uid="{0EDF60C0-6564-47BF-BC37-CDBA289F9940}"/>
    <cellStyle name="Normal 6 71 2 4 2 2 3 2" xfId="37331" xr:uid="{3277466C-E628-4A00-B280-57C9706E5148}"/>
    <cellStyle name="Normal 6 71 2 4 2 2 4" xfId="37332" xr:uid="{22BD2F47-AA76-4345-9F5F-DC3575A1CC4D}"/>
    <cellStyle name="Normal 6 71 2 4 2 2 5" xfId="37333" xr:uid="{C90F15C0-F208-477B-8E40-236C6ABB10D3}"/>
    <cellStyle name="Normal 6 71 2 4 2 3" xfId="37334" xr:uid="{55D45F05-F21B-4680-AE46-C7B552E539E1}"/>
    <cellStyle name="Normal 6 71 2 4 2 4" xfId="37335" xr:uid="{90959ED8-D834-4BDA-9AAB-A418C411A440}"/>
    <cellStyle name="Normal 6 71 2 4 2 5" xfId="37336" xr:uid="{79FDA3F6-8775-48B2-B933-9959FE788BF1}"/>
    <cellStyle name="Normal 6 71 2 4 2 6" xfId="37337" xr:uid="{741737B1-B5E9-49EA-896A-BB330F6098B4}"/>
    <cellStyle name="Normal 6 71 2 4 2 6 2" xfId="37338" xr:uid="{00519125-C4A3-4513-9399-FF75C7173455}"/>
    <cellStyle name="Normal 6 71 2 4 2 7" xfId="37339" xr:uid="{4C8B5197-B592-46E6-902F-06F544498EAB}"/>
    <cellStyle name="Normal 6 71 2 4 2 8" xfId="37340" xr:uid="{9391FB6E-FE08-461E-A42F-7B7E330F0681}"/>
    <cellStyle name="Normal 6 71 2 4 2 9" xfId="37341" xr:uid="{317398B8-8191-4AE2-B95E-FA0B2BA52FD8}"/>
    <cellStyle name="Normal 6 71 2 4 3" xfId="37342" xr:uid="{C4B9E711-71AC-4AF4-94EB-6BECFDF5473D}"/>
    <cellStyle name="Normal 6 71 2 4 3 2" xfId="37343" xr:uid="{E1471DE8-33EC-4FA5-8EB9-2D73E2FCB5BE}"/>
    <cellStyle name="Normal 6 71 2 4 3 2 2" xfId="37344" xr:uid="{520DA1FD-48B1-4856-BE40-F51598A6101A}"/>
    <cellStyle name="Normal 6 71 2 4 3 2 2 2" xfId="37345" xr:uid="{2145F79C-1CAB-4F00-8A01-C2AD0DBBE14A}"/>
    <cellStyle name="Normal 6 71 2 4 3 2 3" xfId="37346" xr:uid="{0D0D00B9-F678-4895-9127-F50C70488731}"/>
    <cellStyle name="Normal 6 71 2 4 3 2 4" xfId="37347" xr:uid="{743396CE-8A46-4FE9-A168-CDDD88EB2255}"/>
    <cellStyle name="Normal 6 71 2 4 3 2 5" xfId="37348" xr:uid="{FFAB57E1-213B-482E-8148-58C0D6274A09}"/>
    <cellStyle name="Normal 6 71 2 4 3 3" xfId="37349" xr:uid="{A33BA9EB-29ED-4064-89A5-E8E8DEF1774E}"/>
    <cellStyle name="Normal 6 71 2 4 3 3 2" xfId="37350" xr:uid="{0445CFB7-8269-4C19-827D-F0A6E0BC9402}"/>
    <cellStyle name="Normal 6 71 2 4 3 4" xfId="37351" xr:uid="{6BEC799B-5789-4A12-AB60-FBB43D3B3023}"/>
    <cellStyle name="Normal 6 71 2 4 3 5" xfId="37352" xr:uid="{C3A6381F-71DA-49F6-97E8-A2B9764E57F1}"/>
    <cellStyle name="Normal 6 71 2 4 4" xfId="37353" xr:uid="{737442E7-A40B-40B9-A5A2-6D1D275EFB43}"/>
    <cellStyle name="Normal 6 71 2 4 5" xfId="37354" xr:uid="{0C70EB78-6A96-4504-B25E-83D2B31C44F5}"/>
    <cellStyle name="Normal 6 71 2 4 6" xfId="37355" xr:uid="{6EE7F110-43AB-4F30-A2BF-F3EFCA8E1018}"/>
    <cellStyle name="Normal 6 71 2 4 6 2" xfId="37356" xr:uid="{9BFD6FCF-D899-4F7C-9255-1086C912EEFC}"/>
    <cellStyle name="Normal 6 71 2 4 7" xfId="37357" xr:uid="{E54CFBA1-8DB7-4807-99ED-6F69E8F3CA26}"/>
    <cellStyle name="Normal 6 71 2 4 8" xfId="37358" xr:uid="{74EA0E62-EAEE-4CAD-8FF5-F4DC56627261}"/>
    <cellStyle name="Normal 6 71 2 4 9" xfId="37359" xr:uid="{D3584930-6BAA-4F17-8A6F-32E53707F49F}"/>
    <cellStyle name="Normal 6 71 2 5" xfId="37360" xr:uid="{761D9B02-7E5F-4D49-AC05-938432B9002F}"/>
    <cellStyle name="Normal 6 71 2 5 2" xfId="37361" xr:uid="{DD40C16D-B693-4E60-9981-193E3BA0AC5E}"/>
    <cellStyle name="Normal 6 71 2 5 3" xfId="37362" xr:uid="{38897C1D-A954-44C5-AB09-B3B6F7BDEC9A}"/>
    <cellStyle name="Normal 6 71 2 6" xfId="37363" xr:uid="{AD828CFA-08F1-4138-A762-508E4DF7F399}"/>
    <cellStyle name="Normal 6 71 2 6 2" xfId="37364" xr:uid="{58C59F65-C874-438B-BB1A-E4245B211D5B}"/>
    <cellStyle name="Normal 6 71 2 6 3" xfId="37365" xr:uid="{61A865DF-3E27-4596-A1D8-B5F41144E074}"/>
    <cellStyle name="Normal 6 71 2 7" xfId="37366" xr:uid="{7AC5614C-0C1D-4FB0-8CEC-CC3D6021A3F5}"/>
    <cellStyle name="Normal 6 71 2 7 2" xfId="37367" xr:uid="{64C043B8-8A7E-4CB4-B80B-68DB0E3CCF32}"/>
    <cellStyle name="Normal 6 71 2 7 3" xfId="37368" xr:uid="{1875A8AB-DF41-4832-80A7-30BFB2BF3253}"/>
    <cellStyle name="Normal 6 71 2 8" xfId="37369" xr:uid="{8DA2A362-F0A0-445D-9C75-EBB1235063DF}"/>
    <cellStyle name="Normal 6 71 2 8 2" xfId="37370" xr:uid="{0921A605-74B3-4514-B1FF-5984B54A2B0E}"/>
    <cellStyle name="Normal 6 71 2 8 3" xfId="37371" xr:uid="{93EAC843-A89B-4433-868F-9DBE97EE0769}"/>
    <cellStyle name="Normal 6 71 2 9" xfId="37372" xr:uid="{4575B8DD-3F55-4FFB-A7ED-90A60DBE8D84}"/>
    <cellStyle name="Normal 6 71 2 9 2" xfId="37373" xr:uid="{66BA10F5-F1ED-4181-9B4C-8CB0CE1D9369}"/>
    <cellStyle name="Normal 6 71 2 9 2 2" xfId="37374" xr:uid="{ED8CF3B6-381B-4334-9B02-2920F19DA580}"/>
    <cellStyle name="Normal 6 71 2 9 2 2 2" xfId="37375" xr:uid="{1F1B2753-35CC-4ECE-BA2A-9D1BEC072EAE}"/>
    <cellStyle name="Normal 6 71 2 9 2 3" xfId="37376" xr:uid="{586238A3-CC5C-4BE6-A3E5-6A7C7D141473}"/>
    <cellStyle name="Normal 6 71 2 9 2 4" xfId="37377" xr:uid="{3D9C856B-6942-45A3-8BB7-1FE3038ADC7C}"/>
    <cellStyle name="Normal 6 71 2 9 2 5" xfId="37378" xr:uid="{5B91EA4F-C6B2-43F4-BDC4-0B4BDF5F1507}"/>
    <cellStyle name="Normal 6 71 2 9 3" xfId="37379" xr:uid="{863A35F6-0BC7-434A-AD8E-E385A8A535DF}"/>
    <cellStyle name="Normal 6 71 2 9 3 2" xfId="37380" xr:uid="{4CC8267A-CEE4-466C-9185-77E68423AC3B}"/>
    <cellStyle name="Normal 6 71 2 9 4" xfId="37381" xr:uid="{D5E2A55C-9051-404E-9A13-8242D1994F6B}"/>
    <cellStyle name="Normal 6 71 2 9 5" xfId="37382" xr:uid="{AC1F25B2-06ED-4634-B85F-3C7A528D7266}"/>
    <cellStyle name="Normal 6 71 3" xfId="37383" xr:uid="{6A4FB920-E8D0-4290-BB89-70917ACFC2FC}"/>
    <cellStyle name="Normal 6 71 3 10" xfId="37384" xr:uid="{0CD5E167-77B7-4DCD-BF21-D017694451E5}"/>
    <cellStyle name="Normal 6 71 3 11" xfId="37385" xr:uid="{0700C291-B216-48F8-821A-B11B7A621881}"/>
    <cellStyle name="Normal 6 71 3 12" xfId="37386" xr:uid="{B6E80F4A-5504-4FDA-BA40-5808C6BAE39E}"/>
    <cellStyle name="Normal 6 71 3 12 2" xfId="37387" xr:uid="{17E07982-5798-46B7-B3D4-B743E5C176CE}"/>
    <cellStyle name="Normal 6 71 3 13" xfId="37388" xr:uid="{FEF6813D-F413-4CA1-9B3E-AC1B228F645A}"/>
    <cellStyle name="Normal 6 71 3 14" xfId="37389" xr:uid="{FAB98268-FC5A-45DA-B2C1-2772952AE149}"/>
    <cellStyle name="Normal 6 71 3 15" xfId="37390" xr:uid="{8E957AC7-5FB7-4151-B91A-2F223FBB486F}"/>
    <cellStyle name="Normal 6 71 3 2" xfId="37391" xr:uid="{5ED128C0-3423-4314-8A98-E8FF6EA1977D}"/>
    <cellStyle name="Normal 6 71 3 2 2" xfId="37392" xr:uid="{B581B351-9A74-42E7-9F08-924DD2E4946E}"/>
    <cellStyle name="Normal 6 71 3 2 2 2" xfId="37393" xr:uid="{C652089E-1E1B-4B24-B574-333F390D6D33}"/>
    <cellStyle name="Normal 6 71 3 2 2 2 2" xfId="37394" xr:uid="{DC363C60-59DD-434A-A62C-5FC6EABBD0C0}"/>
    <cellStyle name="Normal 6 71 3 2 2 2 2 2" xfId="37395" xr:uid="{4B7A6EA4-4B80-4E83-BAEB-0F944A40181C}"/>
    <cellStyle name="Normal 6 71 3 2 2 2 2 2 2" xfId="37396" xr:uid="{74DBA21B-B41C-4C3E-AD85-AD26F9181D70}"/>
    <cellStyle name="Normal 6 71 3 2 2 2 2 3" xfId="37397" xr:uid="{732913B9-2DD2-48D1-885E-DC48403D39A7}"/>
    <cellStyle name="Normal 6 71 3 2 2 2 2 4" xfId="37398" xr:uid="{0C3FD32C-6A64-4AE0-ABF8-8F3B80982E26}"/>
    <cellStyle name="Normal 6 71 3 2 2 2 2 5" xfId="37399" xr:uid="{E672D93C-9D42-4E8F-824B-1EE1496C2F1D}"/>
    <cellStyle name="Normal 6 71 3 2 2 2 3" xfId="37400" xr:uid="{837199BE-4263-485C-92F5-EE4C0FA34FAE}"/>
    <cellStyle name="Normal 6 71 3 2 2 2 3 2" xfId="37401" xr:uid="{EA656E80-218B-426D-80A4-C9B2138F9C81}"/>
    <cellStyle name="Normal 6 71 3 2 2 2 4" xfId="37402" xr:uid="{1E3228BE-BE4C-438E-944F-EFA9D0E105BF}"/>
    <cellStyle name="Normal 6 71 3 2 2 2 5" xfId="37403" xr:uid="{91449221-B74D-4B6F-B4D8-A40423E7AC52}"/>
    <cellStyle name="Normal 6 71 3 2 2 3" xfId="37404" xr:uid="{58044049-CFA6-48C2-A307-A4AABE320A64}"/>
    <cellStyle name="Normal 6 71 3 2 2 4" xfId="37405" xr:uid="{8B6A8C94-FB37-4FF7-B9DD-BECFD5F52232}"/>
    <cellStyle name="Normal 6 71 3 2 2 5" xfId="37406" xr:uid="{4D8B8083-A9E2-4E45-9E8F-E5E4C9F7F60D}"/>
    <cellStyle name="Normal 6 71 3 2 2 6" xfId="37407" xr:uid="{1A99AD7E-0726-4403-8D57-B8BC95D04DD7}"/>
    <cellStyle name="Normal 6 71 3 2 2 6 2" xfId="37408" xr:uid="{40A5B2B6-3972-484D-AAB8-F94B134EF5FD}"/>
    <cellStyle name="Normal 6 71 3 2 2 7" xfId="37409" xr:uid="{AACF6427-D2D0-4722-8A5F-65C649775561}"/>
    <cellStyle name="Normal 6 71 3 2 2 8" xfId="37410" xr:uid="{4134C44D-E531-4FE9-8EC6-D3C7296D9ACB}"/>
    <cellStyle name="Normal 6 71 3 2 2 9" xfId="37411" xr:uid="{F9FDDDC8-DD42-47F8-8460-5DCD6241A428}"/>
    <cellStyle name="Normal 6 71 3 2 3" xfId="37412" xr:uid="{4AEC13E7-F806-4CC1-A81A-DE7252B5AB52}"/>
    <cellStyle name="Normal 6 71 3 2 3 2" xfId="37413" xr:uid="{EB71541C-0494-45EB-AE12-3C791B9B2E0A}"/>
    <cellStyle name="Normal 6 71 3 2 3 2 2" xfId="37414" xr:uid="{EA74C169-EFED-493D-A80B-BEB2563A3427}"/>
    <cellStyle name="Normal 6 71 3 2 3 2 2 2" xfId="37415" xr:uid="{40BFCCDF-3E35-43F7-940F-EF39E003BE11}"/>
    <cellStyle name="Normal 6 71 3 2 3 2 3" xfId="37416" xr:uid="{79516394-DFE5-4054-B1A7-43824ECE259A}"/>
    <cellStyle name="Normal 6 71 3 2 3 2 4" xfId="37417" xr:uid="{2F4296EB-1A74-420A-88B8-FD2A48A277BD}"/>
    <cellStyle name="Normal 6 71 3 2 3 2 5" xfId="37418" xr:uid="{2916370A-986B-46D0-9053-0C4362385BF7}"/>
    <cellStyle name="Normal 6 71 3 2 3 3" xfId="37419" xr:uid="{75470178-1F03-4239-B13E-C9226F7A6DDD}"/>
    <cellStyle name="Normal 6 71 3 2 3 3 2" xfId="37420" xr:uid="{CB36009C-7FC2-4401-8C06-594D16ECC549}"/>
    <cellStyle name="Normal 6 71 3 2 3 4" xfId="37421" xr:uid="{2F0F4822-1507-454A-9B37-7500BCB01D19}"/>
    <cellStyle name="Normal 6 71 3 2 3 5" xfId="37422" xr:uid="{B7239CC7-9727-4B9D-943D-1F304FD53D33}"/>
    <cellStyle name="Normal 6 71 3 2 4" xfId="37423" xr:uid="{E790C3D3-B3F9-4621-8DA6-C7A769F05AFF}"/>
    <cellStyle name="Normal 6 71 3 2 5" xfId="37424" xr:uid="{5D761A52-BE48-460E-9642-68CCCBC9EB45}"/>
    <cellStyle name="Normal 6 71 3 2 6" xfId="37425" xr:uid="{4B374E52-EE5F-41FF-8257-67CF06162850}"/>
    <cellStyle name="Normal 6 71 3 2 6 2" xfId="37426" xr:uid="{594C6891-66FC-437C-BF84-FB67DEE6AEBF}"/>
    <cellStyle name="Normal 6 71 3 2 7" xfId="37427" xr:uid="{B721F9E2-29F6-41AF-BD79-1E905D9FE1F3}"/>
    <cellStyle name="Normal 6 71 3 2 8" xfId="37428" xr:uid="{22129683-0552-49BE-BCFB-9C43B352B81B}"/>
    <cellStyle name="Normal 6 71 3 2 9" xfId="37429" xr:uid="{5F9D92E8-C56D-456E-AB28-F8D10DCBBBAD}"/>
    <cellStyle name="Normal 6 71 3 3" xfId="37430" xr:uid="{1EA767CC-705A-4609-92B2-23E7E3D01C4A}"/>
    <cellStyle name="Normal 6 71 3 3 2" xfId="37431" xr:uid="{B86B3A83-95E2-4160-A7A6-3C68A6D57D6F}"/>
    <cellStyle name="Normal 6 71 3 3 3" xfId="37432" xr:uid="{BEF47A25-902A-4E42-B059-7BCD935292BA}"/>
    <cellStyle name="Normal 6 71 3 4" xfId="37433" xr:uid="{9EE62773-43C9-4DC5-B923-A4F66E8CEB28}"/>
    <cellStyle name="Normal 6 71 3 4 2" xfId="37434" xr:uid="{E54D83E3-D094-4E18-A3E0-AA0655E359C5}"/>
    <cellStyle name="Normal 6 71 3 4 3" xfId="37435" xr:uid="{1D23E266-842D-400B-BCE5-00406F6F2D4A}"/>
    <cellStyle name="Normal 6 71 3 5" xfId="37436" xr:uid="{3D2BD2D9-0098-4783-9AC9-E6D254980770}"/>
    <cellStyle name="Normal 6 71 3 5 2" xfId="37437" xr:uid="{3120C746-CDF6-4A35-B235-AC6AC53791BA}"/>
    <cellStyle name="Normal 6 71 3 5 3" xfId="37438" xr:uid="{9DA348ED-5CF7-4D15-B23F-6F071B1B87AA}"/>
    <cellStyle name="Normal 6 71 3 6" xfId="37439" xr:uid="{A698ED9A-6EF0-4AEF-BA2E-F8C983AD40F1}"/>
    <cellStyle name="Normal 6 71 3 6 2" xfId="37440" xr:uid="{59BA1B77-B1E2-4D2E-9F9B-9BBEBA965EF0}"/>
    <cellStyle name="Normal 6 71 3 6 3" xfId="37441" xr:uid="{CF7A6D86-E4FA-4D85-8F08-9636A640924A}"/>
    <cellStyle name="Normal 6 71 3 7" xfId="37442" xr:uid="{E8AA35AD-161A-4D48-AAA4-F213428E0BBD}"/>
    <cellStyle name="Normal 6 71 3 7 2" xfId="37443" xr:uid="{BBB537E5-3C3E-46A8-BABC-923CFE828B56}"/>
    <cellStyle name="Normal 6 71 3 7 3" xfId="37444" xr:uid="{A6D298A0-FDBF-4053-AA68-F1EB33687BBD}"/>
    <cellStyle name="Normal 6 71 3 8" xfId="37445" xr:uid="{9107053C-A228-4555-94FC-EC417BC3E251}"/>
    <cellStyle name="Normal 6 71 3 8 2" xfId="37446" xr:uid="{28CB4B19-360E-4447-8677-CECDAB29DB00}"/>
    <cellStyle name="Normal 6 71 3 8 2 2" xfId="37447" xr:uid="{C562C1D0-C218-4693-81BE-012D9D89E9D2}"/>
    <cellStyle name="Normal 6 71 3 8 2 2 2" xfId="37448" xr:uid="{4CA52265-8C03-4518-964A-503796596AD7}"/>
    <cellStyle name="Normal 6 71 3 8 2 3" xfId="37449" xr:uid="{EF2685F2-75A8-4DE1-B769-4A388695E870}"/>
    <cellStyle name="Normal 6 71 3 8 2 4" xfId="37450" xr:uid="{0641D6BE-FD38-4C36-9F12-A521C083A8AC}"/>
    <cellStyle name="Normal 6 71 3 8 2 5" xfId="37451" xr:uid="{6D62CA58-A082-48F0-90FF-1D4340E83144}"/>
    <cellStyle name="Normal 6 71 3 8 3" xfId="37452" xr:uid="{1B646261-E797-4C56-B1D8-8391CA1C4486}"/>
    <cellStyle name="Normal 6 71 3 8 3 2" xfId="37453" xr:uid="{7D4D6458-5355-406A-84E5-0C8F853CD339}"/>
    <cellStyle name="Normal 6 71 3 8 4" xfId="37454" xr:uid="{A1E54077-FAFE-4F93-997E-FD2E7DEA05B6}"/>
    <cellStyle name="Normal 6 71 3 8 5" xfId="37455" xr:uid="{BEB47ADD-A02E-446F-BD14-17F6B9FADB6E}"/>
    <cellStyle name="Normal 6 71 3 9" xfId="37456" xr:uid="{73D1AA11-6A99-4662-909E-E0299367F078}"/>
    <cellStyle name="Normal 6 71 4" xfId="37457" xr:uid="{37A587AF-FBE2-424D-86B9-E67E418F440D}"/>
    <cellStyle name="Normal 6 71 4 2" xfId="37458" xr:uid="{FE9A0B62-7F88-4782-A645-8811E0F6ADDE}"/>
    <cellStyle name="Normal 6 71 4 2 2" xfId="37459" xr:uid="{8E94F4E9-2C5B-46D9-BDB4-09AA7B008C3B}"/>
    <cellStyle name="Normal 6 71 4 2 2 2" xfId="37460" xr:uid="{745F6674-4243-443A-8479-9D375E69EDF5}"/>
    <cellStyle name="Normal 6 71 4 2 2 2 2" xfId="37461" xr:uid="{A52219D7-0F76-4AF3-B881-9204B0C84E41}"/>
    <cellStyle name="Normal 6 71 4 2 2 2 2 2" xfId="37462" xr:uid="{298FB5E8-7DFC-4032-BAE0-D42DB5CE5D67}"/>
    <cellStyle name="Normal 6 71 4 2 2 2 3" xfId="37463" xr:uid="{9ACEF9EC-5AA7-4239-9711-AFF51DC65828}"/>
    <cellStyle name="Normal 6 71 4 2 2 2 4" xfId="37464" xr:uid="{678854BF-0396-4C64-9EBB-7558400D7A00}"/>
    <cellStyle name="Normal 6 71 4 2 2 2 5" xfId="37465" xr:uid="{6838DF19-95D3-49BE-B466-C6DC668600F7}"/>
    <cellStyle name="Normal 6 71 4 2 2 3" xfId="37466" xr:uid="{53A7F87C-21E1-4115-862C-969F38D715A1}"/>
    <cellStyle name="Normal 6 71 4 2 2 3 2" xfId="37467" xr:uid="{C0D5C29B-CE4F-4B19-9C5F-1AC36C383837}"/>
    <cellStyle name="Normal 6 71 4 2 2 4" xfId="37468" xr:uid="{EB57C5E4-30DF-4A02-88C7-58C9DEDDE9C9}"/>
    <cellStyle name="Normal 6 71 4 2 2 5" xfId="37469" xr:uid="{F0654690-73CA-4C2D-8E12-3B7100C07DC6}"/>
    <cellStyle name="Normal 6 71 4 2 3" xfId="37470" xr:uid="{C2EB6E9D-6D31-4D7F-8B46-00F46B94B7DB}"/>
    <cellStyle name="Normal 6 71 4 2 4" xfId="37471" xr:uid="{43536CE6-A045-45C6-ADC5-608F99C40D4B}"/>
    <cellStyle name="Normal 6 71 4 2 5" xfId="37472" xr:uid="{69070A30-DBC3-421F-8D89-AA9EF4D9B967}"/>
    <cellStyle name="Normal 6 71 4 2 6" xfId="37473" xr:uid="{1B0CD6F7-B9B9-40BD-AEAD-5B0FBBAC3571}"/>
    <cellStyle name="Normal 6 71 4 2 6 2" xfId="37474" xr:uid="{DD8FDC28-E994-4A69-8F54-CF92E55A76BD}"/>
    <cellStyle name="Normal 6 71 4 2 7" xfId="37475" xr:uid="{11B91E48-E41B-490E-8B97-A1D3C8C17DC2}"/>
    <cellStyle name="Normal 6 71 4 2 8" xfId="37476" xr:uid="{25B6743B-B8D9-412C-89D7-A33395FA2F26}"/>
    <cellStyle name="Normal 6 71 4 2 9" xfId="37477" xr:uid="{35A57A56-F7D6-4205-B9E7-062FA9371D82}"/>
    <cellStyle name="Normal 6 71 4 3" xfId="37478" xr:uid="{93BD5339-D300-4994-A3F2-0D7F00D63355}"/>
    <cellStyle name="Normal 6 71 4 3 2" xfId="37479" xr:uid="{91C44244-DFEB-45A5-81E8-A3974DBA50E2}"/>
    <cellStyle name="Normal 6 71 4 3 2 2" xfId="37480" xr:uid="{CDB7331D-40EF-4675-82D7-7085D9A0EF4F}"/>
    <cellStyle name="Normal 6 71 4 3 2 2 2" xfId="37481" xr:uid="{7F8DC5BE-6AD9-4332-B4EC-FB6667730BA8}"/>
    <cellStyle name="Normal 6 71 4 3 2 3" xfId="37482" xr:uid="{4EC42EB8-A30E-491F-BEA6-F934ADDD28DD}"/>
    <cellStyle name="Normal 6 71 4 3 2 4" xfId="37483" xr:uid="{F3888B1A-A246-43C5-A9F0-9FBBE436F416}"/>
    <cellStyle name="Normal 6 71 4 3 2 5" xfId="37484" xr:uid="{40D8C83F-3C2E-4FD8-926E-D541180520A2}"/>
    <cellStyle name="Normal 6 71 4 3 3" xfId="37485" xr:uid="{ECC5115F-BC5A-4D90-B400-3E22EAF4DE9D}"/>
    <cellStyle name="Normal 6 71 4 3 3 2" xfId="37486" xr:uid="{D9D5F23D-0409-4BA2-A042-BE930BF2C507}"/>
    <cellStyle name="Normal 6 71 4 3 4" xfId="37487" xr:uid="{2839FED7-FFF0-4581-A0BA-CCF39EF82134}"/>
    <cellStyle name="Normal 6 71 4 3 5" xfId="37488" xr:uid="{C222A991-4C88-4247-96C0-B48089AC9E7D}"/>
    <cellStyle name="Normal 6 71 4 4" xfId="37489" xr:uid="{0D7EF49A-71F0-4176-8F46-2033330B1446}"/>
    <cellStyle name="Normal 6 71 4 5" xfId="37490" xr:uid="{61512B0C-D307-46B5-B9F0-036162D4625D}"/>
    <cellStyle name="Normal 6 71 4 6" xfId="37491" xr:uid="{5D930A06-2C65-4940-B240-0D978DD76FC4}"/>
    <cellStyle name="Normal 6 71 4 6 2" xfId="37492" xr:uid="{3BE0F62B-B136-407B-A307-F454DE912D36}"/>
    <cellStyle name="Normal 6 71 4 7" xfId="37493" xr:uid="{597685A4-0AE8-490A-BAD0-D0892E56D34B}"/>
    <cellStyle name="Normal 6 71 4 8" xfId="37494" xr:uid="{A4307CE3-6B10-4DE1-A104-227DAAE7E964}"/>
    <cellStyle name="Normal 6 71 4 9" xfId="37495" xr:uid="{0AC9EF94-723A-40DB-B5AF-4C87964DF466}"/>
    <cellStyle name="Normal 6 71 5" xfId="37496" xr:uid="{AE9EB458-4C37-466B-B058-E1BFB4BCB1B9}"/>
    <cellStyle name="Normal 6 71 6" xfId="37497" xr:uid="{94AE10F9-9807-4EF8-B03F-CF4848DE911C}"/>
    <cellStyle name="Normal 6 71 7" xfId="37498" xr:uid="{C9B20A35-F6A6-419E-AB0F-AD288F151CC4}"/>
    <cellStyle name="Normal 6 71 8" xfId="37499" xr:uid="{E180D290-F56C-4B87-9FD5-E4A4CBBF1922}"/>
    <cellStyle name="Normal 6 71 9" xfId="37500" xr:uid="{587FFA4C-3CBB-4E62-8DEC-09A4DB09DAD7}"/>
    <cellStyle name="Normal 6 71 9 2" xfId="37501" xr:uid="{0A2D3523-C66E-4116-947B-6D74CA45ED3A}"/>
    <cellStyle name="Normal 6 71 9 2 2" xfId="37502" xr:uid="{51035267-90E7-4790-960F-B57EAFDE697A}"/>
    <cellStyle name="Normal 6 71 9 2 2 2" xfId="37503" xr:uid="{A3BAC921-14DB-4832-8E75-58E62AF47DD3}"/>
    <cellStyle name="Normal 6 71 9 2 3" xfId="37504" xr:uid="{A56D1292-1756-4FD9-BDBF-E841344FF959}"/>
    <cellStyle name="Normal 6 71 9 2 4" xfId="37505" xr:uid="{D29E49E5-F62D-414A-A8A6-5650A33646DA}"/>
    <cellStyle name="Normal 6 71 9 2 5" xfId="37506" xr:uid="{A8658A45-5F03-45A8-A9A0-7284F98ED2BE}"/>
    <cellStyle name="Normal 6 71 9 3" xfId="37507" xr:uid="{926A01CF-324E-4BBD-9B2A-99618E8032F5}"/>
    <cellStyle name="Normal 6 71 9 3 2" xfId="37508" xr:uid="{E0619C70-EF90-4275-93E5-39AE265334C6}"/>
    <cellStyle name="Normal 6 71 9 4" xfId="37509" xr:uid="{67678D3D-8B0F-4B3E-AC8E-0DF1637A75D9}"/>
    <cellStyle name="Normal 6 71 9 5" xfId="37510" xr:uid="{FBB66321-0457-4D74-8C57-3EC3FE7DEA7A}"/>
    <cellStyle name="Normal 6 72" xfId="37511" xr:uid="{4B840643-8F1D-4C46-BF9E-D94A07F52F4E}"/>
    <cellStyle name="Normal 6 72 10" xfId="37512" xr:uid="{438045DE-EA51-4F2E-B35F-A00B0B7E492B}"/>
    <cellStyle name="Normal 6 72 11" xfId="37513" xr:uid="{7E2079F6-7779-48CC-A4E2-29111F3BBDDD}"/>
    <cellStyle name="Normal 6 72 12" xfId="37514" xr:uid="{E74B02E1-B345-4831-9901-220AA853FCE7}"/>
    <cellStyle name="Normal 6 72 12 2" xfId="37515" xr:uid="{077BDD8B-D388-4F5C-BAD4-20DC713AD28F}"/>
    <cellStyle name="Normal 6 72 13" xfId="37516" xr:uid="{1FEB18F5-D871-4B72-9CEB-A897C160D932}"/>
    <cellStyle name="Normal 6 72 14" xfId="37517" xr:uid="{E90D14E6-210F-4952-91BF-D28E924200A9}"/>
    <cellStyle name="Normal 6 72 15" xfId="37518" xr:uid="{BB9AB09D-C809-413E-AFA8-029D2EEBBF1E}"/>
    <cellStyle name="Normal 6 72 2" xfId="37519" xr:uid="{0C778319-F3C9-4F37-B1FC-4773AF1E3979}"/>
    <cellStyle name="Normal 6 72 2 2" xfId="37520" xr:uid="{947421E4-D623-4FFC-B7A4-E62B57E4B043}"/>
    <cellStyle name="Normal 6 72 2 2 2" xfId="37521" xr:uid="{0189E05B-9737-4DD7-B4BB-4606F744BD76}"/>
    <cellStyle name="Normal 6 72 2 2 2 2" xfId="37522" xr:uid="{482F19AD-D281-4A4B-ABE8-B800E410496F}"/>
    <cellStyle name="Normal 6 72 2 2 2 2 2" xfId="37523" xr:uid="{E304A7C5-A062-46C5-AC28-9143B15A6354}"/>
    <cellStyle name="Normal 6 72 2 2 2 2 2 2" xfId="37524" xr:uid="{0384B3AA-C043-4EB3-BCF3-6D7CDD7CB0B1}"/>
    <cellStyle name="Normal 6 72 2 2 2 2 3" xfId="37525" xr:uid="{F58BC32B-4A45-4C28-BCA2-DB3E98CCAD37}"/>
    <cellStyle name="Normal 6 72 2 2 2 2 4" xfId="37526" xr:uid="{CD35105D-AA3A-4841-BB4D-D9AAF08118F9}"/>
    <cellStyle name="Normal 6 72 2 2 2 2 5" xfId="37527" xr:uid="{037FD565-3FC3-4BB8-8A65-4653167F80AA}"/>
    <cellStyle name="Normal 6 72 2 2 2 3" xfId="37528" xr:uid="{D6951033-5AD6-46B2-BC05-C90D77000461}"/>
    <cellStyle name="Normal 6 72 2 2 2 3 2" xfId="37529" xr:uid="{CF4DF336-94AE-485C-9BCE-2034846AFB67}"/>
    <cellStyle name="Normal 6 72 2 2 2 4" xfId="37530" xr:uid="{16571D97-DE92-4699-B282-B03AAF8AFFFC}"/>
    <cellStyle name="Normal 6 72 2 2 2 5" xfId="37531" xr:uid="{F1B47635-9ED6-4505-9881-CECD9B8EE8D7}"/>
    <cellStyle name="Normal 6 72 2 2 3" xfId="37532" xr:uid="{08FB78A1-B23E-489C-836D-1877F2003A11}"/>
    <cellStyle name="Normal 6 72 2 2 4" xfId="37533" xr:uid="{71E62099-FCE1-496F-90EF-F353F5833823}"/>
    <cellStyle name="Normal 6 72 2 2 5" xfId="37534" xr:uid="{841A1AC2-F5A5-4205-BBB1-0198B6BD8CEB}"/>
    <cellStyle name="Normal 6 72 2 2 6" xfId="37535" xr:uid="{35CD4A95-356A-482D-84BC-E8D19685B46E}"/>
    <cellStyle name="Normal 6 72 2 2 6 2" xfId="37536" xr:uid="{07A29E12-6968-488C-89B7-DD925A3DB49A}"/>
    <cellStyle name="Normal 6 72 2 2 7" xfId="37537" xr:uid="{5AB1C625-0A17-412B-8B18-0B9C17B485CC}"/>
    <cellStyle name="Normal 6 72 2 2 8" xfId="37538" xr:uid="{D0466010-3E8E-4993-9204-F41F65DEF142}"/>
    <cellStyle name="Normal 6 72 2 2 9" xfId="37539" xr:uid="{DC1E5EDB-CB1D-41C4-B670-8B4BA311E36E}"/>
    <cellStyle name="Normal 6 72 2 3" xfId="37540" xr:uid="{DC3D6E50-8330-43F7-AE57-08B58FFAFF48}"/>
    <cellStyle name="Normal 6 72 2 3 2" xfId="37541" xr:uid="{DF90CECD-636E-46F9-86BE-B6FE30DE120B}"/>
    <cellStyle name="Normal 6 72 2 3 2 2" xfId="37542" xr:uid="{D0E650E9-E5B7-426F-BCF0-D32E80FC0B9E}"/>
    <cellStyle name="Normal 6 72 2 3 2 2 2" xfId="37543" xr:uid="{79B53B10-5B1B-4F50-AE6D-071FE60085BE}"/>
    <cellStyle name="Normal 6 72 2 3 2 3" xfId="37544" xr:uid="{1B76CB32-B97F-4165-994A-8AC3782DB7BE}"/>
    <cellStyle name="Normal 6 72 2 3 2 4" xfId="37545" xr:uid="{2339E411-3872-4C28-8A83-BC8A612A4716}"/>
    <cellStyle name="Normal 6 72 2 3 2 5" xfId="37546" xr:uid="{2380FAA3-900C-4207-85FD-BFD60D516CBC}"/>
    <cellStyle name="Normal 6 72 2 3 3" xfId="37547" xr:uid="{D7FD0304-ADF0-47A6-88C6-FEF53D9D3FD7}"/>
    <cellStyle name="Normal 6 72 2 3 3 2" xfId="37548" xr:uid="{12C45E6C-E492-4E30-8685-59302D2F0656}"/>
    <cellStyle name="Normal 6 72 2 3 4" xfId="37549" xr:uid="{62E1B4D5-F39B-42C9-9F03-AC487E9F08E3}"/>
    <cellStyle name="Normal 6 72 2 3 5" xfId="37550" xr:uid="{02537A30-67B2-450F-B312-F18C53680FFD}"/>
    <cellStyle name="Normal 6 72 2 4" xfId="37551" xr:uid="{95DD2DC5-FC16-4C02-853E-7DC185DA1AFE}"/>
    <cellStyle name="Normal 6 72 2 5" xfId="37552" xr:uid="{AC6B5871-B1F7-4C81-9AAE-AB944F21458A}"/>
    <cellStyle name="Normal 6 72 2 6" xfId="37553" xr:uid="{D2B55388-5450-4F5A-A40C-307E53F34006}"/>
    <cellStyle name="Normal 6 72 2 6 2" xfId="37554" xr:uid="{328B5409-39D2-44D5-B07F-D80884F6D29B}"/>
    <cellStyle name="Normal 6 72 2 7" xfId="37555" xr:uid="{E92A0D67-DF00-49DE-9913-FEEDB63FBC21}"/>
    <cellStyle name="Normal 6 72 2 8" xfId="37556" xr:uid="{156AC35B-5CCE-4DA7-A15E-CF4B5EB29800}"/>
    <cellStyle name="Normal 6 72 2 9" xfId="37557" xr:uid="{BFDB60FC-9302-4FD6-B589-5F02B44FA2FB}"/>
    <cellStyle name="Normal 6 72 3" xfId="37558" xr:uid="{9E5CA60F-4BA9-4502-ADAD-74BC3CFB9ED5}"/>
    <cellStyle name="Normal 6 72 4" xfId="37559" xr:uid="{C398B29B-B0C7-4458-B802-1040F0FCB24B}"/>
    <cellStyle name="Normal 6 72 5" xfId="37560" xr:uid="{79202053-C545-455B-BA03-D6A9EDD7646C}"/>
    <cellStyle name="Normal 6 72 6" xfId="37561" xr:uid="{2CE1250F-265F-454B-BF3C-D5E19553CADA}"/>
    <cellStyle name="Normal 6 72 7" xfId="37562" xr:uid="{1084F71C-E55E-439A-BF77-022163AED55C}"/>
    <cellStyle name="Normal 6 72 8" xfId="37563" xr:uid="{C7891CA8-2FB9-4478-ACA3-A5C975EC8F4D}"/>
    <cellStyle name="Normal 6 72 8 2" xfId="37564" xr:uid="{DF5B5D8B-82AE-49F6-8C82-0F438DCDA9DE}"/>
    <cellStyle name="Normal 6 72 8 2 2" xfId="37565" xr:uid="{4FB26EF8-8D8E-4977-8F96-0279422D1D2A}"/>
    <cellStyle name="Normal 6 72 8 2 2 2" xfId="37566" xr:uid="{FB889104-8F07-4822-8784-1858439A983F}"/>
    <cellStyle name="Normal 6 72 8 2 3" xfId="37567" xr:uid="{90017C31-3686-494A-AAC4-DD90CE09EAFC}"/>
    <cellStyle name="Normal 6 72 8 2 4" xfId="37568" xr:uid="{3C5CAE69-FA65-4EEF-B5FE-DA1A85E3711D}"/>
    <cellStyle name="Normal 6 72 8 2 5" xfId="37569" xr:uid="{5B2C116F-9DC2-4CD1-8379-472B11CA824C}"/>
    <cellStyle name="Normal 6 72 8 3" xfId="37570" xr:uid="{273A0389-694D-44B3-8E77-081273A39936}"/>
    <cellStyle name="Normal 6 72 8 3 2" xfId="37571" xr:uid="{9E08F16F-9A51-4E00-9C98-6E4F38E5979F}"/>
    <cellStyle name="Normal 6 72 8 4" xfId="37572" xr:uid="{5C0E7EDF-1245-46AD-9BAD-5EE2B1C26EB2}"/>
    <cellStyle name="Normal 6 72 8 5" xfId="37573" xr:uid="{08409C29-9C27-4ED7-B33A-BFFE671A74E8}"/>
    <cellStyle name="Normal 6 72 9" xfId="37574" xr:uid="{C519EC18-4FC0-4557-B48F-EE408C53CA35}"/>
    <cellStyle name="Normal 6 73" xfId="37575" xr:uid="{4248F94C-4E11-496A-A981-4FCECA26AAE9}"/>
    <cellStyle name="Normal 6 74" xfId="37576" xr:uid="{3CCA659D-9289-4BC0-9A8C-C3E826977C99}"/>
    <cellStyle name="Normal 6 74 2" xfId="37577" xr:uid="{73C80312-F47F-4E3D-9F79-151B55CAABA4}"/>
    <cellStyle name="Normal 6 74 2 2" xfId="37578" xr:uid="{EA3483FE-D8F5-40D6-BF0D-3B5E13A82018}"/>
    <cellStyle name="Normal 6 74 2 2 2" xfId="37579" xr:uid="{3133D718-DA54-460B-978B-645566220EF9}"/>
    <cellStyle name="Normal 6 74 2 2 2 2" xfId="37580" xr:uid="{B21CCE4D-2CC7-4A61-A627-AA3ACE428AF6}"/>
    <cellStyle name="Normal 6 74 2 2 2 2 2" xfId="37581" xr:uid="{F5848040-BF4F-458F-9603-42AB9268D592}"/>
    <cellStyle name="Normal 6 74 2 2 2 3" xfId="37582" xr:uid="{026237AE-AE33-42A4-84F0-F8A43B368C2B}"/>
    <cellStyle name="Normal 6 74 2 2 2 4" xfId="37583" xr:uid="{11D457AC-1292-479F-A4F0-8DB5D63CFC46}"/>
    <cellStyle name="Normal 6 74 2 2 2 5" xfId="37584" xr:uid="{D6F039D1-D8BE-4B26-B8F4-9F329ADE513C}"/>
    <cellStyle name="Normal 6 74 2 2 3" xfId="37585" xr:uid="{2D2AAE7F-030E-49D4-8163-D4FA9C06F48D}"/>
    <cellStyle name="Normal 6 74 2 2 3 2" xfId="37586" xr:uid="{D5074D95-A053-4CBA-891F-D7EB6BB2B7B5}"/>
    <cellStyle name="Normal 6 74 2 2 4" xfId="37587" xr:uid="{4C8C4081-E07A-41AC-AE19-1B98AA0772B6}"/>
    <cellStyle name="Normal 6 74 2 2 5" xfId="37588" xr:uid="{13A3B8FB-D187-4A5C-A7B1-CEA24B969572}"/>
    <cellStyle name="Normal 6 74 2 3" xfId="37589" xr:uid="{B2A0EC6C-B4B9-407C-9DE4-1481CF78B75F}"/>
    <cellStyle name="Normal 6 74 2 4" xfId="37590" xr:uid="{5B7E33B9-805A-40DC-82EE-A5C12CACC93F}"/>
    <cellStyle name="Normal 6 74 2 5" xfId="37591" xr:uid="{33B18B4A-DF49-4B7C-9DF9-E933A209CCFF}"/>
    <cellStyle name="Normal 6 74 2 6" xfId="37592" xr:uid="{73426210-05F4-4586-9A1C-42510F0BFAAF}"/>
    <cellStyle name="Normal 6 74 2 6 2" xfId="37593" xr:uid="{CA38A5C0-5183-4AA7-88C7-3275C7383B58}"/>
    <cellStyle name="Normal 6 74 2 7" xfId="37594" xr:uid="{B6FA27DE-7154-423B-BABA-61A6078C138E}"/>
    <cellStyle name="Normal 6 74 2 8" xfId="37595" xr:uid="{BB85FEFE-8FD2-4CBF-9DCE-B4F64F554B3A}"/>
    <cellStyle name="Normal 6 74 2 9" xfId="37596" xr:uid="{1E472115-1CC8-4CC7-9B53-89CE64F0509B}"/>
    <cellStyle name="Normal 6 74 3" xfId="37597" xr:uid="{74EEBFF1-C4E5-4645-938E-EB2D35DA4EB9}"/>
    <cellStyle name="Normal 6 74 3 2" xfId="37598" xr:uid="{5BF1A2C5-60DC-4BED-AB8B-5DFB7D9893B7}"/>
    <cellStyle name="Normal 6 74 3 2 2" xfId="37599" xr:uid="{FD9E158B-D736-4824-A108-0B769B23BA19}"/>
    <cellStyle name="Normal 6 74 3 2 2 2" xfId="37600" xr:uid="{1238C271-679A-4E38-8A56-C42319404596}"/>
    <cellStyle name="Normal 6 74 3 2 3" xfId="37601" xr:uid="{08141ECD-AE6B-4863-9935-3A14B1F1BA9E}"/>
    <cellStyle name="Normal 6 74 3 2 4" xfId="37602" xr:uid="{BCB21830-705B-471B-9A37-EFE917653106}"/>
    <cellStyle name="Normal 6 74 3 2 5" xfId="37603" xr:uid="{B2660BBE-A64E-45E1-AF0A-D3A9BBF46308}"/>
    <cellStyle name="Normal 6 74 3 3" xfId="37604" xr:uid="{0FDFBA0B-1E20-4C7B-9988-1728D069EC3A}"/>
    <cellStyle name="Normal 6 74 3 3 2" xfId="37605" xr:uid="{4F4429C4-3A5E-49E2-9AE2-54A24A5F02BF}"/>
    <cellStyle name="Normal 6 74 3 4" xfId="37606" xr:uid="{AB0AD4A6-CB13-4557-8B45-B3860189C44F}"/>
    <cellStyle name="Normal 6 74 3 5" xfId="37607" xr:uid="{47BDD381-9A78-4EC9-9869-D9ABBE3853C8}"/>
    <cellStyle name="Normal 6 74 4" xfId="37608" xr:uid="{D399D7CF-E1CA-46FA-B5E0-0BBB6F31C061}"/>
    <cellStyle name="Normal 6 74 5" xfId="37609" xr:uid="{E97C2215-C0C7-466A-935F-2A16603618A2}"/>
    <cellStyle name="Normal 6 74 6" xfId="37610" xr:uid="{1B076B01-DC0D-4774-89EB-6E9A93BA0CDD}"/>
    <cellStyle name="Normal 6 74 6 2" xfId="37611" xr:uid="{093CBACB-E4A3-4AB5-96B0-458E559AF8BA}"/>
    <cellStyle name="Normal 6 74 7" xfId="37612" xr:uid="{5A414193-2761-4295-BC9C-1120788452AD}"/>
    <cellStyle name="Normal 6 74 8" xfId="37613" xr:uid="{D85C63BD-2A94-4B10-A6FF-61AF2B2A3122}"/>
    <cellStyle name="Normal 6 74 9" xfId="37614" xr:uid="{B30FDB6D-8201-4B1C-8E38-1DA9B0D493A5}"/>
    <cellStyle name="Normal 6 75" xfId="37615" xr:uid="{97593893-249F-4FAE-B09F-001BBEC66395}"/>
    <cellStyle name="Normal 6 75 2" xfId="37616" xr:uid="{09238903-A389-4103-9391-AB26C9E4C137}"/>
    <cellStyle name="Normal 6 75 3" xfId="37617" xr:uid="{9C9511C9-068A-4FD0-8AC2-7176A7A237C2}"/>
    <cellStyle name="Normal 6 76" xfId="37618" xr:uid="{DD7713B6-D89E-4D6A-97E3-8FDD130090DF}"/>
    <cellStyle name="Normal 6 76 2" xfId="37619" xr:uid="{9AA68B6D-5709-4465-BFB6-EBC2105B093C}"/>
    <cellStyle name="Normal 6 76 3" xfId="37620" xr:uid="{1260A0BB-9D11-41CD-8D2C-9DD9F82B952C}"/>
    <cellStyle name="Normal 6 77" xfId="37621" xr:uid="{E1B96EDE-5AC2-406D-822D-0E35A3CCFE6B}"/>
    <cellStyle name="Normal 6 77 2" xfId="37622" xr:uid="{B2DBDE30-06DB-44C2-BD41-8FB19A981DE1}"/>
    <cellStyle name="Normal 6 77 3" xfId="37623" xr:uid="{C83848B1-FC7B-4D06-A18F-F87F6A3BB40C}"/>
    <cellStyle name="Normal 6 78" xfId="37624" xr:uid="{DC341C13-98CC-4C8C-A950-09C0AD134C7D}"/>
    <cellStyle name="Normal 6 78 2" xfId="37625" xr:uid="{2C25D9B6-DD4C-4DC9-B612-1CEECBD986AA}"/>
    <cellStyle name="Normal 6 78 3" xfId="37626" xr:uid="{5EFE5BBE-EDE6-498E-A11F-50CCD72B27AE}"/>
    <cellStyle name="Normal 6 79" xfId="37627" xr:uid="{81EAB293-7EAD-4232-B284-120B30F383A9}"/>
    <cellStyle name="Normal 6 79 2" xfId="37628" xr:uid="{CD79A28B-9290-4678-9B39-A6ADA4ACF169}"/>
    <cellStyle name="Normal 6 79 2 2" xfId="37629" xr:uid="{E0A993C7-D8A1-44F8-86C5-72C2BFC2D79F}"/>
    <cellStyle name="Normal 6 79 2 2 2" xfId="37630" xr:uid="{51B31308-7ED3-47E7-B893-307840443F87}"/>
    <cellStyle name="Normal 6 79 2 3" xfId="37631" xr:uid="{2F44E775-DBDB-4BE1-B093-CB2CA255CA85}"/>
    <cellStyle name="Normal 6 79 2 4" xfId="37632" xr:uid="{C35D0D46-40AC-4BE4-AEBC-DB215C958A3B}"/>
    <cellStyle name="Normal 6 79 2 5" xfId="37633" xr:uid="{AB64C28C-A65B-48D7-A8C9-41EA886D7EE3}"/>
    <cellStyle name="Normal 6 79 3" xfId="37634" xr:uid="{B17B31F4-F959-4351-AA80-357F8FDD1ADE}"/>
    <cellStyle name="Normal 6 79 3 2" xfId="37635" xr:uid="{8B946EB5-E2D2-4F6D-A0B1-533225CC06BB}"/>
    <cellStyle name="Normal 6 79 4" xfId="37636" xr:uid="{B045E349-4401-4F95-B234-556323158BDC}"/>
    <cellStyle name="Normal 6 79 5" xfId="37637" xr:uid="{0A2F8158-0048-44AA-8C45-F8445D5CD55E}"/>
    <cellStyle name="Normal 6 8" xfId="37638" xr:uid="{911CB7A5-7202-4337-8CA2-F2BAA1CF1203}"/>
    <cellStyle name="Normal 6 8 2" xfId="37639" xr:uid="{320D83EF-193C-4D18-9B7A-FEB6976077F9}"/>
    <cellStyle name="Normal 6 8 3" xfId="37640" xr:uid="{A03AD284-3AB6-4DFE-8A63-431DDCEE0954}"/>
    <cellStyle name="Normal 6 80" xfId="37641" xr:uid="{32340D59-4DA6-45F4-A263-51FF456F0DBE}"/>
    <cellStyle name="Normal 6 81" xfId="37642" xr:uid="{B2EB72BD-ADEB-433B-BB61-1D26A6195195}"/>
    <cellStyle name="Normal 6 82" xfId="37643" xr:uid="{E6E4DC7D-78D0-4F79-8547-63470B06373D}"/>
    <cellStyle name="Normal 6 83" xfId="37644" xr:uid="{66719D1B-569B-4618-AE62-90599E085469}"/>
    <cellStyle name="Normal 6 84" xfId="37645" xr:uid="{BF975DEE-507E-4C8C-A527-B54148BC7D05}"/>
    <cellStyle name="Normal 6 85" xfId="37646" xr:uid="{20D8663F-13BB-4712-AFBF-6E008ACBD7DE}"/>
    <cellStyle name="Normal 6 86" xfId="37647" xr:uid="{59CE721D-37ED-4B5D-81D1-510921665DE1}"/>
    <cellStyle name="Normal 6 87" xfId="37648" xr:uid="{404B80A8-831B-485A-A7AF-CD289BFE1825}"/>
    <cellStyle name="Normal 6 88" xfId="37649" xr:uid="{55BB3090-B326-4040-8829-05762B52D635}"/>
    <cellStyle name="Normal 6 89" xfId="37650" xr:uid="{8E48360E-A946-4738-AA09-3D13F99E3100}"/>
    <cellStyle name="Normal 6 9" xfId="37651" xr:uid="{2650E3A5-7C14-4479-8007-7E311E59DE9F}"/>
    <cellStyle name="Normal 6 9 2" xfId="37652" xr:uid="{4B127E57-D9AF-4723-AAE5-CF66D0F5C149}"/>
    <cellStyle name="Normal 6 9 3" xfId="37653" xr:uid="{14D96B57-60ED-4129-A74E-174478DB9D7F}"/>
    <cellStyle name="Normal 6 90" xfId="37654" xr:uid="{D5E0BF71-C486-4F55-884B-15B2D656D887}"/>
    <cellStyle name="Normal 6 91" xfId="37655" xr:uid="{1B972F20-272A-4574-B4B7-389139FA0506}"/>
    <cellStyle name="Normal 6 92" xfId="37656" xr:uid="{AC60F5AC-B4E0-4C33-BDC6-BC6609679DD0}"/>
    <cellStyle name="Normal 6 93" xfId="37657" xr:uid="{308C7EF8-51E5-446B-85DD-3F6F7552EF29}"/>
    <cellStyle name="Normal 6 94" xfId="37658" xr:uid="{6EC6FC33-C0D4-46BA-AB78-6EA3DE372E6C}"/>
    <cellStyle name="Normal 6 95" xfId="37659" xr:uid="{17709F2E-25DA-43A5-8131-8464CCA2C601}"/>
    <cellStyle name="Normal 6 96" xfId="37660" xr:uid="{10D7DBC0-9F67-4E07-AA5D-E9795CB9FDE3}"/>
    <cellStyle name="Normal 6 97" xfId="37661" xr:uid="{28DF43F4-EF17-493F-95D4-6090A20317F1}"/>
    <cellStyle name="Normal 6 98" xfId="37662" xr:uid="{5E52FC25-56BE-4A83-88B7-CDBD3D0171BE}"/>
    <cellStyle name="Normal 6 99" xfId="37663" xr:uid="{A76FBED1-B13C-4B78-94AA-A34EFB607E33}"/>
    <cellStyle name="Normal 60" xfId="41856" xr:uid="{8F54FC49-505E-4D68-9FE4-DC2D8D522891}"/>
    <cellStyle name="Normal 61" xfId="37664" xr:uid="{F7C68A6A-2896-4A1A-AF01-393820FAAAFE}"/>
    <cellStyle name="Normal 61 2" xfId="41857" xr:uid="{1AE2E338-2A3B-4F26-859C-37E6313D8228}"/>
    <cellStyle name="Normal 62" xfId="37665" xr:uid="{2C7C467C-9972-48E2-974F-C0978A95FDD6}"/>
    <cellStyle name="Normal 62 2" xfId="41858" xr:uid="{137A8419-2B47-4F5D-B6FB-67E8A3837EDE}"/>
    <cellStyle name="Normal 63" xfId="37666" xr:uid="{82A39237-FD9F-4AE5-9F0F-1407F939CFA2}"/>
    <cellStyle name="Normal 63 2" xfId="37667" xr:uid="{E6113F6F-BD0E-40F5-B002-A282EA69E1C1}"/>
    <cellStyle name="Normal 63 3" xfId="37668" xr:uid="{A2CAEBF6-4B8D-4154-A3B5-A99194D2D7FC}"/>
    <cellStyle name="Normal 63 4" xfId="41859" xr:uid="{41CC97F2-BB30-4215-99E0-82AD4115D5FC}"/>
    <cellStyle name="Normal 64" xfId="37669" xr:uid="{1B357687-27F4-4449-BE1E-6772E80F003C}"/>
    <cellStyle name="Normal 64 2" xfId="37670" xr:uid="{AC7E0CA9-E368-4274-9C43-3C3B0C8B3DB8}"/>
    <cellStyle name="Normal 64 3" xfId="37671" xr:uid="{8EBBCC76-C474-4FD0-B69F-B4AE2D3E38C5}"/>
    <cellStyle name="Normal 64 4" xfId="41860" xr:uid="{10AB63E1-199F-445E-B0FB-A506D772C44D}"/>
    <cellStyle name="Normal 65" xfId="37672" xr:uid="{F2355C32-DC1F-43D0-9C08-78F8A4C83853}"/>
    <cellStyle name="Normal 65 2" xfId="41861" xr:uid="{0B1EFDD4-576E-409B-AC2D-00F7DF301D83}"/>
    <cellStyle name="Normal 66" xfId="37673" xr:uid="{7D3C79D9-8558-4E09-A192-B601791D5660}"/>
    <cellStyle name="Normal 66 2" xfId="37674" xr:uid="{AA6E50E4-E72B-457E-AE99-FD1C289AEFE7}"/>
    <cellStyle name="Normal 66 3" xfId="37675" xr:uid="{E6155EF9-99E1-401F-8F57-B2EA4931BCC9}"/>
    <cellStyle name="Normal 66 4" xfId="41862" xr:uid="{381F924D-1A04-4DDE-AB8B-09AE85EC37F0}"/>
    <cellStyle name="Normal 67" xfId="37676" xr:uid="{D79A74FD-6853-45B0-8B49-24D5E474D201}"/>
    <cellStyle name="Normal 67 2" xfId="41863" xr:uid="{8BC785F6-439A-4FE0-8CEC-332A0A73DBA9}"/>
    <cellStyle name="Normal 68" xfId="37677" xr:uid="{F7066209-4749-45A4-97C0-F7FF35D16C6D}"/>
    <cellStyle name="Normal 68 2" xfId="41864" xr:uid="{3554D26A-636E-43E7-8F5C-7C5B56BAFA62}"/>
    <cellStyle name="Normal 69" xfId="37678" xr:uid="{E19EE639-D071-47AA-AEF2-3EBC1F7348EB}"/>
    <cellStyle name="Normal 69 2" xfId="37679" xr:uid="{561DA4BF-0C76-450C-9663-041235A20DFB}"/>
    <cellStyle name="Normal 69 3" xfId="37680" xr:uid="{279B1CF6-D44C-4FB7-B4AF-A13BCCB56083}"/>
    <cellStyle name="Normal 69 4" xfId="41865" xr:uid="{B3E52877-E04C-4979-A601-15FB713EBABA}"/>
    <cellStyle name="Normal 7" xfId="37681" xr:uid="{8F887072-2B41-4210-8DAD-E9E0D8EC1EA5}"/>
    <cellStyle name="Normal 7 10" xfId="37682" xr:uid="{D592B299-1D9C-4FD9-AA3C-8759222309FC}"/>
    <cellStyle name="Normal 7 10 2" xfId="37683" xr:uid="{60EA6FC1-D812-43FD-86AB-644FEE7E50D7}"/>
    <cellStyle name="Normal 7 10 2 2" xfId="37684" xr:uid="{2B565501-28BC-4B0F-924B-B5CA0A576303}"/>
    <cellStyle name="Normal 7 10 2 3" xfId="37685" xr:uid="{DAC4924A-65F7-4CE8-A463-A31A6A097D0D}"/>
    <cellStyle name="Normal 7 10 3" xfId="37686" xr:uid="{A743AFD4-2E70-474A-A786-C872B7681A75}"/>
    <cellStyle name="Normal 7 10 3 2" xfId="37687" xr:uid="{84CCBE26-5A77-4964-A1F0-D2EE882F7B60}"/>
    <cellStyle name="Normal 7 10 3 3" xfId="37688" xr:uid="{4548AF3C-BCED-4DD4-AC2F-47FD08C5EFF5}"/>
    <cellStyle name="Normal 7 10 4" xfId="37689" xr:uid="{47005AB9-D2C5-4190-8887-0803BB5DD890}"/>
    <cellStyle name="Normal 7 10 5" xfId="37690" xr:uid="{FFDD6DE2-E9EF-44F5-A4D9-54A607107C11}"/>
    <cellStyle name="Normal 7 11" xfId="37691" xr:uid="{BB96B40F-E9A5-4385-A047-3280B5079210}"/>
    <cellStyle name="Normal 7 11 2" xfId="37692" xr:uid="{D9EB030B-4FC6-425C-9BAA-535AFCDD1E43}"/>
    <cellStyle name="Normal 7 11 2 2" xfId="37693" xr:uid="{A86CA364-2663-4C5E-8EB3-70C99AF0867E}"/>
    <cellStyle name="Normal 7 11 2 3" xfId="37694" xr:uid="{A4DDF1EC-44DE-48EF-A06B-E8B91416668E}"/>
    <cellStyle name="Normal 7 11 3" xfId="37695" xr:uid="{C73D2A27-D88E-4A1E-ACDC-F3BC68EBF1EE}"/>
    <cellStyle name="Normal 7 11 3 2" xfId="37696" xr:uid="{705305F4-3C67-487F-9CA9-4A03F5A7BB28}"/>
    <cellStyle name="Normal 7 11 3 3" xfId="37697" xr:uid="{DC2CDA13-FF06-4FBD-85B2-907EB48C1AB7}"/>
    <cellStyle name="Normal 7 11 4" xfId="37698" xr:uid="{C9E0F983-59F3-475C-9C01-FE51F279DDBD}"/>
    <cellStyle name="Normal 7 11 5" xfId="37699" xr:uid="{B17A4E5E-1F47-4FDF-A2BD-CDABF5457612}"/>
    <cellStyle name="Normal 7 12" xfId="37700" xr:uid="{AB9B93DA-48B1-4AC4-BD94-F959B9797B6F}"/>
    <cellStyle name="Normal 7 12 2" xfId="37701" xr:uid="{F5E8434D-2F49-4DB9-860B-45778B652CEC}"/>
    <cellStyle name="Normal 7 12 2 2" xfId="37702" xr:uid="{654CF126-59C8-42E5-9F58-F6752CEA2FA2}"/>
    <cellStyle name="Normal 7 12 2 3" xfId="37703" xr:uid="{2905DEA1-226D-43E5-B97E-0B2E3948C6EF}"/>
    <cellStyle name="Normal 7 12 3" xfId="37704" xr:uid="{176AA01F-FF50-488D-8862-3C39347821BD}"/>
    <cellStyle name="Normal 7 12 3 2" xfId="37705" xr:uid="{4815A925-45FE-444A-BEE3-DD2195A6E685}"/>
    <cellStyle name="Normal 7 12 3 3" xfId="37706" xr:uid="{EBD0DDA9-FD93-4E60-AD42-7C6057674BF5}"/>
    <cellStyle name="Normal 7 12 4" xfId="37707" xr:uid="{38DC7B64-3360-442B-A6CA-7A65C7AB92A0}"/>
    <cellStyle name="Normal 7 12 5" xfId="37708" xr:uid="{03BBF04C-ADA9-4C44-9FEE-83F59CF81384}"/>
    <cellStyle name="Normal 7 13" xfId="37709" xr:uid="{F4DCE95F-937E-40F1-8BBE-65888D911338}"/>
    <cellStyle name="Normal 7 13 2" xfId="37710" xr:uid="{2E5FA7A5-83F3-4F95-81D6-9CBCE12E7AE6}"/>
    <cellStyle name="Normal 7 13 2 2" xfId="37711" xr:uid="{979C9302-8545-41D8-B3D5-0A4155EA4534}"/>
    <cellStyle name="Normal 7 13 2 3" xfId="37712" xr:uid="{6A73B22E-FFE3-4923-BBE8-B8EBC3ACF20C}"/>
    <cellStyle name="Normal 7 13 3" xfId="37713" xr:uid="{74A551FF-8913-40A2-8DFF-F5163A994125}"/>
    <cellStyle name="Normal 7 13 3 2" xfId="37714" xr:uid="{9955622B-D935-4A00-BD59-E2D841FE5510}"/>
    <cellStyle name="Normal 7 13 3 3" xfId="37715" xr:uid="{9E61B908-2C95-403C-8C71-861CAE0613E8}"/>
    <cellStyle name="Normal 7 13 4" xfId="37716" xr:uid="{4A3AE75C-4CF3-412F-9334-6E300D9D78D2}"/>
    <cellStyle name="Normal 7 13 5" xfId="37717" xr:uid="{FA1B4D40-DF00-4E8B-902B-5465811E0049}"/>
    <cellStyle name="Normal 7 14" xfId="37718" xr:uid="{B4D0E4D8-2BDA-46DF-936F-4A77F5A33DE4}"/>
    <cellStyle name="Normal 7 14 2" xfId="37719" xr:uid="{9ED37CBE-18DD-4B30-9482-30085A5AB37C}"/>
    <cellStyle name="Normal 7 14 2 2" xfId="37720" xr:uid="{AC33BB54-9548-4FD8-B255-29197772BFB7}"/>
    <cellStyle name="Normal 7 14 2 3" xfId="37721" xr:uid="{1BCACF99-B9C5-4DA0-9D4C-03152B157079}"/>
    <cellStyle name="Normal 7 14 3" xfId="37722" xr:uid="{642F5CA1-D628-4622-A9C9-B3AAB400A4E2}"/>
    <cellStyle name="Normal 7 14 3 2" xfId="37723" xr:uid="{858FB94B-E3D4-45E7-A798-E7560B10FED3}"/>
    <cellStyle name="Normal 7 14 3 3" xfId="37724" xr:uid="{357DA452-7F7D-4A63-B02B-97A98FAD245B}"/>
    <cellStyle name="Normal 7 14 4" xfId="37725" xr:uid="{FC3B479E-3A16-4EA4-82CF-843FA6EF32E1}"/>
    <cellStyle name="Normal 7 14 5" xfId="37726" xr:uid="{6EE664EC-A35C-48D0-8E87-BACD399B53EC}"/>
    <cellStyle name="Normal 7 15" xfId="37727" xr:uid="{50CF141C-45A7-4016-B152-BB4C890056E8}"/>
    <cellStyle name="Normal 7 15 2" xfId="37728" xr:uid="{8C2D6883-7CBA-47C4-8AE3-CC795D0C2A4B}"/>
    <cellStyle name="Normal 7 15 2 2" xfId="37729" xr:uid="{B1821C6D-52A3-405D-B772-D7196D96951E}"/>
    <cellStyle name="Normal 7 15 2 3" xfId="37730" xr:uid="{E89BA0F8-B760-4B93-A3A2-CBA58AEBFBE7}"/>
    <cellStyle name="Normal 7 15 3" xfId="37731" xr:uid="{484C0FB4-A964-4F4F-AD59-0F55D5C42988}"/>
    <cellStyle name="Normal 7 15 3 2" xfId="37732" xr:uid="{7ABFFD5B-F1D8-4238-80F9-7706A8C37BB7}"/>
    <cellStyle name="Normal 7 15 3 3" xfId="37733" xr:uid="{D85FBE5C-42D7-4EB3-85D3-2B6363EF9164}"/>
    <cellStyle name="Normal 7 15 4" xfId="37734" xr:uid="{5D383106-7FBA-445B-A46B-CACE22EE05DD}"/>
    <cellStyle name="Normal 7 15 5" xfId="37735" xr:uid="{3A39BF7F-36D8-4838-A58A-297C986E25F1}"/>
    <cellStyle name="Normal 7 16" xfId="37736" xr:uid="{D3F9D942-080F-4D20-8DC9-D62228E728F3}"/>
    <cellStyle name="Normal 7 16 2" xfId="37737" xr:uid="{85B854C1-5668-47AA-9C31-14A7B9599FB2}"/>
    <cellStyle name="Normal 7 16 2 2" xfId="37738" xr:uid="{FACF8F5C-D9DF-421F-BDB8-DFB1D7E17F81}"/>
    <cellStyle name="Normal 7 16 2 3" xfId="37739" xr:uid="{6A38651C-8780-4238-8C0B-7E2FC68ADD5B}"/>
    <cellStyle name="Normal 7 16 3" xfId="37740" xr:uid="{CE4A534D-7C09-4FA7-A873-2AA366A10B2A}"/>
    <cellStyle name="Normal 7 16 3 2" xfId="37741" xr:uid="{5363C5AB-C583-4E69-87D6-85639D514E00}"/>
    <cellStyle name="Normal 7 16 3 3" xfId="37742" xr:uid="{CD6C5279-1BC8-4934-8294-E18AA6C5249C}"/>
    <cellStyle name="Normal 7 16 4" xfId="37743" xr:uid="{C3EA7A4A-A136-420B-B982-10198969F44A}"/>
    <cellStyle name="Normal 7 16 5" xfId="37744" xr:uid="{79053F3D-AE46-4E35-8F9E-9C9035CBBE59}"/>
    <cellStyle name="Normal 7 17" xfId="37745" xr:uid="{6C28BBB9-10CE-41D4-A3D5-A269BCEB4668}"/>
    <cellStyle name="Normal 7 17 2" xfId="37746" xr:uid="{B1B1FFF1-B6BB-4BE6-838F-D9998DB6B35E}"/>
    <cellStyle name="Normal 7 17 2 2" xfId="37747" xr:uid="{E6603D9E-B05D-4789-B414-F654B302B524}"/>
    <cellStyle name="Normal 7 17 2 3" xfId="37748" xr:uid="{CB7F215D-A167-4750-8B93-291CE1A231D7}"/>
    <cellStyle name="Normal 7 17 3" xfId="37749" xr:uid="{648FB795-4B93-4BB9-8D1C-A624DB9911F4}"/>
    <cellStyle name="Normal 7 17 3 2" xfId="37750" xr:uid="{F89C03CF-6D0D-4953-8B94-0244B0647E68}"/>
    <cellStyle name="Normal 7 17 3 3" xfId="37751" xr:uid="{FFDB6485-2D65-4CBB-9988-3BFC60068A53}"/>
    <cellStyle name="Normal 7 17 4" xfId="37752" xr:uid="{37C58AC5-688D-489D-BDE1-9762086592C0}"/>
    <cellStyle name="Normal 7 17 5" xfId="37753" xr:uid="{0E5C915A-233A-42A7-A572-E703F58E9CB4}"/>
    <cellStyle name="Normal 7 18" xfId="37754" xr:uid="{DE86F0C2-F121-46DA-A7CF-151AB5D3FE20}"/>
    <cellStyle name="Normal 7 18 2" xfId="37755" xr:uid="{EE0D9C2A-4102-4CFB-970E-51F1A5FDB3D1}"/>
    <cellStyle name="Normal 7 18 2 2" xfId="37756" xr:uid="{462FDAB7-09D6-4B12-9B8B-720C6C2D150F}"/>
    <cellStyle name="Normal 7 18 2 3" xfId="37757" xr:uid="{8F7093BA-AD73-481B-8DEB-0AAB80071EC3}"/>
    <cellStyle name="Normal 7 18 3" xfId="37758" xr:uid="{49784281-7212-4015-A365-2D8C4C0226B3}"/>
    <cellStyle name="Normal 7 18 3 2" xfId="37759" xr:uid="{82719B09-A373-49CD-83BF-21DDBF730FC4}"/>
    <cellStyle name="Normal 7 18 3 3" xfId="37760" xr:uid="{8EFBAE26-0D1A-4220-96D6-567C3ECE72D9}"/>
    <cellStyle name="Normal 7 18 4" xfId="37761" xr:uid="{392AD823-68AB-4530-BEC8-8552ED10B866}"/>
    <cellStyle name="Normal 7 18 5" xfId="37762" xr:uid="{E59E4604-F0E3-4FF2-995C-4336A96F2477}"/>
    <cellStyle name="Normal 7 19" xfId="37763" xr:uid="{152BEE08-567D-4F9A-A31B-83A759FD1B90}"/>
    <cellStyle name="Normal 7 19 2" xfId="37764" xr:uid="{B75BA0C9-E2A9-4BA1-94C6-C59290608BC1}"/>
    <cellStyle name="Normal 7 19 2 2" xfId="37765" xr:uid="{AE2627E5-250C-4FD4-8665-3864F7D5CA24}"/>
    <cellStyle name="Normal 7 19 2 3" xfId="37766" xr:uid="{3DDB0AB7-0C61-47A1-8FB7-955CD758DA08}"/>
    <cellStyle name="Normal 7 19 3" xfId="37767" xr:uid="{9B686BA2-97D6-46F6-B0CB-5A2428071100}"/>
    <cellStyle name="Normal 7 19 3 2" xfId="37768" xr:uid="{265F317B-3861-4603-A2A4-D56EC49E7E31}"/>
    <cellStyle name="Normal 7 19 3 3" xfId="37769" xr:uid="{34E586D5-5F81-4A85-AB6D-E3B8EBC8B9DA}"/>
    <cellStyle name="Normal 7 19 4" xfId="37770" xr:uid="{F4355F55-037E-469E-BED4-80A00DA47C6B}"/>
    <cellStyle name="Normal 7 19 5" xfId="37771" xr:uid="{E74FEC46-6CD7-4EDC-AF74-D1FD6402E369}"/>
    <cellStyle name="Normal 7 2" xfId="37772" xr:uid="{08B4E927-00EF-4794-A6D3-D902BBEA65B9}"/>
    <cellStyle name="Normal 7 2 10" xfId="37773" xr:uid="{653C17A6-90EE-42C0-9890-529352FA11FD}"/>
    <cellStyle name="Normal 7 2 10 2" xfId="37774" xr:uid="{F585D5EE-8978-460D-9483-DDCA0FB1EEAA}"/>
    <cellStyle name="Normal 7 2 10 2 2" xfId="37775" xr:uid="{799CE478-ED8F-460B-97DC-9B3812684EE0}"/>
    <cellStyle name="Normal 7 2 10 2 3" xfId="37776" xr:uid="{07F6CD54-DD16-468C-A413-2FEC933EF3A3}"/>
    <cellStyle name="Normal 7 2 10 3" xfId="37777" xr:uid="{04B8BFB6-75C7-4053-9AA3-A9EB0EBC1749}"/>
    <cellStyle name="Normal 7 2 10 3 2" xfId="37778" xr:uid="{BF415E7A-0107-4CB7-A89A-BCD6A5ED1850}"/>
    <cellStyle name="Normal 7 2 10 3 3" xfId="37779" xr:uid="{0D304784-EB2F-43AE-BBCD-5A19763EBA7D}"/>
    <cellStyle name="Normal 7 2 10 4" xfId="37780" xr:uid="{D228E998-2468-47BA-81D5-106F86FF8788}"/>
    <cellStyle name="Normal 7 2 10 5" xfId="37781" xr:uid="{01CAECB8-A6DE-4B6A-99FF-C6AF44707F37}"/>
    <cellStyle name="Normal 7 2 11" xfId="37782" xr:uid="{4A308D59-C8F4-4DA9-B554-28CEE472A38C}"/>
    <cellStyle name="Normal 7 2 11 2" xfId="37783" xr:uid="{504CF828-32AF-467D-AD66-E331DBC88BDE}"/>
    <cellStyle name="Normal 7 2 11 2 2" xfId="37784" xr:uid="{7F9EA716-7DC5-4548-AED8-57CFBFF6A541}"/>
    <cellStyle name="Normal 7 2 11 2 3" xfId="37785" xr:uid="{A3C025AF-4A29-44AC-AC4D-29B931815BD3}"/>
    <cellStyle name="Normal 7 2 11 3" xfId="37786" xr:uid="{74F2E71A-3496-4815-A130-7EFEC547909B}"/>
    <cellStyle name="Normal 7 2 11 3 2" xfId="37787" xr:uid="{255F8FD0-9CF6-47B9-84D9-75EB390F80BD}"/>
    <cellStyle name="Normal 7 2 11 3 3" xfId="37788" xr:uid="{4ACCE345-4933-4E2B-AD96-1FE0C426A8A5}"/>
    <cellStyle name="Normal 7 2 11 4" xfId="37789" xr:uid="{1A5AAA1B-4271-4D88-A8DB-C0D7DDE46739}"/>
    <cellStyle name="Normal 7 2 11 5" xfId="37790" xr:uid="{7EF377B9-BB60-469F-A18F-5C96B292940B}"/>
    <cellStyle name="Normal 7 2 12" xfId="37791" xr:uid="{270B31B7-8011-4CCA-BF8F-E1B357BB393C}"/>
    <cellStyle name="Normal 7 2 12 2" xfId="37792" xr:uid="{42D82C88-9F42-4496-82B6-6A3B5E58B5A6}"/>
    <cellStyle name="Normal 7 2 12 2 2" xfId="37793" xr:uid="{CA9CAAF9-EAF3-4B17-AD69-0B5B1DA5007A}"/>
    <cellStyle name="Normal 7 2 12 2 3" xfId="37794" xr:uid="{59A0CE4C-367B-4E70-9C3C-ED0F8D93484F}"/>
    <cellStyle name="Normal 7 2 12 3" xfId="37795" xr:uid="{E8710366-5838-476B-80BC-A9076238622C}"/>
    <cellStyle name="Normal 7 2 12 3 2" xfId="37796" xr:uid="{89B7F54F-EF81-401E-9BF5-C2441AF67905}"/>
    <cellStyle name="Normal 7 2 12 3 3" xfId="37797" xr:uid="{D31B427A-35F9-4069-9D1C-36C85887F868}"/>
    <cellStyle name="Normal 7 2 12 4" xfId="37798" xr:uid="{3CA34845-C4BB-46E2-AEA3-8E11C818286D}"/>
    <cellStyle name="Normal 7 2 12 5" xfId="37799" xr:uid="{05EA056D-CD47-49C1-B6F0-A1DE4884BE48}"/>
    <cellStyle name="Normal 7 2 13" xfId="37800" xr:uid="{8D873D67-176C-4D17-A0F5-A96DAA59EB77}"/>
    <cellStyle name="Normal 7 2 13 2" xfId="37801" xr:uid="{8174F086-9C99-496D-AC15-2CA7FD014A8D}"/>
    <cellStyle name="Normal 7 2 13 2 2" xfId="37802" xr:uid="{935512D7-649A-4EC6-AC59-8A2CF725BD91}"/>
    <cellStyle name="Normal 7 2 13 2 3" xfId="37803" xr:uid="{CC54A4F5-D76B-40BF-942A-32FD99C0ADEC}"/>
    <cellStyle name="Normal 7 2 13 3" xfId="37804" xr:uid="{4E2C1CE4-064E-4D17-BD9A-E28DB8E4B578}"/>
    <cellStyle name="Normal 7 2 13 3 2" xfId="37805" xr:uid="{0C9E881E-85E4-49E5-BBBB-56E9ED9F004C}"/>
    <cellStyle name="Normal 7 2 13 3 3" xfId="37806" xr:uid="{58500D0B-349A-4933-9017-264C7C1799D3}"/>
    <cellStyle name="Normal 7 2 13 4" xfId="37807" xr:uid="{64D99CC1-DFBB-45C0-9C10-F5BA552A8290}"/>
    <cellStyle name="Normal 7 2 13 5" xfId="37808" xr:uid="{BDC1B662-CDAA-4459-810B-FBC09EB76AEF}"/>
    <cellStyle name="Normal 7 2 14" xfId="37809" xr:uid="{1C39B8EA-F570-4A3C-92C4-F72AE7C69BCF}"/>
    <cellStyle name="Normal 7 2 14 2" xfId="37810" xr:uid="{8DAE4441-5E4D-4C37-B00F-A4A9CD3A5D20}"/>
    <cellStyle name="Normal 7 2 14 2 2" xfId="37811" xr:uid="{423F79E1-2C78-4D8C-B5DF-C2E9DB75FB62}"/>
    <cellStyle name="Normal 7 2 14 2 3" xfId="37812" xr:uid="{DE83153F-E6F7-40C5-9EDF-9A29F6F6AAF4}"/>
    <cellStyle name="Normal 7 2 14 3" xfId="37813" xr:uid="{EAED2E34-185E-447E-B7A2-EFD8C0532E34}"/>
    <cellStyle name="Normal 7 2 14 3 2" xfId="37814" xr:uid="{845708C5-5E73-4F9F-A5AA-031CE2085AC0}"/>
    <cellStyle name="Normal 7 2 14 3 3" xfId="37815" xr:uid="{1B29BE9B-E1A8-46A0-A249-9E6B2BFF02CA}"/>
    <cellStyle name="Normal 7 2 14 4" xfId="37816" xr:uid="{D129CEBF-539F-42A2-B3E5-85B57E902C08}"/>
    <cellStyle name="Normal 7 2 14 5" xfId="37817" xr:uid="{E7F11BE9-37C1-4714-BFA7-90FAFE940259}"/>
    <cellStyle name="Normal 7 2 15" xfId="37818" xr:uid="{38A60F61-1A03-45C8-8CDF-C9B3A292B033}"/>
    <cellStyle name="Normal 7 2 15 2" xfId="37819" xr:uid="{D01943CE-03D5-4C2D-82EE-89EF803A1755}"/>
    <cellStyle name="Normal 7 2 15 2 2" xfId="37820" xr:uid="{E9876270-0AD1-40D9-A8EE-358C48DAD0E9}"/>
    <cellStyle name="Normal 7 2 15 2 3" xfId="37821" xr:uid="{2FFF69B9-B357-47F3-92B9-95E16442179D}"/>
    <cellStyle name="Normal 7 2 15 3" xfId="37822" xr:uid="{FA38639A-D142-417A-B140-0E7EF98BA01D}"/>
    <cellStyle name="Normal 7 2 15 3 2" xfId="37823" xr:uid="{04740D58-BBC9-484C-89E3-1CA2DF9E11D8}"/>
    <cellStyle name="Normal 7 2 15 3 3" xfId="37824" xr:uid="{E66A6FB2-77E8-49FF-AC3B-2DEC2D28648F}"/>
    <cellStyle name="Normal 7 2 15 4" xfId="37825" xr:uid="{C0819133-308A-41B2-8766-9FA53EEA805E}"/>
    <cellStyle name="Normal 7 2 15 5" xfId="37826" xr:uid="{DDA3C2A2-E40D-46CF-8A71-EBC4A96706CE}"/>
    <cellStyle name="Normal 7 2 16" xfId="37827" xr:uid="{5FE9D87F-AC38-4380-94F2-91919EA4E417}"/>
    <cellStyle name="Normal 7 2 16 2" xfId="37828" xr:uid="{822933EC-8415-4F00-8E4F-F61AB50E6416}"/>
    <cellStyle name="Normal 7 2 16 2 2" xfId="37829" xr:uid="{8F4D5105-12D3-4CE1-B1D4-B0DF3B841D19}"/>
    <cellStyle name="Normal 7 2 16 2 3" xfId="37830" xr:uid="{D10C846D-1657-4187-809B-6BF6ADAECEBE}"/>
    <cellStyle name="Normal 7 2 16 3" xfId="37831" xr:uid="{9E6FE9B1-2246-4769-BD56-E474A2A6A22F}"/>
    <cellStyle name="Normal 7 2 16 3 2" xfId="37832" xr:uid="{6788F011-491E-4E6B-A7F9-C5D26978CBD6}"/>
    <cellStyle name="Normal 7 2 16 3 3" xfId="37833" xr:uid="{B6CD37BA-8493-4C29-BB2A-D5263BE7AD13}"/>
    <cellStyle name="Normal 7 2 16 4" xfId="37834" xr:uid="{78202274-3AED-48EC-B2CB-3EFBC589D69B}"/>
    <cellStyle name="Normal 7 2 16 5" xfId="37835" xr:uid="{2C874B82-5B02-4B47-BA84-9D0E91531741}"/>
    <cellStyle name="Normal 7 2 17" xfId="37836" xr:uid="{7BC3D6C5-A1D0-41BF-8C14-2ECF5087FAC5}"/>
    <cellStyle name="Normal 7 2 17 2" xfId="37837" xr:uid="{CC17D238-E313-4CE0-8152-6F97C989C46B}"/>
    <cellStyle name="Normal 7 2 17 2 2" xfId="37838" xr:uid="{41E1062D-8EDD-4198-816E-1BB9AF5011C0}"/>
    <cellStyle name="Normal 7 2 17 2 3" xfId="37839" xr:uid="{90A9A0B8-C898-49BF-A933-3A641DCE54C4}"/>
    <cellStyle name="Normal 7 2 17 3" xfId="37840" xr:uid="{EB97AA1E-11E6-4285-B18B-955FFE2E6F25}"/>
    <cellStyle name="Normal 7 2 17 3 2" xfId="37841" xr:uid="{22936AB1-0C18-4CD3-8F40-047390966D7B}"/>
    <cellStyle name="Normal 7 2 17 3 3" xfId="37842" xr:uid="{47E0AE0F-2916-480B-9DF7-19273DC7F20F}"/>
    <cellStyle name="Normal 7 2 17 4" xfId="37843" xr:uid="{779FAF4F-CECF-4CDE-B187-C44F0B42151E}"/>
    <cellStyle name="Normal 7 2 17 5" xfId="37844" xr:uid="{F45B9BE7-B9A7-4142-BEB9-993BB1A920E1}"/>
    <cellStyle name="Normal 7 2 18" xfId="37845" xr:uid="{60E8706A-726B-4574-A5B8-3DEBC1F0BEA8}"/>
    <cellStyle name="Normal 7 2 18 2" xfId="37846" xr:uid="{8497C38F-0F3D-4479-BFCD-0ADD5B8635EB}"/>
    <cellStyle name="Normal 7 2 18 2 2" xfId="37847" xr:uid="{005ABB0B-2788-45AB-B010-74C127B5FCEC}"/>
    <cellStyle name="Normal 7 2 18 2 3" xfId="37848" xr:uid="{8EED653E-0E99-4EF9-93AC-84D13CCDC6F4}"/>
    <cellStyle name="Normal 7 2 18 3" xfId="37849" xr:uid="{37B4D94A-3EA2-402D-8B52-9FD6150F4792}"/>
    <cellStyle name="Normal 7 2 18 3 2" xfId="37850" xr:uid="{9105966D-1E85-4931-A9EF-AF49E12F201F}"/>
    <cellStyle name="Normal 7 2 18 3 3" xfId="37851" xr:uid="{BE25FB2E-0E35-429B-AFA4-2CFFFF8B5B3E}"/>
    <cellStyle name="Normal 7 2 18 4" xfId="37852" xr:uid="{3A895CD9-32A7-4A33-BCF3-45D5EA5E41B0}"/>
    <cellStyle name="Normal 7 2 18 5" xfId="37853" xr:uid="{2787C865-E3A2-45F0-8801-A1DB8E2F3E68}"/>
    <cellStyle name="Normal 7 2 19" xfId="37854" xr:uid="{C04B234A-7BB8-44F5-8B15-BC7127202925}"/>
    <cellStyle name="Normal 7 2 19 2" xfId="37855" xr:uid="{7DDED56B-FA14-41F6-833B-6CC648C27AEC}"/>
    <cellStyle name="Normal 7 2 19 2 2" xfId="37856" xr:uid="{DEC32175-6CF7-4F88-A0FE-14F4B3C10F1C}"/>
    <cellStyle name="Normal 7 2 19 2 3" xfId="37857" xr:uid="{5A981406-DF83-413C-AFB6-4C1A5AC636EA}"/>
    <cellStyle name="Normal 7 2 19 3" xfId="37858" xr:uid="{5F199550-DF7F-4457-A34C-07EBBCFCF5C9}"/>
    <cellStyle name="Normal 7 2 19 3 2" xfId="37859" xr:uid="{BA8C26E0-3764-4AE1-8A64-6F19031D892F}"/>
    <cellStyle name="Normal 7 2 19 3 3" xfId="37860" xr:uid="{D8ADA007-DC3C-4250-BFA2-2F22C01F860E}"/>
    <cellStyle name="Normal 7 2 19 4" xfId="37861" xr:uid="{04584B5A-CE4D-40F7-A27D-747A3790909C}"/>
    <cellStyle name="Normal 7 2 19 5" xfId="37862" xr:uid="{2C2EB9E2-463D-4886-8239-02ACA22A0650}"/>
    <cellStyle name="Normal 7 2 2" xfId="37863" xr:uid="{03C59CE3-E7B0-4458-902C-9373FFA81486}"/>
    <cellStyle name="Normal 7 2 2 2" xfId="37864" xr:uid="{C04D2D07-AD08-4BA7-87AD-156D2B94366D}"/>
    <cellStyle name="Normal 7 2 2 2 2" xfId="37865" xr:uid="{11F8B5D3-8B5B-408E-983A-EEF0A9B7A137}"/>
    <cellStyle name="Normal 7 2 2 2 3" xfId="37866" xr:uid="{6455FA37-DC1A-4BFC-8773-ABD10D4642FF}"/>
    <cellStyle name="Normal 7 2 2 3" xfId="37867" xr:uid="{9D6D661E-3CD3-4E93-BD8B-640648066FDA}"/>
    <cellStyle name="Normal 7 2 2 3 2" xfId="37868" xr:uid="{6A0D3431-07D7-4A7D-8325-CD0CFCD9C916}"/>
    <cellStyle name="Normal 7 2 2 3 3" xfId="37869" xr:uid="{2125460F-7EA6-4B19-AEE4-96A1653AF58D}"/>
    <cellStyle name="Normal 7 2 2 4" xfId="37870" xr:uid="{F9E86361-9501-4C99-B468-996478E018A3}"/>
    <cellStyle name="Normal 7 2 2 5" xfId="37871" xr:uid="{EFA482A2-762C-445C-97AF-44E13D98826A}"/>
    <cellStyle name="Normal 7 2 20" xfId="37872" xr:uid="{7926FB6B-7BAC-40A1-AE75-4EB939730D33}"/>
    <cellStyle name="Normal 7 2 20 2" xfId="37873" xr:uid="{4E438D91-A27E-4A0F-A2E1-E27EEB8A18A5}"/>
    <cellStyle name="Normal 7 2 20 2 2" xfId="37874" xr:uid="{09C57445-D5AB-4E8D-B74E-A0072A4626AB}"/>
    <cellStyle name="Normal 7 2 20 2 3" xfId="37875" xr:uid="{387A93A5-DCE9-4A54-BE4C-5C560C26B224}"/>
    <cellStyle name="Normal 7 2 20 3" xfId="37876" xr:uid="{DE52F4ED-4C3D-4E1A-8EA7-EFAA2EF8F76F}"/>
    <cellStyle name="Normal 7 2 20 3 2" xfId="37877" xr:uid="{594DC71C-EB74-42CB-8B4B-BAB3CAE251BE}"/>
    <cellStyle name="Normal 7 2 20 3 3" xfId="37878" xr:uid="{79F7F020-933A-4C71-9994-5EE7E8BD042C}"/>
    <cellStyle name="Normal 7 2 20 4" xfId="37879" xr:uid="{2659F7B6-CB46-414E-96BE-F99EDDA1C4D2}"/>
    <cellStyle name="Normal 7 2 20 5" xfId="37880" xr:uid="{CC2C8B3B-DA3B-4AE3-A54D-3F1D6E10F244}"/>
    <cellStyle name="Normal 7 2 21" xfId="37881" xr:uid="{797602A5-761E-4854-AA8B-99DCD800CD70}"/>
    <cellStyle name="Normal 7 2 21 2" xfId="37882" xr:uid="{225F41B7-B3EF-4FB8-AEDF-9C37F33C527B}"/>
    <cellStyle name="Normal 7 2 21 2 2" xfId="37883" xr:uid="{41C1E145-79D6-4E90-92E3-FCFEAB43223C}"/>
    <cellStyle name="Normal 7 2 21 2 3" xfId="37884" xr:uid="{3B985474-972E-4E70-9ACE-88FEA3085F3D}"/>
    <cellStyle name="Normal 7 2 21 3" xfId="37885" xr:uid="{5C80147A-A329-449C-B640-55B029AC5A04}"/>
    <cellStyle name="Normal 7 2 21 3 2" xfId="37886" xr:uid="{BEE28D57-95A8-40F0-9684-EB48191657AE}"/>
    <cellStyle name="Normal 7 2 21 3 3" xfId="37887" xr:uid="{01E2CA30-86C1-4603-A3D7-A5F43A8441A7}"/>
    <cellStyle name="Normal 7 2 21 4" xfId="37888" xr:uid="{79034915-4F54-475C-B85F-E2C2BE765910}"/>
    <cellStyle name="Normal 7 2 21 5" xfId="37889" xr:uid="{C79539D4-AA6C-4ACD-8A2B-B553B9891C1D}"/>
    <cellStyle name="Normal 7 2 22" xfId="37890" xr:uid="{5780C989-003D-4488-ADD7-7F9FA385CF05}"/>
    <cellStyle name="Normal 7 2 22 2" xfId="37891" xr:uid="{F94793C2-A6CD-4A15-A3B1-023A2E0EBFC4}"/>
    <cellStyle name="Normal 7 2 22 2 2" xfId="37892" xr:uid="{6837A394-2547-448F-BC40-532BB9BEF0BE}"/>
    <cellStyle name="Normal 7 2 22 2 3" xfId="37893" xr:uid="{D57FECDC-FD26-4059-B8A4-534A40BF702B}"/>
    <cellStyle name="Normal 7 2 22 3" xfId="37894" xr:uid="{D656192C-C9D7-4FD1-B125-5029D401BB5A}"/>
    <cellStyle name="Normal 7 2 22 3 2" xfId="37895" xr:uid="{F96E99FB-26A7-4352-AF11-8670F70401FA}"/>
    <cellStyle name="Normal 7 2 22 3 3" xfId="37896" xr:uid="{7283D733-CD44-464F-BB82-8EA337301D12}"/>
    <cellStyle name="Normal 7 2 22 4" xfId="37897" xr:uid="{F1AC1BB5-FF61-427D-9278-89471B0D7317}"/>
    <cellStyle name="Normal 7 2 22 5" xfId="37898" xr:uid="{8E059AFF-8556-47EB-A8DD-49F280EBC2BD}"/>
    <cellStyle name="Normal 7 2 23" xfId="37899" xr:uid="{D006D0BD-1B7C-4CDC-AB93-24EB4398E288}"/>
    <cellStyle name="Normal 7 2 23 2" xfId="37900" xr:uid="{C853FBFB-09A5-433B-9BDC-DA4F1C5C35D0}"/>
    <cellStyle name="Normal 7 2 23 2 2" xfId="37901" xr:uid="{200A80CC-5E30-4D3E-8385-1CF078CB64C0}"/>
    <cellStyle name="Normal 7 2 23 2 3" xfId="37902" xr:uid="{CDDAD272-2198-4BDB-B66C-D50BDF335398}"/>
    <cellStyle name="Normal 7 2 23 3" xfId="37903" xr:uid="{7E270587-5FC3-4F15-A5BD-46D05207CFFA}"/>
    <cellStyle name="Normal 7 2 23 3 2" xfId="37904" xr:uid="{9A559843-BF77-4D61-B14B-845BD5E05336}"/>
    <cellStyle name="Normal 7 2 23 3 3" xfId="37905" xr:uid="{5340BCCC-11F9-4420-BAD6-085CEC5A3342}"/>
    <cellStyle name="Normal 7 2 23 4" xfId="37906" xr:uid="{48E9433B-E7DB-45DA-8AEA-BC54E47E25E4}"/>
    <cellStyle name="Normal 7 2 23 5" xfId="37907" xr:uid="{631B1593-2AB4-412F-BB53-328C076D155D}"/>
    <cellStyle name="Normal 7 2 24" xfId="37908" xr:uid="{33E952BF-6D30-482B-8C04-2C68502349BF}"/>
    <cellStyle name="Normal 7 2 24 2" xfId="37909" xr:uid="{5C0F48E3-6110-4075-9F8C-FB5AA785129A}"/>
    <cellStyle name="Normal 7 2 24 3" xfId="37910" xr:uid="{32775A7E-A873-45B4-B5D2-0B6F852E8482}"/>
    <cellStyle name="Normal 7 2 25" xfId="37911" xr:uid="{1316B75F-2B65-4045-BB39-265F85D43143}"/>
    <cellStyle name="Normal 7 2 25 2" xfId="37912" xr:uid="{5CF9BF18-3032-49A9-AE1E-64CAD758EDF4}"/>
    <cellStyle name="Normal 7 2 25 3" xfId="37913" xr:uid="{F5026ED0-5BCC-40CF-ADCF-42D1112C8503}"/>
    <cellStyle name="Normal 7 2 26" xfId="37914" xr:uid="{CC1857B4-2C1D-4EC9-868B-3E43BF13A81E}"/>
    <cellStyle name="Normal 7 2 27" xfId="37915" xr:uid="{1B35779F-A3B1-4016-BF41-32102A6F52BD}"/>
    <cellStyle name="Normal 7 2 3" xfId="37916" xr:uid="{003F6967-8FD8-43DE-B5FB-FBCA0CFDCEFE}"/>
    <cellStyle name="Normal 7 2 3 2" xfId="37917" xr:uid="{3EE1FC28-085C-4645-BFA3-E754E7F514F2}"/>
    <cellStyle name="Normal 7 2 3 2 2" xfId="37918" xr:uid="{AA4D4E62-E25E-4E22-9A09-B37BA40B18B2}"/>
    <cellStyle name="Normal 7 2 3 2 3" xfId="37919" xr:uid="{28172F28-99E2-4CE1-9C88-74D8460CFC4E}"/>
    <cellStyle name="Normal 7 2 3 3" xfId="37920" xr:uid="{6C93688A-0E7D-4BEA-AC64-377E829C838F}"/>
    <cellStyle name="Normal 7 2 3 3 2" xfId="37921" xr:uid="{5FD192E1-05FE-4600-9C18-698A48C11D49}"/>
    <cellStyle name="Normal 7 2 3 3 3" xfId="37922" xr:uid="{3349490D-0CF1-4A26-B9C0-79ED906B64CB}"/>
    <cellStyle name="Normal 7 2 3 4" xfId="37923" xr:uid="{6A2C7131-6776-41E1-9155-0A29A0B22413}"/>
    <cellStyle name="Normal 7 2 3 5" xfId="37924" xr:uid="{0BC98A08-C75E-49E8-8363-31483B285A99}"/>
    <cellStyle name="Normal 7 2 4" xfId="37925" xr:uid="{5499BC48-8DB8-41C0-93D8-BB3973A7D2EF}"/>
    <cellStyle name="Normal 7 2 4 2" xfId="37926" xr:uid="{F3F8703D-2B34-4FA5-AC22-DC26D6AF5812}"/>
    <cellStyle name="Normal 7 2 4 2 2" xfId="37927" xr:uid="{467A0D55-5948-4FC4-A09B-471863F5036B}"/>
    <cellStyle name="Normal 7 2 4 2 3" xfId="37928" xr:uid="{924FA316-69A0-4564-9E6D-FE60E832CB34}"/>
    <cellStyle name="Normal 7 2 4 3" xfId="37929" xr:uid="{19C027CF-0464-43B1-9900-4C0F0ED98C3D}"/>
    <cellStyle name="Normal 7 2 4 3 2" xfId="37930" xr:uid="{600C4FA1-C739-47F9-A2DF-F55BC49D3C89}"/>
    <cellStyle name="Normal 7 2 4 3 3" xfId="37931" xr:uid="{B7B15387-7E5A-4663-9C0A-DB2E197C37BB}"/>
    <cellStyle name="Normal 7 2 4 4" xfId="37932" xr:uid="{1822DC41-AFDD-4DF7-A96D-654CBFBD51E7}"/>
    <cellStyle name="Normal 7 2 4 5" xfId="37933" xr:uid="{1B2D562B-0B78-455F-80FC-56D5A754CA3F}"/>
    <cellStyle name="Normal 7 2 5" xfId="37934" xr:uid="{794A168B-20F4-4776-96A2-ABE0B6EF3E66}"/>
    <cellStyle name="Normal 7 2 5 2" xfId="37935" xr:uid="{4C6A9F04-2086-4CB1-A2EE-67553090B06B}"/>
    <cellStyle name="Normal 7 2 5 2 2" xfId="37936" xr:uid="{10D4D007-2589-4B92-9C91-9F9B1104368E}"/>
    <cellStyle name="Normal 7 2 5 2 3" xfId="37937" xr:uid="{0B5F1285-A152-46A5-9EC3-54F89558FAFA}"/>
    <cellStyle name="Normal 7 2 5 3" xfId="37938" xr:uid="{AE282733-96E8-47DA-B607-D9D9E35404CF}"/>
    <cellStyle name="Normal 7 2 5 3 2" xfId="37939" xr:uid="{AA2A2EA4-3FCD-4C80-B729-D10D3AEAD470}"/>
    <cellStyle name="Normal 7 2 5 3 3" xfId="37940" xr:uid="{18BEC931-8905-4B48-AFFB-581DA290C2FB}"/>
    <cellStyle name="Normal 7 2 5 4" xfId="37941" xr:uid="{52DE396E-7738-446A-83DC-7755D619127B}"/>
    <cellStyle name="Normal 7 2 5 5" xfId="37942" xr:uid="{CB57D340-54F3-47E2-A7AC-F44A6FF960E2}"/>
    <cellStyle name="Normal 7 2 6" xfId="37943" xr:uid="{05DB1A9C-EDFC-4A33-B046-910E478F443F}"/>
    <cellStyle name="Normal 7 2 6 2" xfId="37944" xr:uid="{5FD6B5E2-8061-4770-B7C2-F936570FAC33}"/>
    <cellStyle name="Normal 7 2 6 2 2" xfId="37945" xr:uid="{2557DFC7-9E13-4171-A899-ED869DAC9FFC}"/>
    <cellStyle name="Normal 7 2 6 2 3" xfId="37946" xr:uid="{93A91568-9966-4915-9987-3C4722B389EC}"/>
    <cellStyle name="Normal 7 2 6 3" xfId="37947" xr:uid="{9472DA40-7116-4C96-9EEE-AF7B0DA1DC55}"/>
    <cellStyle name="Normal 7 2 6 3 2" xfId="37948" xr:uid="{6F5FD459-3930-4154-A6A2-F19E17EC298B}"/>
    <cellStyle name="Normal 7 2 6 3 3" xfId="37949" xr:uid="{4CEDC776-2FA0-4E86-A6ED-43DEFE0E0A22}"/>
    <cellStyle name="Normal 7 2 6 4" xfId="37950" xr:uid="{10A686CB-C01F-4C83-BAFF-2B1305425EAA}"/>
    <cellStyle name="Normal 7 2 6 5" xfId="37951" xr:uid="{375C05FE-6BE9-40CB-93ED-EA5702C7FF89}"/>
    <cellStyle name="Normal 7 2 7" xfId="37952" xr:uid="{3A216855-3FBE-429F-99D3-AE135A24FC1B}"/>
    <cellStyle name="Normal 7 2 7 2" xfId="37953" xr:uid="{56127DC2-3AAA-4AB5-82E9-F6C2D34082DB}"/>
    <cellStyle name="Normal 7 2 7 2 2" xfId="37954" xr:uid="{C3C59CD9-6BD2-4B91-8AEE-0DB835FBAA30}"/>
    <cellStyle name="Normal 7 2 7 2 3" xfId="37955" xr:uid="{EC3E643D-E32D-443C-9961-6FA370962FDE}"/>
    <cellStyle name="Normal 7 2 7 3" xfId="37956" xr:uid="{DE25E536-E3C1-474B-BF56-EBE626B165FC}"/>
    <cellStyle name="Normal 7 2 7 3 2" xfId="37957" xr:uid="{6593C9A7-97D0-434E-A4A3-E438A85C9077}"/>
    <cellStyle name="Normal 7 2 7 3 3" xfId="37958" xr:uid="{384E0363-5992-4433-B407-2A969921D2AD}"/>
    <cellStyle name="Normal 7 2 7 4" xfId="37959" xr:uid="{2051C970-7B35-4F8B-982B-2633368A1983}"/>
    <cellStyle name="Normal 7 2 7 5" xfId="37960" xr:uid="{8E5A0F18-D542-4E4A-8BC6-68481FB4D5E8}"/>
    <cellStyle name="Normal 7 2 8" xfId="37961" xr:uid="{25E20004-99BA-4A8D-A778-9C4184F9F39C}"/>
    <cellStyle name="Normal 7 2 8 2" xfId="37962" xr:uid="{12470E94-A4E5-471A-A36E-C80A3A50729F}"/>
    <cellStyle name="Normal 7 2 8 2 2" xfId="37963" xr:uid="{54F0392D-5F90-469E-91BE-B45BCB04A1A9}"/>
    <cellStyle name="Normal 7 2 8 2 3" xfId="37964" xr:uid="{ED40D795-52D9-459F-8C70-C7ED61893E9D}"/>
    <cellStyle name="Normal 7 2 8 3" xfId="37965" xr:uid="{E3AD3622-CE52-4C3F-84D8-85D4E534D928}"/>
    <cellStyle name="Normal 7 2 8 3 2" xfId="37966" xr:uid="{CED6125E-111A-41B7-B7F0-29A823A4BFD4}"/>
    <cellStyle name="Normal 7 2 8 3 3" xfId="37967" xr:uid="{230A14D8-5E87-4ED4-B599-939224B6C698}"/>
    <cellStyle name="Normal 7 2 8 4" xfId="37968" xr:uid="{71F2F068-64D5-4D20-99CD-8B5091D354E3}"/>
    <cellStyle name="Normal 7 2 8 5" xfId="37969" xr:uid="{9676A582-213F-49ED-9367-1A503D54B80F}"/>
    <cellStyle name="Normal 7 2 9" xfId="37970" xr:uid="{FF989729-1115-4499-B6C2-AB0C603071C1}"/>
    <cellStyle name="Normal 7 2 9 2" xfId="37971" xr:uid="{4E38070F-ABA3-4A0B-A130-AB9589DE4B35}"/>
    <cellStyle name="Normal 7 2 9 2 2" xfId="37972" xr:uid="{DA7CA25D-357E-486F-9DFE-4AA85BDFF303}"/>
    <cellStyle name="Normal 7 2 9 2 3" xfId="37973" xr:uid="{B7F1430B-D68A-4521-9E9A-939640300303}"/>
    <cellStyle name="Normal 7 2 9 3" xfId="37974" xr:uid="{651D5EA8-24B3-4FF9-A542-53E598573FAA}"/>
    <cellStyle name="Normal 7 2 9 3 2" xfId="37975" xr:uid="{61DC64B3-0492-4308-9081-6B7C3D6FF9AC}"/>
    <cellStyle name="Normal 7 2 9 3 3" xfId="37976" xr:uid="{8B66E9E4-858C-4252-9EEE-EC41BF231C7F}"/>
    <cellStyle name="Normal 7 2 9 4" xfId="37977" xr:uid="{1A2F9DD0-0143-4734-811C-0E9FC1F634E4}"/>
    <cellStyle name="Normal 7 2 9 5" xfId="37978" xr:uid="{A6F06B4D-19D1-4491-A621-849C6FDEA969}"/>
    <cellStyle name="Normal 7 20" xfId="37979" xr:uid="{DB426B21-D20F-446C-9F4D-D81AD4166696}"/>
    <cellStyle name="Normal 7 20 2" xfId="37980" xr:uid="{461A4111-87E3-43A0-BE28-1F4A85AD4B0A}"/>
    <cellStyle name="Normal 7 20 2 2" xfId="37981" xr:uid="{74510946-7AED-4997-86D8-D1B11C3934B1}"/>
    <cellStyle name="Normal 7 20 2 3" xfId="37982" xr:uid="{16D6585C-039F-4FC3-9D1B-241B00C1BD42}"/>
    <cellStyle name="Normal 7 20 3" xfId="37983" xr:uid="{49DB5681-D1CC-4AF2-B104-9132B579F17E}"/>
    <cellStyle name="Normal 7 20 3 2" xfId="37984" xr:uid="{EC07E4B5-DF3F-40DB-ABAB-9A9C99F97153}"/>
    <cellStyle name="Normal 7 20 3 3" xfId="37985" xr:uid="{1785B40C-B4DD-40DA-BDE5-01285EDF127B}"/>
    <cellStyle name="Normal 7 20 4" xfId="37986" xr:uid="{3E67F2B7-72A1-4B30-BE99-CEC5B9F82193}"/>
    <cellStyle name="Normal 7 20 5" xfId="37987" xr:uid="{1288525D-E1B3-44D5-9D94-5E035169A2F2}"/>
    <cellStyle name="Normal 7 21" xfId="37988" xr:uid="{03876F65-3086-429B-8D29-A5024B86C040}"/>
    <cellStyle name="Normal 7 21 2" xfId="37989" xr:uid="{59E50CDA-6445-4A4A-B2D5-42FF5C62E045}"/>
    <cellStyle name="Normal 7 21 2 2" xfId="37990" xr:uid="{84F49BB6-A4F5-4A76-BC94-1E51BF70C4E1}"/>
    <cellStyle name="Normal 7 21 2 3" xfId="37991" xr:uid="{A4C5D024-AE43-40F1-A0BF-D8B69E6BC5DF}"/>
    <cellStyle name="Normal 7 21 3" xfId="37992" xr:uid="{57B0D049-E98A-4C3B-8873-ADBF3C478A2F}"/>
    <cellStyle name="Normal 7 21 3 2" xfId="37993" xr:uid="{BDA9E0BF-4465-4C27-A63F-D2DA0E7DAAAF}"/>
    <cellStyle name="Normal 7 21 3 3" xfId="37994" xr:uid="{CECD54AB-5B53-4F08-990A-E62D2034C7D8}"/>
    <cellStyle name="Normal 7 21 4" xfId="37995" xr:uid="{196F6A70-2703-4520-91A5-FF39598BCD67}"/>
    <cellStyle name="Normal 7 21 5" xfId="37996" xr:uid="{9018BD6D-A071-478A-9471-B91495EF9679}"/>
    <cellStyle name="Normal 7 22" xfId="37997" xr:uid="{8E118049-00DC-4300-B506-1B6973B193AF}"/>
    <cellStyle name="Normal 7 22 2" xfId="37998" xr:uid="{E8A38F15-2BE5-4ACB-9145-9207C2E80156}"/>
    <cellStyle name="Normal 7 22 2 2" xfId="37999" xr:uid="{59117598-A4FE-43F2-81BD-A8BF9F46BCD9}"/>
    <cellStyle name="Normal 7 22 2 3" xfId="38000" xr:uid="{A8B400BC-CC3B-4419-B230-1A37E82044AB}"/>
    <cellStyle name="Normal 7 22 3" xfId="38001" xr:uid="{392B5C96-BEC9-4EE6-9FFC-4BAA0D99F178}"/>
    <cellStyle name="Normal 7 22 3 2" xfId="38002" xr:uid="{2D6B62A4-CE91-41F6-AC24-0688B92D02EC}"/>
    <cellStyle name="Normal 7 22 3 3" xfId="38003" xr:uid="{99A75E1D-F9F3-45A6-88B7-DDE44EAA05BE}"/>
    <cellStyle name="Normal 7 22 4" xfId="38004" xr:uid="{BECAC355-4502-42F8-B99C-FC77BFE348D3}"/>
    <cellStyle name="Normal 7 22 5" xfId="38005" xr:uid="{0B74D8DA-22D1-46E4-B06A-8BBE8EC4175D}"/>
    <cellStyle name="Normal 7 23" xfId="38006" xr:uid="{D4260453-A5DC-4DC9-BA8B-C04A5D12B09F}"/>
    <cellStyle name="Normal 7 23 2" xfId="38007" xr:uid="{B49E1140-39E4-4E81-BCAF-8597F00157F0}"/>
    <cellStyle name="Normal 7 23 2 2" xfId="38008" xr:uid="{ACD68ADD-EBEC-4FC5-B3C8-35EC1772B033}"/>
    <cellStyle name="Normal 7 23 2 3" xfId="38009" xr:uid="{12DE260C-1E9C-4ACB-8DB8-858511133C20}"/>
    <cellStyle name="Normal 7 23 3" xfId="38010" xr:uid="{D95D3158-B2BA-4CD1-8A51-1222D29E5A86}"/>
    <cellStyle name="Normal 7 23 3 2" xfId="38011" xr:uid="{68CD846F-4A4F-43F5-808D-592180B54AB6}"/>
    <cellStyle name="Normal 7 23 3 3" xfId="38012" xr:uid="{B36C5CA4-701B-4D4E-A7A7-6300CB5352A0}"/>
    <cellStyle name="Normal 7 23 4" xfId="38013" xr:uid="{BB5F4A83-EF37-433D-AF1E-0063FEB8AADD}"/>
    <cellStyle name="Normal 7 23 5" xfId="38014" xr:uid="{5E6E5C48-5802-42F9-9499-2EB6EC275EDF}"/>
    <cellStyle name="Normal 7 24" xfId="38015" xr:uid="{E4B05C3F-A7CD-46D3-BCB8-3DA6686F5E34}"/>
    <cellStyle name="Normal 7 24 2" xfId="38016" xr:uid="{7A66272D-49BD-4D5E-A2C6-7998EA6E30D4}"/>
    <cellStyle name="Normal 7 24 2 2" xfId="38017" xr:uid="{BEEE6937-5F43-47D4-86C7-399984236675}"/>
    <cellStyle name="Normal 7 24 2 3" xfId="38018" xr:uid="{120735E1-E8A4-4DBE-91A8-4521B27E6761}"/>
    <cellStyle name="Normal 7 24 3" xfId="38019" xr:uid="{1CE83ED6-E833-42C6-B392-AD4DA9D88966}"/>
    <cellStyle name="Normal 7 24 3 2" xfId="38020" xr:uid="{19AE7573-5D13-4862-AB43-3683378B2A0E}"/>
    <cellStyle name="Normal 7 24 3 3" xfId="38021" xr:uid="{EFD9E0CF-0883-4CEE-BC51-7FC15898087A}"/>
    <cellStyle name="Normal 7 24 4" xfId="38022" xr:uid="{CFA548F0-76D4-4E01-B63F-F79B9A784821}"/>
    <cellStyle name="Normal 7 24 5" xfId="38023" xr:uid="{BB279BE2-322F-4539-8538-BE266EACA57C}"/>
    <cellStyle name="Normal 7 25" xfId="38024" xr:uid="{AF6E06D8-C0CD-4799-ABE1-1C2388220585}"/>
    <cellStyle name="Normal 7 25 2" xfId="38025" xr:uid="{47D5D8FF-19E6-4891-8D1F-3D3DBA518A78}"/>
    <cellStyle name="Normal 7 25 2 2" xfId="38026" xr:uid="{7D25A8D8-2BB5-4E3D-B587-11925C91992B}"/>
    <cellStyle name="Normal 7 25 2 3" xfId="38027" xr:uid="{6778C4A0-0029-4DE2-B833-BEDA6B92D324}"/>
    <cellStyle name="Normal 7 25 3" xfId="38028" xr:uid="{E987C99F-6ED5-4961-9713-0724AB6D2F98}"/>
    <cellStyle name="Normal 7 25 3 2" xfId="38029" xr:uid="{73ED9502-2F20-458D-9BE3-FEFAFFAD7B9A}"/>
    <cellStyle name="Normal 7 25 3 3" xfId="38030" xr:uid="{45CE7C34-CAB0-475F-94EC-7BFBCFBA44A6}"/>
    <cellStyle name="Normal 7 25 4" xfId="38031" xr:uid="{6AF7972A-D7A9-44CF-AC3C-1C21CDBB8CC4}"/>
    <cellStyle name="Normal 7 25 5" xfId="38032" xr:uid="{7DA68748-569D-430A-9260-F4D7F46C1921}"/>
    <cellStyle name="Normal 7 26" xfId="38033" xr:uid="{12F2188C-5EAC-4A90-9114-4E91123C8191}"/>
    <cellStyle name="Normal 7 26 2" xfId="41569" xr:uid="{15C9CE66-827D-4956-B137-F6EE6EAD9CC5}"/>
    <cellStyle name="Normal 7 27" xfId="38034" xr:uid="{28B72284-7B2E-49E1-BF5E-BCF349BE0BD0}"/>
    <cellStyle name="Normal 7 27 2" xfId="41570" xr:uid="{B4085BCA-A17F-428A-AE55-12DC9FCF3C85}"/>
    <cellStyle name="Normal 7 28" xfId="38035" xr:uid="{1AF9EB40-6993-4465-85D9-5F501DFFB629}"/>
    <cellStyle name="Normal 7 28 2" xfId="41489" xr:uid="{45E98CB8-7620-4D92-B2F1-E75D8722456E}"/>
    <cellStyle name="Normal 7 29" xfId="41471" xr:uid="{85A2E59E-A1FD-4AC9-A05C-4F87B69671A4}"/>
    <cellStyle name="Normal 7 3" xfId="38036" xr:uid="{B2C92BF2-C8B5-44F6-A64E-C4B9E5E4FB49}"/>
    <cellStyle name="Normal 7 3 2" xfId="38037" xr:uid="{659B1CAA-4811-4B1E-9731-832735A65DD3}"/>
    <cellStyle name="Normal 7 3 2 2" xfId="38038" xr:uid="{171B7373-F532-4500-9434-E3C9DFCBAC6F}"/>
    <cellStyle name="Normal 7 3 2 3" xfId="38039" xr:uid="{7327E348-6348-4CEA-AD0C-CF89B4F7DDB2}"/>
    <cellStyle name="Normal 7 3 3" xfId="38040" xr:uid="{D014BF9A-495E-47F7-8B7A-6B49006E4B2B}"/>
    <cellStyle name="Normal 7 3 3 2" xfId="38041" xr:uid="{66C1B73E-77A4-4031-B48E-B03AE657ED20}"/>
    <cellStyle name="Normal 7 3 3 3" xfId="38042" xr:uid="{0AF91687-C76A-4D78-8D18-FB771D2BEE37}"/>
    <cellStyle name="Normal 7 3 4" xfId="38043" xr:uid="{6F1EA1DE-C695-4689-BBF7-4A88F8B594F1}"/>
    <cellStyle name="Normal 7 3 5" xfId="38044" xr:uid="{CE7A349B-DCE2-4A20-BCDF-442A04B08178}"/>
    <cellStyle name="Normal 7 4" xfId="38045" xr:uid="{88871476-0C5A-48CE-8233-7BEEC0C97548}"/>
    <cellStyle name="Normal 7 4 2" xfId="38046" xr:uid="{113236BD-4F34-4089-A516-E0B179A60C95}"/>
    <cellStyle name="Normal 7 4 2 2" xfId="38047" xr:uid="{58A17EEB-6B20-410F-ACA4-08EDA255AE29}"/>
    <cellStyle name="Normal 7 4 2 3" xfId="38048" xr:uid="{65251FA3-C7FE-4E27-9976-3FB54A203A3B}"/>
    <cellStyle name="Normal 7 4 3" xfId="38049" xr:uid="{4144C3EA-9C63-4247-98F5-3B3768944763}"/>
    <cellStyle name="Normal 7 4 3 2" xfId="38050" xr:uid="{6CDAC673-0AA9-40A7-9DEE-7546C609C6B9}"/>
    <cellStyle name="Normal 7 4 3 3" xfId="38051" xr:uid="{49531093-0E14-4B9A-A431-6F89DB215A3F}"/>
    <cellStyle name="Normal 7 4 4" xfId="38052" xr:uid="{F8E1E77A-0D89-40B3-80F0-A67B45184543}"/>
    <cellStyle name="Normal 7 4 5" xfId="38053" xr:uid="{141E6D36-F6F6-49D7-A7A8-C897F2BEEF6C}"/>
    <cellStyle name="Normal 7 5" xfId="38054" xr:uid="{88A9F3C0-8333-4E5E-884A-BB4827F1A59D}"/>
    <cellStyle name="Normal 7 5 2" xfId="38055" xr:uid="{97B1540A-547C-4E77-B4D1-EFFED5A5E27E}"/>
    <cellStyle name="Normal 7 5 2 2" xfId="38056" xr:uid="{0CD8D80C-7FD9-4DEF-927D-2BD9B95BC25D}"/>
    <cellStyle name="Normal 7 5 2 3" xfId="38057" xr:uid="{3E49AEAF-C73C-44A9-AC44-BB55907BCB44}"/>
    <cellStyle name="Normal 7 5 3" xfId="38058" xr:uid="{01E9545C-EF76-4526-B1DF-5F46115596BF}"/>
    <cellStyle name="Normal 7 5 3 2" xfId="38059" xr:uid="{579A4904-8B72-4906-91F2-B60D1F7E39FE}"/>
    <cellStyle name="Normal 7 5 3 3" xfId="38060" xr:uid="{A3DD2098-CECC-4D23-8283-EBAE3A1E892A}"/>
    <cellStyle name="Normal 7 5 4" xfId="38061" xr:uid="{E8AC8415-B770-4969-B0EA-AE82EFFF65AA}"/>
    <cellStyle name="Normal 7 5 5" xfId="38062" xr:uid="{DA9132BC-C1E0-4024-AEAB-E3DAA4E96F3D}"/>
    <cellStyle name="Normal 7 6" xfId="38063" xr:uid="{7ED69F2B-5F28-47ED-946A-1216EFBA211C}"/>
    <cellStyle name="Normal 7 6 2" xfId="38064" xr:uid="{B053C00F-CEE6-4AB4-8330-E5F8A9C4A1AF}"/>
    <cellStyle name="Normal 7 6 2 2" xfId="38065" xr:uid="{787FA1A3-B13F-4D47-B91B-A802A7691C77}"/>
    <cellStyle name="Normal 7 6 2 3" xfId="38066" xr:uid="{BDB75F8D-F135-4F37-8A61-A89DFD7DAE85}"/>
    <cellStyle name="Normal 7 6 3" xfId="38067" xr:uid="{2F7A88E3-C3AE-458E-AD2B-8F9591F7FF7A}"/>
    <cellStyle name="Normal 7 6 3 2" xfId="38068" xr:uid="{C4B05307-52BD-4A5A-8E87-7A20048C05CA}"/>
    <cellStyle name="Normal 7 6 3 3" xfId="38069" xr:uid="{90EFCAF7-3E74-4369-9C9C-624658AA1092}"/>
    <cellStyle name="Normal 7 6 4" xfId="38070" xr:uid="{0CD4E2D9-6697-4AE9-88AD-93D973DAD71F}"/>
    <cellStyle name="Normal 7 6 5" xfId="38071" xr:uid="{B1CB762F-3E0F-463D-9518-930382E0847E}"/>
    <cellStyle name="Normal 7 7" xfId="38072" xr:uid="{239227A1-CBCD-4DFE-8AEF-C6A1460DC6D5}"/>
    <cellStyle name="Normal 7 7 2" xfId="38073" xr:uid="{95AF5362-5DA4-4954-9096-9389139C5805}"/>
    <cellStyle name="Normal 7 7 2 2" xfId="38074" xr:uid="{36CAC7C3-0F27-4447-951E-541F92024DD4}"/>
    <cellStyle name="Normal 7 7 2 3" xfId="38075" xr:uid="{3EC15750-9EEB-4AAA-99EC-BF86AD9D5013}"/>
    <cellStyle name="Normal 7 7 3" xfId="38076" xr:uid="{7B784289-97F0-4D6C-9FF4-28F78829B648}"/>
    <cellStyle name="Normal 7 7 3 2" xfId="38077" xr:uid="{74139113-F89E-49B3-807F-9B0472F7B631}"/>
    <cellStyle name="Normal 7 7 3 3" xfId="38078" xr:uid="{368EF070-9278-4B95-BE2B-F477F2030903}"/>
    <cellStyle name="Normal 7 7 4" xfId="38079" xr:uid="{BFD267B6-8ED3-4FE2-9943-77E12D13A3E9}"/>
    <cellStyle name="Normal 7 7 5" xfId="38080" xr:uid="{F16C54BA-3A6C-4956-83C4-87722BE06D3A}"/>
    <cellStyle name="Normal 7 8" xfId="38081" xr:uid="{33452894-7F80-4315-BFB4-B9D42A40D45A}"/>
    <cellStyle name="Normal 7 8 2" xfId="38082" xr:uid="{6E2D4525-2390-4CD5-8427-EE17FC1090EC}"/>
    <cellStyle name="Normal 7 8 2 2" xfId="38083" xr:uid="{6EAB17EA-7BDA-4EB9-93A7-2E4F8071F78B}"/>
    <cellStyle name="Normal 7 8 2 3" xfId="38084" xr:uid="{9D58CFFE-4AA1-45E8-89B3-E5A45FB405A9}"/>
    <cellStyle name="Normal 7 8 3" xfId="38085" xr:uid="{77CB2F35-7C31-4768-BACB-06AB0C5DC175}"/>
    <cellStyle name="Normal 7 8 3 2" xfId="38086" xr:uid="{29E5562C-BECB-4FD0-B2C7-1A2EA183F49A}"/>
    <cellStyle name="Normal 7 8 3 3" xfId="38087" xr:uid="{5CAF1537-E21D-41B3-AF1C-9F9FD7DA3782}"/>
    <cellStyle name="Normal 7 8 4" xfId="38088" xr:uid="{DB607DE1-C415-4AD8-8E7A-CC0941183451}"/>
    <cellStyle name="Normal 7 8 5" xfId="38089" xr:uid="{42D9F2E8-E917-43AD-B460-91E30B339BF3}"/>
    <cellStyle name="Normal 7 9" xfId="38090" xr:uid="{27DA0F9F-8B48-4B32-A43B-45B6AE9F9F35}"/>
    <cellStyle name="Normal 7 9 2" xfId="38091" xr:uid="{7C329DCF-EDE1-4904-B1DF-8B68C8B10438}"/>
    <cellStyle name="Normal 7 9 2 2" xfId="38092" xr:uid="{BD1890BD-1695-4297-B4CD-D6CF97578E71}"/>
    <cellStyle name="Normal 7 9 2 3" xfId="38093" xr:uid="{66B3F06D-77AB-49A3-9846-D99A04DC1F12}"/>
    <cellStyle name="Normal 7 9 3" xfId="38094" xr:uid="{45CC3F2E-9E9F-4895-A047-28360AAAC91E}"/>
    <cellStyle name="Normal 7 9 3 2" xfId="38095" xr:uid="{401B54BF-8C57-42DF-BB24-5EA4A66E038A}"/>
    <cellStyle name="Normal 7 9 3 3" xfId="38096" xr:uid="{BED13086-C0B9-42F8-9F3D-353077524329}"/>
    <cellStyle name="Normal 7 9 4" xfId="38097" xr:uid="{4E78DE89-14DB-4535-BA6C-3A0ED8E88959}"/>
    <cellStyle name="Normal 7 9 5" xfId="38098" xr:uid="{3C4EDF8F-FE91-4312-B1FC-0E81739DDC6C}"/>
    <cellStyle name="Normal 70" xfId="38099" xr:uid="{1AEA414A-5C23-4A83-9980-D014EF2222AB}"/>
    <cellStyle name="Normal 70 2" xfId="41866" xr:uid="{7684EE27-F494-48FF-A42E-7926AC2CA60E}"/>
    <cellStyle name="Normal 71" xfId="38100" xr:uid="{DB5BC78A-E21B-478A-8787-20ED1EAF2C2A}"/>
    <cellStyle name="Normal 71 2" xfId="41867" xr:uid="{DBB1CE0C-0DE9-41DE-AD66-1892927FB550}"/>
    <cellStyle name="Normal 72" xfId="38101" xr:uid="{70FE349F-BEF5-461E-B1EE-450EC152D402}"/>
    <cellStyle name="Normal 72 2" xfId="41868" xr:uid="{885936B8-94E7-4544-B4E4-D1F375001775}"/>
    <cellStyle name="Normal 73" xfId="41869" xr:uid="{8A7A2458-8B55-4201-A784-0F738EB0C3D5}"/>
    <cellStyle name="Normal 74" xfId="41870" xr:uid="{94623B98-6FDA-4FED-B65D-E310963D0204}"/>
    <cellStyle name="Normal 75" xfId="41871" xr:uid="{A2371E8C-AB4B-459B-8FDF-97831AE6D777}"/>
    <cellStyle name="Normal 76" xfId="38102" xr:uid="{B9B32823-4BAE-4F28-8336-5AA8CE25287C}"/>
    <cellStyle name="Normal 76 2" xfId="41872" xr:uid="{765102D7-3121-4135-95AF-B067314EF7D7}"/>
    <cellStyle name="Normal 77" xfId="38103" xr:uid="{D2ACC001-3515-4B51-81C3-574D628EE059}"/>
    <cellStyle name="Normal 78" xfId="41927" xr:uid="{2B187377-730E-46D5-8845-17DC62652384}"/>
    <cellStyle name="Normal 79" xfId="41928" xr:uid="{B325A217-420C-428C-9EEB-D29CF8DE2651}"/>
    <cellStyle name="Normal 8" xfId="38104" xr:uid="{0A108952-51B9-49DC-8B45-F16DD2094337}"/>
    <cellStyle name="Normal 8 10" xfId="38105" xr:uid="{CB416765-9099-40B7-A37E-828E46D4AB7D}"/>
    <cellStyle name="Normal 8 11" xfId="38106" xr:uid="{7711E47C-8288-475A-B824-B015DF7CE4B4}"/>
    <cellStyle name="Normal 8 12" xfId="38107" xr:uid="{671E8D79-B5BD-43B2-9004-379EE8002915}"/>
    <cellStyle name="Normal 8 12 2" xfId="38108" xr:uid="{F27F4961-F61A-4072-902C-87958DAFBAC4}"/>
    <cellStyle name="Normal 8 12 2 2" xfId="38109" xr:uid="{EC84E78B-FD87-4DA7-B7B0-C0AA77795E42}"/>
    <cellStyle name="Normal 8 12 2 2 2" xfId="38110" xr:uid="{7687FBA1-3800-4136-BEAD-AA3437E6C3E2}"/>
    <cellStyle name="Normal 8 12 2 3" xfId="38111" xr:uid="{3B998E2E-A3C0-4368-B962-D35CEC4BE8F4}"/>
    <cellStyle name="Normal 8 12 2 4" xfId="38112" xr:uid="{96E370EA-6580-4D59-9198-8734C0684E1C}"/>
    <cellStyle name="Normal 8 12 2 5" xfId="38113" xr:uid="{82859001-4E47-406F-BA0E-AE02DD50ABD8}"/>
    <cellStyle name="Normal 8 12 3" xfId="38114" xr:uid="{1E854854-E79A-4070-8D2A-1D0823AE8094}"/>
    <cellStyle name="Normal 8 12 3 2" xfId="38115" xr:uid="{77C98816-215C-45BD-9A83-81CE5D06DB68}"/>
    <cellStyle name="Normal 8 12 4" xfId="38116" xr:uid="{8EAA82B0-147D-419A-BAB5-278FCBD326AD}"/>
    <cellStyle name="Normal 8 12 5" xfId="38117" xr:uid="{6C0EAB05-A252-42C0-A4CC-E592B0C82813}"/>
    <cellStyle name="Normal 8 13" xfId="38118" xr:uid="{B8058EE2-63E4-432C-B033-1F5ACAE9E618}"/>
    <cellStyle name="Normal 8 14" xfId="38119" xr:uid="{E352AE1A-4B27-4058-A513-0252E0BA8E1A}"/>
    <cellStyle name="Normal 8 15" xfId="38120" xr:uid="{B1C57312-4A00-492C-801D-8B2AA532EADE}"/>
    <cellStyle name="Normal 8 16" xfId="38121" xr:uid="{77956DA3-4403-494D-B741-FA9AE2592B23}"/>
    <cellStyle name="Normal 8 17" xfId="38122" xr:uid="{2CB4781A-9EE4-4556-8B70-244C075DEAFD}"/>
    <cellStyle name="Normal 8 18" xfId="38123" xr:uid="{A41D7CF1-BD52-45F6-93EF-CBB81D3A019F}"/>
    <cellStyle name="Normal 8 19" xfId="38124" xr:uid="{E893FED3-E653-425F-8733-3AB5429FABF6}"/>
    <cellStyle name="Normal 8 2" xfId="38125" xr:uid="{06DD9991-7954-40CD-A68E-5B5A30116156}"/>
    <cellStyle name="Normal 8 2 10" xfId="38126" xr:uid="{4E090E35-2D39-4932-BB50-3C3243F95B5A}"/>
    <cellStyle name="Normal 8 2 10 2" xfId="38127" xr:uid="{FB0F33C7-58C6-45E8-9D3E-B2F714414EE8}"/>
    <cellStyle name="Normal 8 2 10 3" xfId="38128" xr:uid="{C7645317-A4E1-4AA4-9E4D-3B43E484D8F9}"/>
    <cellStyle name="Normal 8 2 11" xfId="38129" xr:uid="{CBF7E3B1-6A83-4471-B82F-DEB5CA60B633}"/>
    <cellStyle name="Normal 8 2 11 2" xfId="38130" xr:uid="{A993AE13-918F-4454-9744-2713B6ADCF00}"/>
    <cellStyle name="Normal 8 2 11 3" xfId="38131" xr:uid="{139D2367-62C3-4EC5-9E7D-9F14A4C1B9E7}"/>
    <cellStyle name="Normal 8 2 12" xfId="38132" xr:uid="{0BA0C146-6319-4CD9-8F84-9F1655BD8DFB}"/>
    <cellStyle name="Normal 8 2 12 2" xfId="38133" xr:uid="{FBCA89DF-D4DE-46FC-8A56-2B4934D70E26}"/>
    <cellStyle name="Normal 8 2 12 2 2" xfId="38134" xr:uid="{6CF41377-B3E6-4D90-94AD-D1AD785E9913}"/>
    <cellStyle name="Normal 8 2 12 2 2 2" xfId="38135" xr:uid="{AE194397-FDF9-4025-9BD4-AFF4F56CEAB1}"/>
    <cellStyle name="Normal 8 2 12 2 3" xfId="38136" xr:uid="{7D5D3E01-1E01-4471-80A6-3E7AF28C9766}"/>
    <cellStyle name="Normal 8 2 12 2 4" xfId="38137" xr:uid="{3D9DC567-07C5-439E-9C74-943735E43B97}"/>
    <cellStyle name="Normal 8 2 12 2 5" xfId="38138" xr:uid="{EC503A64-1724-4654-9932-31B25A283EB8}"/>
    <cellStyle name="Normal 8 2 12 3" xfId="38139" xr:uid="{06A07DD9-ED92-4B12-85BF-DB0C95832914}"/>
    <cellStyle name="Normal 8 2 12 3 2" xfId="38140" xr:uid="{B5D17048-BAED-44DC-9426-4332B9AEB20D}"/>
    <cellStyle name="Normal 8 2 12 4" xfId="38141" xr:uid="{26BB88CB-59BB-4175-B6E8-0EFFAFF68F94}"/>
    <cellStyle name="Normal 8 2 12 5" xfId="38142" xr:uid="{080C4055-992F-4616-8EC6-70F93B9FFC26}"/>
    <cellStyle name="Normal 8 2 13" xfId="38143" xr:uid="{36316AD5-B645-48C9-A512-5CFA3D033192}"/>
    <cellStyle name="Normal 8 2 14" xfId="38144" xr:uid="{3B05E794-0289-4654-BB3B-BB5F0EC7B4AB}"/>
    <cellStyle name="Normal 8 2 15" xfId="38145" xr:uid="{A84ECB92-0C1C-439C-9094-1ADF4450B599}"/>
    <cellStyle name="Normal 8 2 16" xfId="38146" xr:uid="{5011ACB1-44DB-43AC-BA21-73FF4FE1F8C4}"/>
    <cellStyle name="Normal 8 2 16 2" xfId="38147" xr:uid="{C4253897-25D4-423D-903B-28F050B5AB0E}"/>
    <cellStyle name="Normal 8 2 17" xfId="38148" xr:uid="{F0FC254D-A5CB-4B8A-B343-8F8030012B76}"/>
    <cellStyle name="Normal 8 2 18" xfId="38149" xr:uid="{31769F5A-E3A2-4F05-B5AB-EDA7642DC734}"/>
    <cellStyle name="Normal 8 2 19" xfId="38150" xr:uid="{0EB4FB6B-06B8-4D61-A174-778B520A6392}"/>
    <cellStyle name="Normal 8 2 2" xfId="38151" xr:uid="{0ED3E61C-50DD-4DD7-BA52-585F5570DC4C}"/>
    <cellStyle name="Normal 8 2 3" xfId="38152" xr:uid="{842C4A85-DB0A-44D7-BED7-4602E9BB89E5}"/>
    <cellStyle name="Normal 8 2 4" xfId="38153" xr:uid="{34A8E311-3EA2-41C7-A874-BF594DAFFB4A}"/>
    <cellStyle name="Normal 8 2 4 10" xfId="38154" xr:uid="{56164724-2F17-41BD-B73B-A9DEF31FB9B7}"/>
    <cellStyle name="Normal 8 2 4 11" xfId="38155" xr:uid="{82A62A86-6605-4332-B928-5CBC34D70B0C}"/>
    <cellStyle name="Normal 8 2 4 12" xfId="38156" xr:uid="{E7C6935F-F51D-46D8-B13B-1B5576FFFD51}"/>
    <cellStyle name="Normal 8 2 4 13" xfId="38157" xr:uid="{134B6E1F-2B03-4DCC-964A-6828157070A9}"/>
    <cellStyle name="Normal 8 2 4 13 2" xfId="38158" xr:uid="{E9FA2A0D-08E4-4E73-97B6-4EEB15D49882}"/>
    <cellStyle name="Normal 8 2 4 14" xfId="38159" xr:uid="{109E2D95-F7A7-4BB0-A132-A08345646E9F}"/>
    <cellStyle name="Normal 8 2 4 15" xfId="38160" xr:uid="{80DA8606-7C85-426D-B4E3-0F09D23DF181}"/>
    <cellStyle name="Normal 8 2 4 16" xfId="38161" xr:uid="{91BC62AC-743C-40A6-9973-974524EAE2BC}"/>
    <cellStyle name="Normal 8 2 4 2" xfId="38162" xr:uid="{3B2C1F1A-0073-45B9-8CDC-A7F13508E4B7}"/>
    <cellStyle name="Normal 8 2 4 2 10" xfId="38163" xr:uid="{2A1F5599-D2E9-4FA2-B602-52221B816032}"/>
    <cellStyle name="Normal 8 2 4 2 11" xfId="38164" xr:uid="{F74CF3BD-7494-43DA-BDA4-DC24EDDCC4DC}"/>
    <cellStyle name="Normal 8 2 4 2 12" xfId="38165" xr:uid="{B70A9B02-3DAE-46A8-891A-5EDDC813B5DF}"/>
    <cellStyle name="Normal 8 2 4 2 13" xfId="38166" xr:uid="{61D3D1CE-A18F-4D58-A658-76E34B4D5CF4}"/>
    <cellStyle name="Normal 8 2 4 2 13 2" xfId="38167" xr:uid="{79FA93FD-0B36-468F-B038-085F77B242B7}"/>
    <cellStyle name="Normal 8 2 4 2 14" xfId="38168" xr:uid="{F100791B-2DC1-4603-9DC5-F89131C08A54}"/>
    <cellStyle name="Normal 8 2 4 2 15" xfId="38169" xr:uid="{EF2E4B03-37EF-4920-8B45-F9AE8E1A2D10}"/>
    <cellStyle name="Normal 8 2 4 2 16" xfId="38170" xr:uid="{E3F3B6AE-49BA-4A21-AEF2-41870EB3DAAC}"/>
    <cellStyle name="Normal 8 2 4 2 2" xfId="38171" xr:uid="{373250E5-4A45-49EC-B325-A576D0273B61}"/>
    <cellStyle name="Normal 8 2 4 2 2 10" xfId="38172" xr:uid="{A100B5A2-08DE-42AD-AAD6-FC820EA4825A}"/>
    <cellStyle name="Normal 8 2 4 2 2 11" xfId="38173" xr:uid="{E93A6668-CCDD-4308-804B-E426AB2956FA}"/>
    <cellStyle name="Normal 8 2 4 2 2 12" xfId="38174" xr:uid="{58A9174D-6DBD-4502-88B4-76BD66D5872F}"/>
    <cellStyle name="Normal 8 2 4 2 2 12 2" xfId="38175" xr:uid="{EEE711B2-7815-4175-B5A7-D3F2610FC392}"/>
    <cellStyle name="Normal 8 2 4 2 2 13" xfId="38176" xr:uid="{5CC6B1FC-8545-4602-B675-915989A0DD25}"/>
    <cellStyle name="Normal 8 2 4 2 2 14" xfId="38177" xr:uid="{BAFD99C0-4A74-4265-A645-5C5818E44F31}"/>
    <cellStyle name="Normal 8 2 4 2 2 15" xfId="38178" xr:uid="{8944C76D-89FA-42A1-990C-77345BFC7AF2}"/>
    <cellStyle name="Normal 8 2 4 2 2 2" xfId="38179" xr:uid="{9BA2B73B-C452-4CD9-974E-24AB23BF7B68}"/>
    <cellStyle name="Normal 8 2 4 2 2 2 2" xfId="38180" xr:uid="{BE883F6B-5A8A-412C-8920-42481B5633E8}"/>
    <cellStyle name="Normal 8 2 4 2 2 2 2 2" xfId="38181" xr:uid="{0C667910-013A-426A-AF7F-6EA1912402C1}"/>
    <cellStyle name="Normal 8 2 4 2 2 2 2 2 2" xfId="38182" xr:uid="{72D134D2-B3DA-461F-AFA1-2B3D0FB46EF0}"/>
    <cellStyle name="Normal 8 2 4 2 2 2 2 2 2 2" xfId="38183" xr:uid="{D7B17FE4-326A-4C52-8FD4-E3701824EAC4}"/>
    <cellStyle name="Normal 8 2 4 2 2 2 2 2 2 2 2" xfId="38184" xr:uid="{0FA91DFD-E01D-4981-9632-2262792F4E97}"/>
    <cellStyle name="Normal 8 2 4 2 2 2 2 2 2 3" xfId="38185" xr:uid="{9DCA9566-F983-4538-98C7-AF26BEF138AA}"/>
    <cellStyle name="Normal 8 2 4 2 2 2 2 2 2 4" xfId="38186" xr:uid="{57150669-2372-458A-8AEB-0892007992AA}"/>
    <cellStyle name="Normal 8 2 4 2 2 2 2 2 2 5" xfId="38187" xr:uid="{6C4E5830-5873-47C6-B277-BB77513D1F32}"/>
    <cellStyle name="Normal 8 2 4 2 2 2 2 2 3" xfId="38188" xr:uid="{D1D9C2AE-D1D6-49C6-A490-D44DADB25171}"/>
    <cellStyle name="Normal 8 2 4 2 2 2 2 2 3 2" xfId="38189" xr:uid="{334BD503-7BF2-45BE-8528-441CEA7EDD63}"/>
    <cellStyle name="Normal 8 2 4 2 2 2 2 2 4" xfId="38190" xr:uid="{BF62EFAB-A1C2-4236-AFFC-CE6597FB7A46}"/>
    <cellStyle name="Normal 8 2 4 2 2 2 2 2 5" xfId="38191" xr:uid="{5FE1CF3B-947A-4FEF-B84E-C0FB0C01F9EE}"/>
    <cellStyle name="Normal 8 2 4 2 2 2 2 3" xfId="38192" xr:uid="{54DE0156-ECE5-4B4F-8AD9-221E62085E0C}"/>
    <cellStyle name="Normal 8 2 4 2 2 2 2 4" xfId="38193" xr:uid="{2BCF991F-72F1-4FEC-9E10-7920E8A30348}"/>
    <cellStyle name="Normal 8 2 4 2 2 2 2 5" xfId="38194" xr:uid="{80737E8D-0034-4EFC-9747-6D28ADC61993}"/>
    <cellStyle name="Normal 8 2 4 2 2 2 2 6" xfId="38195" xr:uid="{B6D064A2-0594-4153-AD71-EB6780DA9F57}"/>
    <cellStyle name="Normal 8 2 4 2 2 2 2 6 2" xfId="38196" xr:uid="{922C4C08-560E-4ABF-8F63-229575473BE8}"/>
    <cellStyle name="Normal 8 2 4 2 2 2 2 7" xfId="38197" xr:uid="{F8DBA5BF-94DF-426D-B2CD-41E91ED2790B}"/>
    <cellStyle name="Normal 8 2 4 2 2 2 2 8" xfId="38198" xr:uid="{03BCC60F-9E93-4312-B7B3-BBB75872A126}"/>
    <cellStyle name="Normal 8 2 4 2 2 2 2 9" xfId="38199" xr:uid="{96D68B42-8166-4C2E-A7CC-81478FF8AD2B}"/>
    <cellStyle name="Normal 8 2 4 2 2 2 3" xfId="38200" xr:uid="{0A0FAFC4-F0CE-4EC8-A2D3-2CD65B30ACE9}"/>
    <cellStyle name="Normal 8 2 4 2 2 2 3 2" xfId="38201" xr:uid="{54303347-962F-4D9D-8B2C-CB3CA3B91A7C}"/>
    <cellStyle name="Normal 8 2 4 2 2 2 3 2 2" xfId="38202" xr:uid="{1B88B945-760C-494C-8809-F7D64079E97B}"/>
    <cellStyle name="Normal 8 2 4 2 2 2 3 2 2 2" xfId="38203" xr:uid="{E58E38BB-C063-4304-91ED-3AD262F9409E}"/>
    <cellStyle name="Normal 8 2 4 2 2 2 3 2 3" xfId="38204" xr:uid="{F4702F67-AA1D-4D6C-8562-5DE9D5D94CA3}"/>
    <cellStyle name="Normal 8 2 4 2 2 2 3 2 4" xfId="38205" xr:uid="{BCD082AD-F52C-4581-855E-BE96FC67CB4F}"/>
    <cellStyle name="Normal 8 2 4 2 2 2 3 2 5" xfId="38206" xr:uid="{606D14B9-ED50-48CA-9D26-00B1FE387240}"/>
    <cellStyle name="Normal 8 2 4 2 2 2 3 3" xfId="38207" xr:uid="{F67BE280-9011-404C-B7F2-CD675197B1E1}"/>
    <cellStyle name="Normal 8 2 4 2 2 2 3 3 2" xfId="38208" xr:uid="{75782505-ED11-407D-8C4A-5AE9ABEE0D31}"/>
    <cellStyle name="Normal 8 2 4 2 2 2 3 4" xfId="38209" xr:uid="{7C039BC8-676A-47A2-90BE-348EFA786ED1}"/>
    <cellStyle name="Normal 8 2 4 2 2 2 3 5" xfId="38210" xr:uid="{345EB02F-ADDB-4EDD-9881-5CA83638B647}"/>
    <cellStyle name="Normal 8 2 4 2 2 2 4" xfId="38211" xr:uid="{944BB059-4FBE-4BEF-8F2B-36B2AA7E9430}"/>
    <cellStyle name="Normal 8 2 4 2 2 2 5" xfId="38212" xr:uid="{E69987CA-FB3E-4566-89F7-C38F2A4D4BCE}"/>
    <cellStyle name="Normal 8 2 4 2 2 2 6" xfId="38213" xr:uid="{EA433347-AFBC-47EF-9A61-75B089A3E3B8}"/>
    <cellStyle name="Normal 8 2 4 2 2 2 6 2" xfId="38214" xr:uid="{4C4E0B34-32A9-4EC9-8958-177AB7AB768E}"/>
    <cellStyle name="Normal 8 2 4 2 2 2 7" xfId="38215" xr:uid="{28838E44-AC9C-48E7-BA64-B2B99F0B9562}"/>
    <cellStyle name="Normal 8 2 4 2 2 2 8" xfId="38216" xr:uid="{72EE19F1-47D6-4FAD-803D-2C06475FC115}"/>
    <cellStyle name="Normal 8 2 4 2 2 2 9" xfId="38217" xr:uid="{E78446A7-B807-4571-8DF3-3682971CC686}"/>
    <cellStyle name="Normal 8 2 4 2 2 3" xfId="38218" xr:uid="{BE9CCF93-4084-40D7-90C1-119045770005}"/>
    <cellStyle name="Normal 8 2 4 2 2 4" xfId="38219" xr:uid="{7A7CC501-775F-41AF-BFE5-00C3B5637A92}"/>
    <cellStyle name="Normal 8 2 4 2 2 5" xfId="38220" xr:uid="{C9DA8492-294B-4BBF-BE8A-87B85FB1710E}"/>
    <cellStyle name="Normal 8 2 4 2 2 6" xfId="38221" xr:uid="{7AED9700-08FF-4471-BEAD-D5EA1BB38027}"/>
    <cellStyle name="Normal 8 2 4 2 2 7" xfId="38222" xr:uid="{D0367B3F-7E87-4601-BD2B-6071240AB74E}"/>
    <cellStyle name="Normal 8 2 4 2 2 8" xfId="38223" xr:uid="{AFF70FF1-5409-4C86-99DA-735F32ACC262}"/>
    <cellStyle name="Normal 8 2 4 2 2 8 2" xfId="38224" xr:uid="{8E78C8D8-93F9-45D8-AF2E-356DA394382D}"/>
    <cellStyle name="Normal 8 2 4 2 2 8 2 2" xfId="38225" xr:uid="{D7491EE1-3D70-4696-9087-1D5238718902}"/>
    <cellStyle name="Normal 8 2 4 2 2 8 2 2 2" xfId="38226" xr:uid="{5C8A268C-0BEF-4380-B2EE-05E63F4DEF43}"/>
    <cellStyle name="Normal 8 2 4 2 2 8 2 3" xfId="38227" xr:uid="{C387568C-61C8-4D03-8E97-C78C60B9A612}"/>
    <cellStyle name="Normal 8 2 4 2 2 8 2 4" xfId="38228" xr:uid="{E6D04E88-17B8-4828-8085-6F398B4C06BA}"/>
    <cellStyle name="Normal 8 2 4 2 2 8 2 5" xfId="38229" xr:uid="{238E7B8D-30A6-451A-9DDB-FC8BE0E16139}"/>
    <cellStyle name="Normal 8 2 4 2 2 8 3" xfId="38230" xr:uid="{5A7A35FB-8A1B-41D3-8907-8512840F67F3}"/>
    <cellStyle name="Normal 8 2 4 2 2 8 3 2" xfId="38231" xr:uid="{0CC8866D-ED4F-4DAC-8A4C-9A73BBAF93AC}"/>
    <cellStyle name="Normal 8 2 4 2 2 8 4" xfId="38232" xr:uid="{F751BB22-713B-4CB5-9732-829D07D73405}"/>
    <cellStyle name="Normal 8 2 4 2 2 8 5" xfId="38233" xr:uid="{7C2FCC3F-66D0-4455-B378-7D22C06117E3}"/>
    <cellStyle name="Normal 8 2 4 2 2 9" xfId="38234" xr:uid="{5DC57D38-7F9A-4E69-B865-A4A1455D56F3}"/>
    <cellStyle name="Normal 8 2 4 2 3" xfId="38235" xr:uid="{603A1FCF-F8B5-441A-8A87-6706C7FFAED2}"/>
    <cellStyle name="Normal 8 2 4 2 4" xfId="38236" xr:uid="{3F749492-A10D-4F7C-BD1A-FBF6C71DCAE7}"/>
    <cellStyle name="Normal 8 2 4 2 4 2" xfId="38237" xr:uid="{0DC2A3B4-C3FE-40B0-805D-F5801CE22655}"/>
    <cellStyle name="Normal 8 2 4 2 4 2 2" xfId="38238" xr:uid="{4D76AACF-75C2-4B4F-86F6-3D07867CA78B}"/>
    <cellStyle name="Normal 8 2 4 2 4 2 2 2" xfId="38239" xr:uid="{CCB8DF16-8916-463E-929D-6BB4BCD13259}"/>
    <cellStyle name="Normal 8 2 4 2 4 2 2 2 2" xfId="38240" xr:uid="{0C4A2D0B-80CD-421E-BF28-CFFB06A14E9E}"/>
    <cellStyle name="Normal 8 2 4 2 4 2 2 2 2 2" xfId="38241" xr:uid="{75F8A9EA-920A-4B05-B8C4-4C0BD8875402}"/>
    <cellStyle name="Normal 8 2 4 2 4 2 2 2 3" xfId="38242" xr:uid="{5E8532B7-2771-49ED-83D8-ED15242123C3}"/>
    <cellStyle name="Normal 8 2 4 2 4 2 2 2 4" xfId="38243" xr:uid="{B05D08C4-B1E1-4D27-A39C-B9D9D1017594}"/>
    <cellStyle name="Normal 8 2 4 2 4 2 2 2 5" xfId="38244" xr:uid="{EDDCEEF8-BA0F-41C3-A37F-06ABDD0DF64E}"/>
    <cellStyle name="Normal 8 2 4 2 4 2 2 3" xfId="38245" xr:uid="{44F0AB52-DB56-4B40-B523-78B976BDF649}"/>
    <cellStyle name="Normal 8 2 4 2 4 2 2 3 2" xfId="38246" xr:uid="{03C4C469-4E93-4A26-BE55-C06B2675432C}"/>
    <cellStyle name="Normal 8 2 4 2 4 2 2 4" xfId="38247" xr:uid="{2F7ECC0D-E7D6-422A-BD8D-11C2B71C1F55}"/>
    <cellStyle name="Normal 8 2 4 2 4 2 2 5" xfId="38248" xr:uid="{021F7FCA-E889-4522-BE9B-A85B9F96B181}"/>
    <cellStyle name="Normal 8 2 4 2 4 2 3" xfId="38249" xr:uid="{29B10BD5-D026-414F-B24D-5EC9D5767A2B}"/>
    <cellStyle name="Normal 8 2 4 2 4 2 4" xfId="38250" xr:uid="{3D88A63C-DED6-47BE-836E-0633FB702ADE}"/>
    <cellStyle name="Normal 8 2 4 2 4 2 5" xfId="38251" xr:uid="{44772F2F-FAAB-452D-8C0F-A4CE80BF3FC2}"/>
    <cellStyle name="Normal 8 2 4 2 4 2 6" xfId="38252" xr:uid="{859B9101-5DF3-48D9-BA4B-D83B0F1D5502}"/>
    <cellStyle name="Normal 8 2 4 2 4 2 6 2" xfId="38253" xr:uid="{9FFE4DC0-EFE5-4280-A30E-7F4DCBDFF20F}"/>
    <cellStyle name="Normal 8 2 4 2 4 2 7" xfId="38254" xr:uid="{2A099E6B-CCA5-44D7-A7C5-F4ADF7BD3621}"/>
    <cellStyle name="Normal 8 2 4 2 4 2 8" xfId="38255" xr:uid="{6AFCDB0F-46A2-4DCD-996C-54BFB0593F35}"/>
    <cellStyle name="Normal 8 2 4 2 4 2 9" xfId="38256" xr:uid="{A0F4E671-FAB7-49A9-8804-0EF95B5E5C34}"/>
    <cellStyle name="Normal 8 2 4 2 4 3" xfId="38257" xr:uid="{B0F36BDC-20FC-4C25-A914-5CC615FF3B7E}"/>
    <cellStyle name="Normal 8 2 4 2 4 3 2" xfId="38258" xr:uid="{5AAD9640-121A-414E-8D5A-42B5A2A863CE}"/>
    <cellStyle name="Normal 8 2 4 2 4 3 2 2" xfId="38259" xr:uid="{596A75CD-2462-44A7-BBAD-FF451C3B3C9D}"/>
    <cellStyle name="Normal 8 2 4 2 4 3 2 2 2" xfId="38260" xr:uid="{7ED5B855-6AFB-4382-A7C3-2E5274BD39ED}"/>
    <cellStyle name="Normal 8 2 4 2 4 3 2 3" xfId="38261" xr:uid="{7CA1559C-89BE-4FEC-87C3-9895C160F9F6}"/>
    <cellStyle name="Normal 8 2 4 2 4 3 2 4" xfId="38262" xr:uid="{468C6BDC-A555-4452-84ED-597FF584C241}"/>
    <cellStyle name="Normal 8 2 4 2 4 3 2 5" xfId="38263" xr:uid="{04A2A6F4-2926-4803-B813-AB71100EE6B7}"/>
    <cellStyle name="Normal 8 2 4 2 4 3 3" xfId="38264" xr:uid="{695B4BB1-C7D0-4E02-92FC-C263B9A34538}"/>
    <cellStyle name="Normal 8 2 4 2 4 3 3 2" xfId="38265" xr:uid="{D416DFC1-2599-40BC-BFAA-49E5E5CBAB8E}"/>
    <cellStyle name="Normal 8 2 4 2 4 3 4" xfId="38266" xr:uid="{9BF470F4-0519-453A-9A21-25189207FCAD}"/>
    <cellStyle name="Normal 8 2 4 2 4 3 5" xfId="38267" xr:uid="{83B62FF0-0FBE-432C-BDC4-DCF105D84B6D}"/>
    <cellStyle name="Normal 8 2 4 2 4 4" xfId="38268" xr:uid="{C4FF5C63-EEB8-447B-ABA2-4AB1E1CD1907}"/>
    <cellStyle name="Normal 8 2 4 2 4 5" xfId="38269" xr:uid="{5299A253-652E-4051-8544-91852C258433}"/>
    <cellStyle name="Normal 8 2 4 2 4 6" xfId="38270" xr:uid="{624D7CD0-6567-4A82-9691-8C860FBEC19A}"/>
    <cellStyle name="Normal 8 2 4 2 4 6 2" xfId="38271" xr:uid="{D3EEC7D5-9EF6-4145-9493-070597EECC7D}"/>
    <cellStyle name="Normal 8 2 4 2 4 7" xfId="38272" xr:uid="{5477B3D4-E91A-4918-8793-1B4A3B46AC15}"/>
    <cellStyle name="Normal 8 2 4 2 4 8" xfId="38273" xr:uid="{65FF36A2-18FD-49E1-B8F1-8FAE9C551DFB}"/>
    <cellStyle name="Normal 8 2 4 2 4 9" xfId="38274" xr:uid="{88B4819D-F890-4F69-813A-7266AAD07210}"/>
    <cellStyle name="Normal 8 2 4 2 5" xfId="38275" xr:uid="{2C6207F2-F730-47FD-BED5-051187AC5C26}"/>
    <cellStyle name="Normal 8 2 4 2 5 2" xfId="38276" xr:uid="{A92A9BEE-0B9E-478B-A2CA-39B7BC9C472E}"/>
    <cellStyle name="Normal 8 2 4 2 5 3" xfId="38277" xr:uid="{5710BECA-C1EF-4885-BF30-FD53C2C4E3B0}"/>
    <cellStyle name="Normal 8 2 4 2 6" xfId="38278" xr:uid="{F56808EC-1C0D-4224-81A1-05A43C7A62D2}"/>
    <cellStyle name="Normal 8 2 4 2 6 2" xfId="38279" xr:uid="{7E051075-3E5B-42AF-A1E7-E7B5721F5607}"/>
    <cellStyle name="Normal 8 2 4 2 6 3" xfId="38280" xr:uid="{CD69CB0B-596E-4ACC-88D9-AE6F6043FAD7}"/>
    <cellStyle name="Normal 8 2 4 2 7" xfId="38281" xr:uid="{28DABA7F-674B-4ED2-A77B-9E877C07911A}"/>
    <cellStyle name="Normal 8 2 4 2 7 2" xfId="38282" xr:uid="{CA5B2098-E449-4330-8047-5A85BA8F01E8}"/>
    <cellStyle name="Normal 8 2 4 2 7 3" xfId="38283" xr:uid="{9BDEA306-7574-4614-9D94-7A7F7545C294}"/>
    <cellStyle name="Normal 8 2 4 2 8" xfId="38284" xr:uid="{DEAB2FEC-B671-41DC-9AF6-FCA5C5AB1C06}"/>
    <cellStyle name="Normal 8 2 4 2 8 2" xfId="38285" xr:uid="{E8CECE86-7ABA-4FC0-A1A5-19FA93F40741}"/>
    <cellStyle name="Normal 8 2 4 2 8 3" xfId="38286" xr:uid="{5C231EF1-D673-4150-99E0-DC22E8931CC3}"/>
    <cellStyle name="Normal 8 2 4 2 9" xfId="38287" xr:uid="{3314D52D-185D-4DFF-AEA6-AAEF20C279B4}"/>
    <cellStyle name="Normal 8 2 4 2 9 2" xfId="38288" xr:uid="{2D1473E9-32A8-4F0A-8F2B-489048C5376F}"/>
    <cellStyle name="Normal 8 2 4 2 9 2 2" xfId="38289" xr:uid="{9D7D6339-A3F0-48ED-AFC7-155529148893}"/>
    <cellStyle name="Normal 8 2 4 2 9 2 2 2" xfId="38290" xr:uid="{61B77EED-BFD3-4FB5-81CF-8691D6CAD2DB}"/>
    <cellStyle name="Normal 8 2 4 2 9 2 3" xfId="38291" xr:uid="{AEDD1CE8-A4E7-47D1-8D30-C2095A8F1D3F}"/>
    <cellStyle name="Normal 8 2 4 2 9 2 4" xfId="38292" xr:uid="{03D0C6A3-2091-4299-B831-3BE0F7FEB18E}"/>
    <cellStyle name="Normal 8 2 4 2 9 2 5" xfId="38293" xr:uid="{2BF02734-D734-4CDA-BB8C-EDD9BEC7E068}"/>
    <cellStyle name="Normal 8 2 4 2 9 3" xfId="38294" xr:uid="{3EFDB4C0-F240-49D1-8094-844FB7C0BE43}"/>
    <cellStyle name="Normal 8 2 4 2 9 3 2" xfId="38295" xr:uid="{178C37A3-2A44-46D3-9EB9-B43B91F20642}"/>
    <cellStyle name="Normal 8 2 4 2 9 4" xfId="38296" xr:uid="{74377685-4F67-4FB1-AC47-29142075A6B6}"/>
    <cellStyle name="Normal 8 2 4 2 9 5" xfId="38297" xr:uid="{DC2670B5-D320-4E08-8EF6-C894C436711C}"/>
    <cellStyle name="Normal 8 2 4 3" xfId="38298" xr:uid="{4D84B195-142D-4CD1-B95E-0D23B77CC218}"/>
    <cellStyle name="Normal 8 2 4 3 10" xfId="38299" xr:uid="{FE97D814-60CA-416E-AD91-F7AEF3103CFB}"/>
    <cellStyle name="Normal 8 2 4 3 11" xfId="38300" xr:uid="{039A673A-7A52-471D-AC59-AAF29555A4EB}"/>
    <cellStyle name="Normal 8 2 4 3 12" xfId="38301" xr:uid="{9A214E1A-E6A3-45F6-942F-11958F4121AF}"/>
    <cellStyle name="Normal 8 2 4 3 12 2" xfId="38302" xr:uid="{3FF0720A-1F12-462B-AF65-5AD2538CC2D6}"/>
    <cellStyle name="Normal 8 2 4 3 13" xfId="38303" xr:uid="{44664FA5-E2E1-4E07-846C-E20D6AE98E05}"/>
    <cellStyle name="Normal 8 2 4 3 14" xfId="38304" xr:uid="{92E14432-1E25-4509-A8CB-D67F9250045E}"/>
    <cellStyle name="Normal 8 2 4 3 15" xfId="38305" xr:uid="{52FD9008-5DD2-49C2-ADF0-C87A6A94FFDC}"/>
    <cellStyle name="Normal 8 2 4 3 2" xfId="38306" xr:uid="{664B9499-47E5-4B50-BA0F-50E9E9FABA56}"/>
    <cellStyle name="Normal 8 2 4 3 2 2" xfId="38307" xr:uid="{C36EC536-A891-487D-B4CC-A1D72AC82002}"/>
    <cellStyle name="Normal 8 2 4 3 2 2 2" xfId="38308" xr:uid="{8C5A03B2-8746-4B4C-85F9-59456D7BCFF7}"/>
    <cellStyle name="Normal 8 2 4 3 2 2 2 2" xfId="38309" xr:uid="{09115ADB-0A02-4E2E-80D6-4727B10C3559}"/>
    <cellStyle name="Normal 8 2 4 3 2 2 2 2 2" xfId="38310" xr:uid="{D85F49A3-71AA-4DAB-BE1C-A3504996135A}"/>
    <cellStyle name="Normal 8 2 4 3 2 2 2 2 2 2" xfId="38311" xr:uid="{B2B21401-B9C1-468D-B700-590B1D645988}"/>
    <cellStyle name="Normal 8 2 4 3 2 2 2 2 3" xfId="38312" xr:uid="{C3EBCB25-C49B-4FCE-89C0-335DA4DC2F5B}"/>
    <cellStyle name="Normal 8 2 4 3 2 2 2 2 4" xfId="38313" xr:uid="{6C372470-D261-44F3-B886-CD4262F810E8}"/>
    <cellStyle name="Normal 8 2 4 3 2 2 2 2 5" xfId="38314" xr:uid="{288EFD3E-781D-43D6-9D4F-D45C469CA41A}"/>
    <cellStyle name="Normal 8 2 4 3 2 2 2 3" xfId="38315" xr:uid="{3B95B607-938D-4A78-B2C3-1C746591B449}"/>
    <cellStyle name="Normal 8 2 4 3 2 2 2 3 2" xfId="38316" xr:uid="{1F5723EF-31CC-4BDC-8184-687BFA731C25}"/>
    <cellStyle name="Normal 8 2 4 3 2 2 2 4" xfId="38317" xr:uid="{9CC35F7D-44F1-4670-BCDF-056F35E2830E}"/>
    <cellStyle name="Normal 8 2 4 3 2 2 2 5" xfId="38318" xr:uid="{086704F4-1379-47AE-96C6-37F2A768A148}"/>
    <cellStyle name="Normal 8 2 4 3 2 2 3" xfId="38319" xr:uid="{AAACE17F-5367-4670-9845-DD9FC47B9A00}"/>
    <cellStyle name="Normal 8 2 4 3 2 2 4" xfId="38320" xr:uid="{D1D8EAF8-5EA4-4FBD-8C54-2CD009DB9942}"/>
    <cellStyle name="Normal 8 2 4 3 2 2 5" xfId="38321" xr:uid="{8EBA6254-1C77-4EA1-B8C3-7D4CB36E8730}"/>
    <cellStyle name="Normal 8 2 4 3 2 2 6" xfId="38322" xr:uid="{3CC53CDD-35B5-4672-A9C4-47BEE4553BCB}"/>
    <cellStyle name="Normal 8 2 4 3 2 2 6 2" xfId="38323" xr:uid="{1E97C693-B8E4-4744-9462-C4C4B5BD84F8}"/>
    <cellStyle name="Normal 8 2 4 3 2 2 7" xfId="38324" xr:uid="{D7CA2FE6-FFBD-46DD-990D-D3A318A6FC15}"/>
    <cellStyle name="Normal 8 2 4 3 2 2 8" xfId="38325" xr:uid="{BB984EB5-65D8-4A3C-B9D4-11EF3E33D148}"/>
    <cellStyle name="Normal 8 2 4 3 2 2 9" xfId="38326" xr:uid="{038702C1-C4FE-4D73-9A6E-F164974C6B71}"/>
    <cellStyle name="Normal 8 2 4 3 2 3" xfId="38327" xr:uid="{E3C8EEF2-058D-4766-88C5-7D5E19CB4798}"/>
    <cellStyle name="Normal 8 2 4 3 2 3 2" xfId="38328" xr:uid="{AE99FDB4-6250-4682-B634-3F1CD84ED861}"/>
    <cellStyle name="Normal 8 2 4 3 2 3 2 2" xfId="38329" xr:uid="{F05BFA6F-640D-4A55-AF49-3BBEEF43626A}"/>
    <cellStyle name="Normal 8 2 4 3 2 3 2 2 2" xfId="38330" xr:uid="{9BD507B2-35F9-4E50-967C-9721B1603F0E}"/>
    <cellStyle name="Normal 8 2 4 3 2 3 2 3" xfId="38331" xr:uid="{8BAC6B20-53CE-4D0E-A1AB-BA89422976A2}"/>
    <cellStyle name="Normal 8 2 4 3 2 3 2 4" xfId="38332" xr:uid="{139AFB78-523B-4640-B166-65C7F552A8A8}"/>
    <cellStyle name="Normal 8 2 4 3 2 3 2 5" xfId="38333" xr:uid="{D4C601F2-3F44-483B-97C8-07BA4734D44F}"/>
    <cellStyle name="Normal 8 2 4 3 2 3 3" xfId="38334" xr:uid="{AA8A1BE8-212B-4A3A-A917-74242599978B}"/>
    <cellStyle name="Normal 8 2 4 3 2 3 3 2" xfId="38335" xr:uid="{22393D7C-A91C-4B7F-925B-DCA7907AAB0A}"/>
    <cellStyle name="Normal 8 2 4 3 2 3 4" xfId="38336" xr:uid="{F8982F52-FF71-4764-93BA-04399C42E298}"/>
    <cellStyle name="Normal 8 2 4 3 2 3 5" xfId="38337" xr:uid="{E093A97B-6C50-499B-AE76-20A8B83ADDF3}"/>
    <cellStyle name="Normal 8 2 4 3 2 4" xfId="38338" xr:uid="{1488871A-F583-4755-932C-D9E1763FBD15}"/>
    <cellStyle name="Normal 8 2 4 3 2 5" xfId="38339" xr:uid="{99F0F8C9-5B12-4014-BF42-C6FAEFB9DB1B}"/>
    <cellStyle name="Normal 8 2 4 3 2 6" xfId="38340" xr:uid="{F68A5EDA-EF98-42E4-87A0-E48A9F8B78C6}"/>
    <cellStyle name="Normal 8 2 4 3 2 6 2" xfId="38341" xr:uid="{30C60D00-7832-43BB-8E2B-CCF419705DBE}"/>
    <cellStyle name="Normal 8 2 4 3 2 7" xfId="38342" xr:uid="{463C960F-2FEB-44E1-BCCC-BD8B602F9DB1}"/>
    <cellStyle name="Normal 8 2 4 3 2 8" xfId="38343" xr:uid="{1397D704-1BAA-4B17-9D2D-6D8D0C5DE497}"/>
    <cellStyle name="Normal 8 2 4 3 2 9" xfId="38344" xr:uid="{3FB4764A-DFB6-4D82-B51F-15175DCDAB16}"/>
    <cellStyle name="Normal 8 2 4 3 3" xfId="38345" xr:uid="{5C5B1AF9-8C06-4DB5-B09E-D5555D04FB43}"/>
    <cellStyle name="Normal 8 2 4 3 3 2" xfId="38346" xr:uid="{94148DA1-02AA-4CBF-890F-F57192A31F93}"/>
    <cellStyle name="Normal 8 2 4 3 3 3" xfId="38347" xr:uid="{B4A302E2-5B7E-428C-9155-B85F7754843C}"/>
    <cellStyle name="Normal 8 2 4 3 4" xfId="38348" xr:uid="{00F8611F-6C14-4BAF-96DB-282021A714F1}"/>
    <cellStyle name="Normal 8 2 4 3 4 2" xfId="38349" xr:uid="{F16DE91E-C476-416F-964F-63525AED0314}"/>
    <cellStyle name="Normal 8 2 4 3 4 3" xfId="38350" xr:uid="{7D188384-C6FE-41BC-BA4B-C0C7CF3FB5AA}"/>
    <cellStyle name="Normal 8 2 4 3 5" xfId="38351" xr:uid="{88F692E5-2449-46BC-B8AD-EC6826DA7F02}"/>
    <cellStyle name="Normal 8 2 4 3 5 2" xfId="38352" xr:uid="{30EA0814-17F0-4102-93C1-FA4E85FDECC4}"/>
    <cellStyle name="Normal 8 2 4 3 5 3" xfId="38353" xr:uid="{C8ECFCD9-9A4B-4147-AC59-57BC07033442}"/>
    <cellStyle name="Normal 8 2 4 3 6" xfId="38354" xr:uid="{48FF0D30-3CFE-4194-859E-E526D934CF8B}"/>
    <cellStyle name="Normal 8 2 4 3 6 2" xfId="38355" xr:uid="{DD253A19-716A-4ED0-B1DC-D0F6C3615084}"/>
    <cellStyle name="Normal 8 2 4 3 6 3" xfId="38356" xr:uid="{0E3B286F-3E51-4D5D-ACB0-29DBC710F295}"/>
    <cellStyle name="Normal 8 2 4 3 7" xfId="38357" xr:uid="{34AA7E3C-EBB0-429E-9F8C-AAC258B97A93}"/>
    <cellStyle name="Normal 8 2 4 3 7 2" xfId="38358" xr:uid="{97814C78-B98D-465E-AB32-A183A64777AA}"/>
    <cellStyle name="Normal 8 2 4 3 7 3" xfId="38359" xr:uid="{98B27E1C-A82E-4170-9573-B0B0ABC32080}"/>
    <cellStyle name="Normal 8 2 4 3 8" xfId="38360" xr:uid="{1EA0A656-7938-4EA6-A67C-DDD544BF2262}"/>
    <cellStyle name="Normal 8 2 4 3 8 2" xfId="38361" xr:uid="{65130959-8ADE-4A6A-80B9-F77EBF9418CC}"/>
    <cellStyle name="Normal 8 2 4 3 8 2 2" xfId="38362" xr:uid="{AEFCF9C0-7F30-457C-BE05-F57DD437B3E7}"/>
    <cellStyle name="Normal 8 2 4 3 8 2 2 2" xfId="38363" xr:uid="{AF3E8C81-3367-4D2D-BF90-E6E521202F11}"/>
    <cellStyle name="Normal 8 2 4 3 8 2 3" xfId="38364" xr:uid="{FD192531-8068-4791-BBCF-3E7D3BEBBD19}"/>
    <cellStyle name="Normal 8 2 4 3 8 2 4" xfId="38365" xr:uid="{D2122281-47AC-4267-8B0B-862973DDDA77}"/>
    <cellStyle name="Normal 8 2 4 3 8 2 5" xfId="38366" xr:uid="{B0C9CFA8-7EFF-4940-A862-230476CEAF66}"/>
    <cellStyle name="Normal 8 2 4 3 8 3" xfId="38367" xr:uid="{9DF92EE1-4688-4DBA-91E5-6217463303B8}"/>
    <cellStyle name="Normal 8 2 4 3 8 3 2" xfId="38368" xr:uid="{8086F577-3BE0-4329-9901-F1EC7D0E9D3D}"/>
    <cellStyle name="Normal 8 2 4 3 8 4" xfId="38369" xr:uid="{754F1FE7-8E86-4A9F-BD96-10D72D0D4717}"/>
    <cellStyle name="Normal 8 2 4 3 8 5" xfId="38370" xr:uid="{5039DF8E-5D16-4B5C-A9A1-8CB6AA8D0D82}"/>
    <cellStyle name="Normal 8 2 4 3 9" xfId="38371" xr:uid="{AD3CDE75-141E-4CEB-982D-AECF2EB5032B}"/>
    <cellStyle name="Normal 8 2 4 4" xfId="38372" xr:uid="{C6DF92A8-6390-457E-9689-8E3BA372DEF8}"/>
    <cellStyle name="Normal 8 2 4 4 2" xfId="38373" xr:uid="{D13CD6EE-6A9C-4CC3-B773-BE9B803B40C2}"/>
    <cellStyle name="Normal 8 2 4 4 2 2" xfId="38374" xr:uid="{039237AB-83B3-42FB-8C58-87BF4BC49180}"/>
    <cellStyle name="Normal 8 2 4 4 2 2 2" xfId="38375" xr:uid="{337A2D96-3F65-4A05-B976-BA9EAA27C618}"/>
    <cellStyle name="Normal 8 2 4 4 2 2 2 2" xfId="38376" xr:uid="{72F416FC-62AE-493C-82FE-9F2F596CDE0A}"/>
    <cellStyle name="Normal 8 2 4 4 2 2 2 2 2" xfId="38377" xr:uid="{82453576-29A6-45EC-856F-E53D140976D9}"/>
    <cellStyle name="Normal 8 2 4 4 2 2 2 3" xfId="38378" xr:uid="{98B9EE3A-43F3-49F3-9ACE-C860EE6F809A}"/>
    <cellStyle name="Normal 8 2 4 4 2 2 2 4" xfId="38379" xr:uid="{FFA04197-829F-49EB-9A27-8AC10BDE3B74}"/>
    <cellStyle name="Normal 8 2 4 4 2 2 2 5" xfId="38380" xr:uid="{7F5BADDC-86E3-4926-BF1F-A065E48F9525}"/>
    <cellStyle name="Normal 8 2 4 4 2 2 3" xfId="38381" xr:uid="{58E844E9-70E2-420A-AA35-02C4E2E1FA86}"/>
    <cellStyle name="Normal 8 2 4 4 2 2 3 2" xfId="38382" xr:uid="{EBEF759C-9145-49E2-A421-7946DDEEBD7E}"/>
    <cellStyle name="Normal 8 2 4 4 2 2 4" xfId="38383" xr:uid="{CABEEB4E-7804-4D27-8318-0776A828B366}"/>
    <cellStyle name="Normal 8 2 4 4 2 2 5" xfId="38384" xr:uid="{ABB95824-66F6-44E3-9D72-D245CB539853}"/>
    <cellStyle name="Normal 8 2 4 4 2 3" xfId="38385" xr:uid="{C41D44BB-5C6C-496D-BF22-2F57370A59E1}"/>
    <cellStyle name="Normal 8 2 4 4 2 4" xfId="38386" xr:uid="{65D40150-642C-45E3-8D07-44E30E71E8BF}"/>
    <cellStyle name="Normal 8 2 4 4 2 5" xfId="38387" xr:uid="{F248F6EC-4D50-4A1C-95DF-C1A91E0BE034}"/>
    <cellStyle name="Normal 8 2 4 4 2 6" xfId="38388" xr:uid="{6A1BBE9B-B134-4F24-9315-4E3D54561C67}"/>
    <cellStyle name="Normal 8 2 4 4 2 6 2" xfId="38389" xr:uid="{6B3028E0-C85B-4C80-8A76-B9EE65B34B5B}"/>
    <cellStyle name="Normal 8 2 4 4 2 7" xfId="38390" xr:uid="{A60B6D00-C3E4-4401-BECB-3ECE2234548E}"/>
    <cellStyle name="Normal 8 2 4 4 2 8" xfId="38391" xr:uid="{53360E4C-E3C7-4B7D-94A7-C5B01376A711}"/>
    <cellStyle name="Normal 8 2 4 4 2 9" xfId="38392" xr:uid="{64E0A78D-2377-4433-8B46-96F815B77493}"/>
    <cellStyle name="Normal 8 2 4 4 3" xfId="38393" xr:uid="{699561A1-F3D0-49B5-91EA-A295F1286671}"/>
    <cellStyle name="Normal 8 2 4 4 3 2" xfId="38394" xr:uid="{E836AC6A-F607-4002-8976-A6F0E91BB91E}"/>
    <cellStyle name="Normal 8 2 4 4 3 2 2" xfId="38395" xr:uid="{6D695CBA-457F-4305-BBE5-1DCED8553047}"/>
    <cellStyle name="Normal 8 2 4 4 3 2 2 2" xfId="38396" xr:uid="{3B731437-BFF8-464A-B0EF-1E177356635F}"/>
    <cellStyle name="Normal 8 2 4 4 3 2 3" xfId="38397" xr:uid="{4D7493D8-12B0-4A2B-8A87-A0C94FF5A235}"/>
    <cellStyle name="Normal 8 2 4 4 3 2 4" xfId="38398" xr:uid="{93D0FE30-7000-4CEB-9960-304E938A787C}"/>
    <cellStyle name="Normal 8 2 4 4 3 2 5" xfId="38399" xr:uid="{CCC6D2D8-DD48-4AFC-BA23-714076E11629}"/>
    <cellStyle name="Normal 8 2 4 4 3 3" xfId="38400" xr:uid="{819D0EE0-AE91-4EFD-B7C6-0477E67E8B41}"/>
    <cellStyle name="Normal 8 2 4 4 3 3 2" xfId="38401" xr:uid="{E2E2A9CB-DB46-4665-B25D-559332B7D6A4}"/>
    <cellStyle name="Normal 8 2 4 4 3 4" xfId="38402" xr:uid="{1E5B126F-BF43-4B66-B063-6E4C61B61C5B}"/>
    <cellStyle name="Normal 8 2 4 4 3 5" xfId="38403" xr:uid="{C4B51A28-6DC0-4CD8-A268-AFCF70346DC1}"/>
    <cellStyle name="Normal 8 2 4 4 4" xfId="38404" xr:uid="{30B0ED60-8140-4236-99B5-6D426D2BE609}"/>
    <cellStyle name="Normal 8 2 4 4 5" xfId="38405" xr:uid="{1F260A22-5629-4D20-862D-CC20400FB269}"/>
    <cellStyle name="Normal 8 2 4 4 6" xfId="38406" xr:uid="{9F48435D-E9BB-426F-ABB2-74F5978A0FA9}"/>
    <cellStyle name="Normal 8 2 4 4 6 2" xfId="38407" xr:uid="{E5AC8C39-C27C-40A3-B413-BE0B99BC8D26}"/>
    <cellStyle name="Normal 8 2 4 4 7" xfId="38408" xr:uid="{409BA94C-AEEE-46CA-B1A6-64F52A687EB5}"/>
    <cellStyle name="Normal 8 2 4 4 8" xfId="38409" xr:uid="{65474AEF-D898-4DC6-BDD6-77D499BF060A}"/>
    <cellStyle name="Normal 8 2 4 4 9" xfId="38410" xr:uid="{C0A9C3A7-0D78-472C-A386-7AED02FC0C4F}"/>
    <cellStyle name="Normal 8 2 4 5" xfId="38411" xr:uid="{202B5236-7224-4538-BFCB-7B30F8C266E6}"/>
    <cellStyle name="Normal 8 2 4 6" xfId="38412" xr:uid="{675E9661-5305-4B58-B07D-BBA20812DC2D}"/>
    <cellStyle name="Normal 8 2 4 7" xfId="38413" xr:uid="{1E8871A6-2DE9-44C7-A00B-D4A49AE89B98}"/>
    <cellStyle name="Normal 8 2 4 8" xfId="38414" xr:uid="{FF177846-FF14-47A6-9199-3C0AE4113A8C}"/>
    <cellStyle name="Normal 8 2 4 9" xfId="38415" xr:uid="{AD9DF247-180C-4F69-A5A3-E76588161643}"/>
    <cellStyle name="Normal 8 2 4 9 2" xfId="38416" xr:uid="{E1B5E7D9-038D-4853-B59D-19EABCEE69E1}"/>
    <cellStyle name="Normal 8 2 4 9 2 2" xfId="38417" xr:uid="{C0B07BEF-A724-4E93-A77C-3C2E798CA343}"/>
    <cellStyle name="Normal 8 2 4 9 2 2 2" xfId="38418" xr:uid="{4DFDF0AB-05CD-48E9-83F6-DC5AA94927E8}"/>
    <cellStyle name="Normal 8 2 4 9 2 3" xfId="38419" xr:uid="{FB51ABB2-1EB8-4C89-890F-29E75D325B48}"/>
    <cellStyle name="Normal 8 2 4 9 2 4" xfId="38420" xr:uid="{8CFC76D1-EAE2-45B4-992D-CE5BF39023EB}"/>
    <cellStyle name="Normal 8 2 4 9 2 5" xfId="38421" xr:uid="{7B712CB5-496E-4500-B487-19C309985B91}"/>
    <cellStyle name="Normal 8 2 4 9 3" xfId="38422" xr:uid="{F0D1A17A-7A8D-469E-8145-4F127644CC12}"/>
    <cellStyle name="Normal 8 2 4 9 3 2" xfId="38423" xr:uid="{546DB839-22E3-483B-842F-EB2D3E8C3795}"/>
    <cellStyle name="Normal 8 2 4 9 4" xfId="38424" xr:uid="{37F2E033-2C56-495F-B994-C05098F474D8}"/>
    <cellStyle name="Normal 8 2 4 9 5" xfId="38425" xr:uid="{4863F885-2742-41C4-8E0F-C3424B4773A6}"/>
    <cellStyle name="Normal 8 2 5" xfId="38426" xr:uid="{4161FD77-682E-44F5-9B26-72D0AA574196}"/>
    <cellStyle name="Normal 8 2 5 10" xfId="38427" xr:uid="{6722F569-641D-4B26-BC9B-FD33FDEB363E}"/>
    <cellStyle name="Normal 8 2 5 11" xfId="38428" xr:uid="{A406FBF1-9FCD-4D66-8803-723C79F2C2F1}"/>
    <cellStyle name="Normal 8 2 5 12" xfId="38429" xr:uid="{F80A1638-625E-4CF0-B36A-FA573E02AFE5}"/>
    <cellStyle name="Normal 8 2 5 12 2" xfId="38430" xr:uid="{9CAA0251-56F0-4600-8094-7C53DB2E6E51}"/>
    <cellStyle name="Normal 8 2 5 13" xfId="38431" xr:uid="{793F52FA-2672-454F-A64C-995092985579}"/>
    <cellStyle name="Normal 8 2 5 14" xfId="38432" xr:uid="{7243028D-1048-4E2A-B29B-A99E80DEA86A}"/>
    <cellStyle name="Normal 8 2 5 15" xfId="38433" xr:uid="{233F6C41-AB10-4CD2-BDB1-08C54A6CC6F3}"/>
    <cellStyle name="Normal 8 2 5 2" xfId="38434" xr:uid="{6C09FE70-FD42-4FCD-A59B-0AECB03C0177}"/>
    <cellStyle name="Normal 8 2 5 2 2" xfId="38435" xr:uid="{2E590332-7091-4B08-9F13-304D6F61543B}"/>
    <cellStyle name="Normal 8 2 5 2 2 2" xfId="38436" xr:uid="{62945939-0FB0-4ADA-A0F1-B604BAE7D140}"/>
    <cellStyle name="Normal 8 2 5 2 2 2 2" xfId="38437" xr:uid="{ACC1E505-AE82-4D0E-9B89-F9AF55046CFD}"/>
    <cellStyle name="Normal 8 2 5 2 2 2 2 2" xfId="38438" xr:uid="{6286C89D-F00C-4DBC-BD09-C0A032D75952}"/>
    <cellStyle name="Normal 8 2 5 2 2 2 2 2 2" xfId="38439" xr:uid="{0694C99F-E32D-4E43-881B-B6D470EE62BD}"/>
    <cellStyle name="Normal 8 2 5 2 2 2 2 3" xfId="38440" xr:uid="{22044811-F45A-4478-806F-2BEA4984378F}"/>
    <cellStyle name="Normal 8 2 5 2 2 2 2 4" xfId="38441" xr:uid="{ED311541-CC92-4E7D-B8E2-8C532C3EBF76}"/>
    <cellStyle name="Normal 8 2 5 2 2 2 2 5" xfId="38442" xr:uid="{F78C1092-7EC7-4651-8C41-D8F0F2E618FC}"/>
    <cellStyle name="Normal 8 2 5 2 2 2 3" xfId="38443" xr:uid="{897000C0-8CEB-4482-94DE-8B61B4E1C11B}"/>
    <cellStyle name="Normal 8 2 5 2 2 2 3 2" xfId="38444" xr:uid="{D57FC64B-E1A6-4874-A2A7-417EB03E3D6A}"/>
    <cellStyle name="Normal 8 2 5 2 2 2 4" xfId="38445" xr:uid="{7472D114-000F-4EDF-BA73-024F697C7A28}"/>
    <cellStyle name="Normal 8 2 5 2 2 2 5" xfId="38446" xr:uid="{639519EA-7F56-4C0B-9CB2-E427AF0E4E38}"/>
    <cellStyle name="Normal 8 2 5 2 2 3" xfId="38447" xr:uid="{D29EA11E-41F9-45D6-BD46-95CDA18DF343}"/>
    <cellStyle name="Normal 8 2 5 2 2 4" xfId="38448" xr:uid="{7972A1F3-89CC-481B-861F-06C13619A92F}"/>
    <cellStyle name="Normal 8 2 5 2 2 5" xfId="38449" xr:uid="{6AFA8599-7ABE-4809-BF42-E23C6AC9CFF1}"/>
    <cellStyle name="Normal 8 2 5 2 2 6" xfId="38450" xr:uid="{20B49C00-1C6F-498B-9A0E-2D90EDA0AF90}"/>
    <cellStyle name="Normal 8 2 5 2 2 6 2" xfId="38451" xr:uid="{45C455FF-7A2B-4F84-B8ED-B26747A2A829}"/>
    <cellStyle name="Normal 8 2 5 2 2 7" xfId="38452" xr:uid="{B746733B-2500-4DDD-8F8D-A672074E0B9A}"/>
    <cellStyle name="Normal 8 2 5 2 2 8" xfId="38453" xr:uid="{01B36E52-272F-4ED5-BE7E-D28D9AA280AB}"/>
    <cellStyle name="Normal 8 2 5 2 2 9" xfId="38454" xr:uid="{85D5D63B-4522-426B-A136-A53BDB065265}"/>
    <cellStyle name="Normal 8 2 5 2 3" xfId="38455" xr:uid="{FDA0B869-5DDB-46F7-A695-75A87C8B3645}"/>
    <cellStyle name="Normal 8 2 5 2 3 2" xfId="38456" xr:uid="{A5C57667-1DC0-451C-98EB-92591E304F3A}"/>
    <cellStyle name="Normal 8 2 5 2 3 2 2" xfId="38457" xr:uid="{B478D29E-0B65-49D4-A84B-66DBA05A8DB8}"/>
    <cellStyle name="Normal 8 2 5 2 3 2 2 2" xfId="38458" xr:uid="{B20719B7-736F-49AC-95C2-F3CCF29338BA}"/>
    <cellStyle name="Normal 8 2 5 2 3 2 3" xfId="38459" xr:uid="{A82355D1-92C6-4726-AFE4-8CA8DEE6AE25}"/>
    <cellStyle name="Normal 8 2 5 2 3 2 4" xfId="38460" xr:uid="{F2C89CC3-8FB0-4AAE-AE47-19EF16B198F3}"/>
    <cellStyle name="Normal 8 2 5 2 3 2 5" xfId="38461" xr:uid="{9AB3E441-9957-43FB-8E01-E5CE1559661F}"/>
    <cellStyle name="Normal 8 2 5 2 3 3" xfId="38462" xr:uid="{ECE8321B-CA46-4018-B6FE-F179DC1FCCC2}"/>
    <cellStyle name="Normal 8 2 5 2 3 3 2" xfId="38463" xr:uid="{1E900132-1981-4251-BDAB-E1EC22AE6FEB}"/>
    <cellStyle name="Normal 8 2 5 2 3 4" xfId="38464" xr:uid="{AFDE0015-4960-48F4-82BC-270ABC482228}"/>
    <cellStyle name="Normal 8 2 5 2 3 5" xfId="38465" xr:uid="{A8978C30-2AD2-4ABF-9589-6897CE4E7558}"/>
    <cellStyle name="Normal 8 2 5 2 4" xfId="38466" xr:uid="{EC7680E4-59AB-4D64-BA65-C7FB361AE392}"/>
    <cellStyle name="Normal 8 2 5 2 5" xfId="38467" xr:uid="{55E6F7DC-F44E-403A-92CA-DEFFB4D77BDE}"/>
    <cellStyle name="Normal 8 2 5 2 6" xfId="38468" xr:uid="{8DFA824E-E722-4032-BD51-EDA8D469B790}"/>
    <cellStyle name="Normal 8 2 5 2 6 2" xfId="38469" xr:uid="{0F4A4A73-3768-4FB4-9F6F-7D01817B008B}"/>
    <cellStyle name="Normal 8 2 5 2 7" xfId="38470" xr:uid="{3124D742-9AAC-4ACB-9971-1CB7FF1315AE}"/>
    <cellStyle name="Normal 8 2 5 2 8" xfId="38471" xr:uid="{D05DC22A-3D8C-4BD0-B64E-4E0580C49569}"/>
    <cellStyle name="Normal 8 2 5 2 9" xfId="38472" xr:uid="{C15A1087-1A9C-4884-8E45-A84659EF373B}"/>
    <cellStyle name="Normal 8 2 5 3" xfId="38473" xr:uid="{041FF320-3EA2-469D-BDC3-43EF06318283}"/>
    <cellStyle name="Normal 8 2 5 4" xfId="38474" xr:uid="{40FEB577-0742-4B56-AB81-6C9C51F5C490}"/>
    <cellStyle name="Normal 8 2 5 5" xfId="38475" xr:uid="{586DE638-2141-4E38-AF44-61520A69F6F6}"/>
    <cellStyle name="Normal 8 2 5 6" xfId="38476" xr:uid="{7071A18E-EF59-42D7-BEAB-57CD964A5A4A}"/>
    <cellStyle name="Normal 8 2 5 7" xfId="38477" xr:uid="{23F4452F-A3AF-451F-A89D-6780301DEFBA}"/>
    <cellStyle name="Normal 8 2 5 8" xfId="38478" xr:uid="{18F80341-AC32-49EA-B3B1-03E8FBE5942E}"/>
    <cellStyle name="Normal 8 2 5 8 2" xfId="38479" xr:uid="{04674221-0CD4-4CE1-97BA-4B653B3A1ECF}"/>
    <cellStyle name="Normal 8 2 5 8 2 2" xfId="38480" xr:uid="{5BA38E7C-530E-43ED-B08C-ED7BF14025ED}"/>
    <cellStyle name="Normal 8 2 5 8 2 2 2" xfId="38481" xr:uid="{79A020D9-92B2-4103-A166-77C93E4E0486}"/>
    <cellStyle name="Normal 8 2 5 8 2 3" xfId="38482" xr:uid="{EB22CED5-EF47-4DC8-BE75-8DC856024445}"/>
    <cellStyle name="Normal 8 2 5 8 2 4" xfId="38483" xr:uid="{C5C61995-CCF4-44D9-B149-934CD2A3A77C}"/>
    <cellStyle name="Normal 8 2 5 8 2 5" xfId="38484" xr:uid="{93900C7E-5D07-41B7-80E8-9D3ED4CCFE51}"/>
    <cellStyle name="Normal 8 2 5 8 3" xfId="38485" xr:uid="{21BE372F-571E-4F6D-B0CA-374FE0584152}"/>
    <cellStyle name="Normal 8 2 5 8 3 2" xfId="38486" xr:uid="{24BC318E-690B-4A24-8B3C-8C9ED405E72A}"/>
    <cellStyle name="Normal 8 2 5 8 4" xfId="38487" xr:uid="{5763E5F8-3E7B-4167-8CC3-4696CADAF93D}"/>
    <cellStyle name="Normal 8 2 5 8 5" xfId="38488" xr:uid="{351B1B89-47E9-4635-B17F-127C5E409767}"/>
    <cellStyle name="Normal 8 2 5 9" xfId="38489" xr:uid="{EE22FDF1-0769-4C0B-A8CE-250C59789255}"/>
    <cellStyle name="Normal 8 2 6" xfId="38490" xr:uid="{8CF1E015-3678-43D1-B929-D6B527FAC578}"/>
    <cellStyle name="Normal 8 2 7" xfId="38491" xr:uid="{CF207FB4-D4BC-4B14-A29A-29E4E48CACAC}"/>
    <cellStyle name="Normal 8 2 7 2" xfId="38492" xr:uid="{9A16229D-9E54-45A5-B99A-7E0DA3739232}"/>
    <cellStyle name="Normal 8 2 7 2 2" xfId="38493" xr:uid="{721DA458-6F68-4D40-956F-223020521A56}"/>
    <cellStyle name="Normal 8 2 7 2 2 2" xfId="38494" xr:uid="{B5F21152-40EE-4304-98F5-CAB68441640D}"/>
    <cellStyle name="Normal 8 2 7 2 2 2 2" xfId="38495" xr:uid="{4B9483F5-39E5-4857-B9E7-7ACC2E14E1BF}"/>
    <cellStyle name="Normal 8 2 7 2 2 2 2 2" xfId="38496" xr:uid="{E2333183-D5AB-420E-A3DA-D041C537CEA4}"/>
    <cellStyle name="Normal 8 2 7 2 2 2 3" xfId="38497" xr:uid="{7A5D2461-07D5-456C-B750-43F3174C721D}"/>
    <cellStyle name="Normal 8 2 7 2 2 2 4" xfId="38498" xr:uid="{8754F259-22F8-4F90-9D50-9E600706115F}"/>
    <cellStyle name="Normal 8 2 7 2 2 2 5" xfId="38499" xr:uid="{A967524A-1785-40DE-AEE7-FD519F1B4676}"/>
    <cellStyle name="Normal 8 2 7 2 2 3" xfId="38500" xr:uid="{176B6624-FCC5-485D-BCCD-1A2992ABDC61}"/>
    <cellStyle name="Normal 8 2 7 2 2 3 2" xfId="38501" xr:uid="{C197371C-CF52-44F7-91C0-7EF947F0985D}"/>
    <cellStyle name="Normal 8 2 7 2 2 4" xfId="38502" xr:uid="{63698786-76F6-49C3-95C4-236828860523}"/>
    <cellStyle name="Normal 8 2 7 2 2 5" xfId="38503" xr:uid="{9C7BB324-A1D0-4229-873C-C026D74E9A58}"/>
    <cellStyle name="Normal 8 2 7 2 3" xfId="38504" xr:uid="{0C741BF7-EAA3-44C7-B9FD-1677A729D99E}"/>
    <cellStyle name="Normal 8 2 7 2 4" xfId="38505" xr:uid="{A4B237B0-0A44-4AC8-B018-F294B473B68F}"/>
    <cellStyle name="Normal 8 2 7 2 5" xfId="38506" xr:uid="{C2B3237B-9602-4E10-B684-5CE781A9904C}"/>
    <cellStyle name="Normal 8 2 7 2 6" xfId="38507" xr:uid="{37D0C8F7-BA3F-430D-8CD9-39193E1D3C34}"/>
    <cellStyle name="Normal 8 2 7 2 6 2" xfId="38508" xr:uid="{4461EEE4-4496-4D24-82D3-F13FA1FFFC70}"/>
    <cellStyle name="Normal 8 2 7 2 7" xfId="38509" xr:uid="{2B2AE300-7632-4387-91DA-163B80D7A04A}"/>
    <cellStyle name="Normal 8 2 7 2 8" xfId="38510" xr:uid="{FB4C0018-95C7-4642-8266-16422943956E}"/>
    <cellStyle name="Normal 8 2 7 2 9" xfId="38511" xr:uid="{C291618A-018A-4661-94B7-8B11359D2E3C}"/>
    <cellStyle name="Normal 8 2 7 3" xfId="38512" xr:uid="{902AA82B-271C-4880-8946-D876A6E886A6}"/>
    <cellStyle name="Normal 8 2 7 3 2" xfId="38513" xr:uid="{3745F6B6-4BEB-4593-AAAB-63D95F17D7EC}"/>
    <cellStyle name="Normal 8 2 7 3 2 2" xfId="38514" xr:uid="{01006F30-8D38-47B0-9F75-4A8446EC65E4}"/>
    <cellStyle name="Normal 8 2 7 3 2 2 2" xfId="38515" xr:uid="{30CFFBFA-DC84-4ADE-A7D8-B356B5E6FB85}"/>
    <cellStyle name="Normal 8 2 7 3 2 3" xfId="38516" xr:uid="{DF1C44E6-2A10-4AD8-9120-FB693D206A64}"/>
    <cellStyle name="Normal 8 2 7 3 2 4" xfId="38517" xr:uid="{334DB5C7-4A0E-4693-8504-F95F5EB75093}"/>
    <cellStyle name="Normal 8 2 7 3 2 5" xfId="38518" xr:uid="{A1EC25CA-3B90-4477-A23F-DB9ACAF0CD6F}"/>
    <cellStyle name="Normal 8 2 7 3 3" xfId="38519" xr:uid="{B41AE0D3-E86D-4949-9F2E-EBDA88E5A607}"/>
    <cellStyle name="Normal 8 2 7 3 3 2" xfId="38520" xr:uid="{94FACBD9-A22D-4704-B36B-90F27956A123}"/>
    <cellStyle name="Normal 8 2 7 3 4" xfId="38521" xr:uid="{25A6CC0F-81AF-4858-90F6-02E955BEFD29}"/>
    <cellStyle name="Normal 8 2 7 3 5" xfId="38522" xr:uid="{9A396496-9C86-49FA-8A2A-0B4C1D6224FC}"/>
    <cellStyle name="Normal 8 2 7 4" xfId="38523" xr:uid="{EA76F836-D106-47E1-869D-0AAC8DD3F09C}"/>
    <cellStyle name="Normal 8 2 7 5" xfId="38524" xr:uid="{8820601F-5C7D-4AD7-AB0D-1E2A4BBB3745}"/>
    <cellStyle name="Normal 8 2 7 6" xfId="38525" xr:uid="{F3687201-0C21-41C1-B40D-0FA18D5D5741}"/>
    <cellStyle name="Normal 8 2 7 6 2" xfId="38526" xr:uid="{8DB62090-2E81-4B8F-A4AB-1652C9FAFBCE}"/>
    <cellStyle name="Normal 8 2 7 7" xfId="38527" xr:uid="{C3DF680E-4A1B-491C-9F33-C3A1A744A5DC}"/>
    <cellStyle name="Normal 8 2 7 8" xfId="38528" xr:uid="{406A30B3-D601-4D48-905F-032CCEA2E0D6}"/>
    <cellStyle name="Normal 8 2 7 9" xfId="38529" xr:uid="{5BF72B1C-AD0E-4DE5-B6F8-65F18CB0BE3F}"/>
    <cellStyle name="Normal 8 2 8" xfId="38530" xr:uid="{E5D0542B-29C0-4A81-A1FB-585EAC83547C}"/>
    <cellStyle name="Normal 8 2 8 2" xfId="38531" xr:uid="{1B37ABB8-BEF4-434E-9B36-017DB8A19397}"/>
    <cellStyle name="Normal 8 2 8 3" xfId="38532" xr:uid="{C86DD422-5FB1-43D2-B4B1-6E0F5E9BF20B}"/>
    <cellStyle name="Normal 8 2 9" xfId="38533" xr:uid="{FAC1BAA4-0428-4953-9BD7-C110F3CB570E}"/>
    <cellStyle name="Normal 8 2 9 2" xfId="38534" xr:uid="{6FA4033C-CA2D-40AD-9B7F-21C5065D64C9}"/>
    <cellStyle name="Normal 8 2 9 3" xfId="38535" xr:uid="{A854A0D9-4B59-4EFA-A07A-4A48698CE0A3}"/>
    <cellStyle name="Normal 8 20" xfId="38536" xr:uid="{8DDF2F5F-A2B8-4424-8A99-BA1FE747ADC9}"/>
    <cellStyle name="Normal 8 21" xfId="38537" xr:uid="{17951465-A3CB-4736-8A31-AB6C6679E70A}"/>
    <cellStyle name="Normal 8 22" xfId="38538" xr:uid="{9259A23F-3668-489E-A5CD-579837C1D00A}"/>
    <cellStyle name="Normal 8 23" xfId="38539" xr:uid="{DD8DA964-40F1-447C-9EEE-C2B006E182B3}"/>
    <cellStyle name="Normal 8 24" xfId="38540" xr:uid="{8368AA6D-B763-4EDB-B2A8-C4FB681F2C10}"/>
    <cellStyle name="Normal 8 25" xfId="38541" xr:uid="{D849D353-969E-4A64-BA93-0DC72FC0D383}"/>
    <cellStyle name="Normal 8 26" xfId="38542" xr:uid="{1136B944-5F68-4B5F-A8BD-CE454DF89DEE}"/>
    <cellStyle name="Normal 8 27" xfId="38543" xr:uid="{B2941620-635D-442D-A8D2-D6644144702A}"/>
    <cellStyle name="Normal 8 28" xfId="38544" xr:uid="{5A641EC0-5B9E-455C-8B99-3B5E512D9D63}"/>
    <cellStyle name="Normal 8 29" xfId="38545" xr:uid="{528629E7-7A03-49FE-BF2C-E77D724F1CCA}"/>
    <cellStyle name="Normal 8 3" xfId="38546" xr:uid="{8E001F23-BDA0-4A79-8DFE-7073703AF4AF}"/>
    <cellStyle name="Normal 8 3 2" xfId="38547" xr:uid="{463E5042-7160-483C-978D-4B295E6385CF}"/>
    <cellStyle name="Normal 8 3 3" xfId="38548" xr:uid="{2D6B4DDB-339E-4EEF-8D86-089DEC25260F}"/>
    <cellStyle name="Normal 8 3 4" xfId="42073" xr:uid="{7D7AA15A-5CD2-4A60-A9DD-1EF74A6321F5}"/>
    <cellStyle name="Normal 8 30" xfId="38549" xr:uid="{1D011B0A-F010-4A84-8891-6B3F64824FC2}"/>
    <cellStyle name="Normal 8 31" xfId="38550" xr:uid="{5BB2D76D-39B5-48BC-8B46-5BD417018A69}"/>
    <cellStyle name="Normal 8 32" xfId="38551" xr:uid="{B593DBAF-63A4-4182-AFBE-0F4A7F8F157F}"/>
    <cellStyle name="Normal 8 33" xfId="38552" xr:uid="{A058C3C7-846B-4DFC-8E16-ADBC82E49D05}"/>
    <cellStyle name="Normal 8 34" xfId="38553" xr:uid="{A62356FA-8E7D-42DC-B15A-6BA16C47D036}"/>
    <cellStyle name="Normal 8 35" xfId="38554" xr:uid="{ADF10193-12CC-4D6C-888B-A2F6CFB35798}"/>
    <cellStyle name="Normal 8 36" xfId="38555" xr:uid="{A03E347D-6C97-4713-82CD-D235835698F1}"/>
    <cellStyle name="Normal 8 37" xfId="38556" xr:uid="{79143A22-5342-4646-ADA2-3FD6DBE886B7}"/>
    <cellStyle name="Normal 8 38" xfId="38557" xr:uid="{CB6CD10D-B382-4E64-B667-3ADFE9720E94}"/>
    <cellStyle name="Normal 8 39" xfId="38558" xr:uid="{88A935BA-4ABF-437A-84E5-073D7665C19B}"/>
    <cellStyle name="Normal 8 4" xfId="38559" xr:uid="{734AC277-89DF-4114-B77B-91734A1C30AA}"/>
    <cellStyle name="Normal 8 4 10" xfId="38560" xr:uid="{D22040C9-8C5B-4D18-803F-4938641D12A5}"/>
    <cellStyle name="Normal 8 4 11" xfId="38561" xr:uid="{7FA5CF0B-C720-4C6F-BA97-F52093E6AB18}"/>
    <cellStyle name="Normal 8 4 12" xfId="38562" xr:uid="{80203287-3EA2-4A8D-8236-89BD9C3A9E32}"/>
    <cellStyle name="Normal 8 4 13" xfId="38563" xr:uid="{5B87350F-9FF8-40AC-B4DD-95B17A22192C}"/>
    <cellStyle name="Normal 8 4 13 2" xfId="38564" xr:uid="{011D81B5-C9A2-47FE-B43F-7A447381866D}"/>
    <cellStyle name="Normal 8 4 14" xfId="38565" xr:uid="{ABE6EA65-20B2-4F7C-9629-F19E60E11C6F}"/>
    <cellStyle name="Normal 8 4 15" xfId="38566" xr:uid="{1011B25A-27E4-468F-98CB-BA6B190835BC}"/>
    <cellStyle name="Normal 8 4 16" xfId="38567" xr:uid="{F99D057D-AA26-4C7F-8171-552C61A9F64A}"/>
    <cellStyle name="Normal 8 4 2" xfId="38568" xr:uid="{8B32766A-2BBF-47E2-AB7E-F708A301DB82}"/>
    <cellStyle name="Normal 8 4 2 10" xfId="38569" xr:uid="{1E00838A-0990-4F06-B080-82CBBBDAC006}"/>
    <cellStyle name="Normal 8 4 2 11" xfId="38570" xr:uid="{8EB8ADA1-D5E3-48BF-8F38-3D42AFADE32F}"/>
    <cellStyle name="Normal 8 4 2 12" xfId="38571" xr:uid="{292B1D2B-DF0D-4850-A7FF-AA7951E1E09F}"/>
    <cellStyle name="Normal 8 4 2 13" xfId="38572" xr:uid="{216E3FE5-79C2-423B-BBC9-F85863767F3B}"/>
    <cellStyle name="Normal 8 4 2 13 2" xfId="38573" xr:uid="{F7468AB2-9A10-4D5D-9500-D8F2B33AF5EF}"/>
    <cellStyle name="Normal 8 4 2 14" xfId="38574" xr:uid="{77BDE9E5-1E18-402E-9A27-A5D8E3C70104}"/>
    <cellStyle name="Normal 8 4 2 15" xfId="38575" xr:uid="{CC2D3556-68CF-4C5E-87E3-DE229BD007E5}"/>
    <cellStyle name="Normal 8 4 2 16" xfId="38576" xr:uid="{937F1C1D-F655-47A3-9298-9D595D21D867}"/>
    <cellStyle name="Normal 8 4 2 2" xfId="38577" xr:uid="{4903C00B-AB8A-48FA-883E-4509E0AA9F45}"/>
    <cellStyle name="Normal 8 4 2 2 10" xfId="38578" xr:uid="{D543D6A7-85C2-447B-80B4-37A3C2415D19}"/>
    <cellStyle name="Normal 8 4 2 2 11" xfId="38579" xr:uid="{519EBB28-CCE5-408D-A4B3-0ACF6AAB2733}"/>
    <cellStyle name="Normal 8 4 2 2 12" xfId="38580" xr:uid="{5D560722-0A6D-4D95-B2E7-28CBB9D004BF}"/>
    <cellStyle name="Normal 8 4 2 2 12 2" xfId="38581" xr:uid="{83DA71A5-ED8D-46CA-B5CB-72E155DCEDF1}"/>
    <cellStyle name="Normal 8 4 2 2 13" xfId="38582" xr:uid="{394EE934-41F3-4984-9117-F50B6F896CAD}"/>
    <cellStyle name="Normal 8 4 2 2 14" xfId="38583" xr:uid="{52FF126F-7CC5-4B75-B7BA-2B14C10953AE}"/>
    <cellStyle name="Normal 8 4 2 2 15" xfId="38584" xr:uid="{A945012A-3E28-4417-B829-CAFA872E6F15}"/>
    <cellStyle name="Normal 8 4 2 2 2" xfId="38585" xr:uid="{88F6803A-0E02-4CE8-9B63-592C8C59B336}"/>
    <cellStyle name="Normal 8 4 2 2 2 2" xfId="38586" xr:uid="{33ADC106-E075-46D4-8786-91AF61D77541}"/>
    <cellStyle name="Normal 8 4 2 2 2 2 2" xfId="38587" xr:uid="{3923D026-500D-497E-AED9-53CD0B860499}"/>
    <cellStyle name="Normal 8 4 2 2 2 2 2 2" xfId="38588" xr:uid="{3D4BB0ED-6889-497C-8B33-58DA92CF96D5}"/>
    <cellStyle name="Normal 8 4 2 2 2 2 2 2 2" xfId="38589" xr:uid="{7DE22670-8405-4763-AE4E-4B33EC650534}"/>
    <cellStyle name="Normal 8 4 2 2 2 2 2 2 2 2" xfId="38590" xr:uid="{CFA7B825-00AF-4A67-9DCD-92DCE8373823}"/>
    <cellStyle name="Normal 8 4 2 2 2 2 2 2 3" xfId="38591" xr:uid="{C0DCB513-8E74-427B-9045-7458F995DE47}"/>
    <cellStyle name="Normal 8 4 2 2 2 2 2 2 4" xfId="38592" xr:uid="{9BE38139-84CD-42A0-8544-ECEB78ECF8CA}"/>
    <cellStyle name="Normal 8 4 2 2 2 2 2 2 5" xfId="38593" xr:uid="{0CD6F41F-A236-4522-9B49-282E62FFD21B}"/>
    <cellStyle name="Normal 8 4 2 2 2 2 2 3" xfId="38594" xr:uid="{CF968095-4723-4E34-8769-39D17158B20B}"/>
    <cellStyle name="Normal 8 4 2 2 2 2 2 3 2" xfId="38595" xr:uid="{E87A5AAC-0866-498A-8F1C-1F2CBA7C30CF}"/>
    <cellStyle name="Normal 8 4 2 2 2 2 2 4" xfId="38596" xr:uid="{1C46A830-A245-414C-B4DA-CD82FB25079C}"/>
    <cellStyle name="Normal 8 4 2 2 2 2 2 5" xfId="38597" xr:uid="{503E38A3-DE3B-4A98-B63D-A951A00F506B}"/>
    <cellStyle name="Normal 8 4 2 2 2 2 3" xfId="38598" xr:uid="{9861FF13-B868-4E01-BC32-09C72384D2DB}"/>
    <cellStyle name="Normal 8 4 2 2 2 2 4" xfId="38599" xr:uid="{901EB60A-D3FB-4523-9503-B4FB0AABB1B6}"/>
    <cellStyle name="Normal 8 4 2 2 2 2 5" xfId="38600" xr:uid="{B504BF44-B3F8-4D64-B390-543DF0784BCD}"/>
    <cellStyle name="Normal 8 4 2 2 2 2 6" xfId="38601" xr:uid="{C266BA64-E8AF-41F7-A06B-115862DFFD8B}"/>
    <cellStyle name="Normal 8 4 2 2 2 2 6 2" xfId="38602" xr:uid="{85489209-221E-4D85-B92F-5C9009C761F5}"/>
    <cellStyle name="Normal 8 4 2 2 2 2 7" xfId="38603" xr:uid="{5D1D331F-DC40-4E36-BF93-C99CEFDBAD6B}"/>
    <cellStyle name="Normal 8 4 2 2 2 2 8" xfId="38604" xr:uid="{2BC8F5A5-2727-4842-9FCB-CE0A010526AC}"/>
    <cellStyle name="Normal 8 4 2 2 2 2 9" xfId="38605" xr:uid="{3B703050-43D7-4D86-A00E-6DA08EB9EE65}"/>
    <cellStyle name="Normal 8 4 2 2 2 3" xfId="38606" xr:uid="{F22F4027-56DE-42B2-8DFE-7ECD971399E4}"/>
    <cellStyle name="Normal 8 4 2 2 2 3 2" xfId="38607" xr:uid="{7549145A-824F-4E5B-8E14-FE6C8A8FD223}"/>
    <cellStyle name="Normal 8 4 2 2 2 3 2 2" xfId="38608" xr:uid="{3EF31121-AF88-4A93-B66C-40BE10834195}"/>
    <cellStyle name="Normal 8 4 2 2 2 3 2 2 2" xfId="38609" xr:uid="{72E56775-3F56-4100-ADD7-0C03688A6C51}"/>
    <cellStyle name="Normal 8 4 2 2 2 3 2 3" xfId="38610" xr:uid="{6D2E7BD6-E2A6-4945-8EE6-A3C6F53D9EA8}"/>
    <cellStyle name="Normal 8 4 2 2 2 3 2 4" xfId="38611" xr:uid="{6B123540-5D95-49E4-A7C4-D2CD461F8529}"/>
    <cellStyle name="Normal 8 4 2 2 2 3 2 5" xfId="38612" xr:uid="{7DD0FAE0-F6F2-4CBC-8A0A-2DE59DCF5712}"/>
    <cellStyle name="Normal 8 4 2 2 2 3 3" xfId="38613" xr:uid="{F8CA85DC-5BF2-42C8-B64B-9F069461C70C}"/>
    <cellStyle name="Normal 8 4 2 2 2 3 3 2" xfId="38614" xr:uid="{4961BD3A-D1AA-4D39-B3E5-6C0423DD449F}"/>
    <cellStyle name="Normal 8 4 2 2 2 3 4" xfId="38615" xr:uid="{DDECF601-ECB4-4CA9-9583-4E77E1AD4A4E}"/>
    <cellStyle name="Normal 8 4 2 2 2 3 5" xfId="38616" xr:uid="{8D93358C-BDC3-4A5C-B415-B9252CD11872}"/>
    <cellStyle name="Normal 8 4 2 2 2 4" xfId="38617" xr:uid="{5B480EC0-6303-40D1-822B-603ED0887141}"/>
    <cellStyle name="Normal 8 4 2 2 2 5" xfId="38618" xr:uid="{DDC70B9F-E87A-4F83-830A-0728F0F4B14E}"/>
    <cellStyle name="Normal 8 4 2 2 2 6" xfId="38619" xr:uid="{6648C346-BF2A-4189-9AA6-2893C434F620}"/>
    <cellStyle name="Normal 8 4 2 2 2 6 2" xfId="38620" xr:uid="{420C5F76-00BB-4F11-BCAF-2B196D59BD24}"/>
    <cellStyle name="Normal 8 4 2 2 2 7" xfId="38621" xr:uid="{80403DBE-D122-4095-B185-66C3B290638C}"/>
    <cellStyle name="Normal 8 4 2 2 2 8" xfId="38622" xr:uid="{12241856-22CC-40EB-BBB1-6D8F3DEA352F}"/>
    <cellStyle name="Normal 8 4 2 2 2 9" xfId="38623" xr:uid="{F29477DC-A79E-4577-A7A1-8E594359573B}"/>
    <cellStyle name="Normal 8 4 2 2 3" xfId="38624" xr:uid="{65093463-336D-4AC4-A141-A34F0067530E}"/>
    <cellStyle name="Normal 8 4 2 2 3 2" xfId="38625" xr:uid="{71D7964D-D551-482D-A147-ADCCEE469BAB}"/>
    <cellStyle name="Normal 8 4 2 2 3 3" xfId="38626" xr:uid="{0A0AC49E-5032-4F68-B960-AE549863986F}"/>
    <cellStyle name="Normal 8 4 2 2 4" xfId="38627" xr:uid="{315F29A0-DD34-4B52-93F4-08D56F022672}"/>
    <cellStyle name="Normal 8 4 2 2 4 2" xfId="38628" xr:uid="{87FE2262-4771-4339-9561-CCBB788AD439}"/>
    <cellStyle name="Normal 8 4 2 2 4 3" xfId="38629" xr:uid="{25E8522C-3C53-4088-8E1F-E7F3682BF1CB}"/>
    <cellStyle name="Normal 8 4 2 2 5" xfId="38630" xr:uid="{1C0C769E-C335-4D33-ACFA-FAEF758DA16E}"/>
    <cellStyle name="Normal 8 4 2 2 5 2" xfId="38631" xr:uid="{79852390-8675-4C43-8150-E0FB97631E13}"/>
    <cellStyle name="Normal 8 4 2 2 5 3" xfId="38632" xr:uid="{B6FF2C6A-00B2-41F6-ACBA-E42575003F3A}"/>
    <cellStyle name="Normal 8 4 2 2 6" xfId="38633" xr:uid="{D98BFC46-A72A-47A9-84A9-4EF32804712C}"/>
    <cellStyle name="Normal 8 4 2 2 6 2" xfId="38634" xr:uid="{6BB83601-0B67-4530-9E14-9E8B5DB5E427}"/>
    <cellStyle name="Normal 8 4 2 2 6 3" xfId="38635" xr:uid="{B0C9A392-FA0C-4AC6-A1C3-9D5B1346379D}"/>
    <cellStyle name="Normal 8 4 2 2 7" xfId="38636" xr:uid="{725AF970-C29A-4E9E-881E-E5EA01B18A7F}"/>
    <cellStyle name="Normal 8 4 2 2 7 2" xfId="38637" xr:uid="{D2843612-2AF1-4CEC-8D4F-DE2F0CFF5580}"/>
    <cellStyle name="Normal 8 4 2 2 7 3" xfId="38638" xr:uid="{67CD36F7-F6A7-41F1-ACA0-57EEBAE599CA}"/>
    <cellStyle name="Normal 8 4 2 2 8" xfId="38639" xr:uid="{99142500-A31C-4CD2-B698-5909955AC760}"/>
    <cellStyle name="Normal 8 4 2 2 8 2" xfId="38640" xr:uid="{6538B495-BA1A-4C46-AD8B-1AD5126630C0}"/>
    <cellStyle name="Normal 8 4 2 2 8 2 2" xfId="38641" xr:uid="{BF808E42-D06C-4DFA-80B2-B2F26747FB9E}"/>
    <cellStyle name="Normal 8 4 2 2 8 2 2 2" xfId="38642" xr:uid="{3C6DB05B-34F5-4557-9BE8-6D3C5B403378}"/>
    <cellStyle name="Normal 8 4 2 2 8 2 3" xfId="38643" xr:uid="{B5D1C07E-27FD-4B25-B5DB-1A2CD17243AE}"/>
    <cellStyle name="Normal 8 4 2 2 8 2 4" xfId="38644" xr:uid="{4C71CFCC-7D99-4C08-8AE7-2C2FF00A6D31}"/>
    <cellStyle name="Normal 8 4 2 2 8 2 5" xfId="38645" xr:uid="{E65FF521-EE7D-427A-AAC7-CA23311181E1}"/>
    <cellStyle name="Normal 8 4 2 2 8 3" xfId="38646" xr:uid="{B43A6C40-6306-484F-B340-C041C7CDB2CE}"/>
    <cellStyle name="Normal 8 4 2 2 8 3 2" xfId="38647" xr:uid="{812F7030-C284-49C1-9CA8-2F677D6BB302}"/>
    <cellStyle name="Normal 8 4 2 2 8 4" xfId="38648" xr:uid="{CC4270BE-F43B-46CF-93E9-B7FB6C70FC82}"/>
    <cellStyle name="Normal 8 4 2 2 8 5" xfId="38649" xr:uid="{8CA59367-5DC3-4BA6-ACE4-4BFFF339F2FB}"/>
    <cellStyle name="Normal 8 4 2 2 9" xfId="38650" xr:uid="{6FF8FB5A-B1B5-4E2F-9566-6F59944747CB}"/>
    <cellStyle name="Normal 8 4 2 3" xfId="38651" xr:uid="{72A71380-474F-46BF-9D10-C135522C63AB}"/>
    <cellStyle name="Normal 8 4 2 3 2" xfId="38652" xr:uid="{9DF8656E-9D95-4039-AA81-471462A3B7DE}"/>
    <cellStyle name="Normal 8 4 2 3 3" xfId="38653" xr:uid="{26317CAF-E56F-4F02-8DA5-51DA50990DEF}"/>
    <cellStyle name="Normal 8 4 2 4" xfId="38654" xr:uid="{F7F07AB7-74F2-479D-9398-8743B02766C2}"/>
    <cellStyle name="Normal 8 4 2 4 2" xfId="38655" xr:uid="{9ACF240E-9234-474F-A5D2-BD74D9F4D05C}"/>
    <cellStyle name="Normal 8 4 2 4 2 2" xfId="38656" xr:uid="{47156902-7095-4914-9205-6CF43FA8640A}"/>
    <cellStyle name="Normal 8 4 2 4 2 2 2" xfId="38657" xr:uid="{52E40D33-BC03-4BA3-B6D5-45AEAF82CC7E}"/>
    <cellStyle name="Normal 8 4 2 4 2 2 2 2" xfId="38658" xr:uid="{A39B5769-5638-4EB7-A149-C6EE2FE017EA}"/>
    <cellStyle name="Normal 8 4 2 4 2 2 2 2 2" xfId="38659" xr:uid="{7F537514-3F5C-49B1-A4D3-9F1339880368}"/>
    <cellStyle name="Normal 8 4 2 4 2 2 2 3" xfId="38660" xr:uid="{10F59141-EAC4-4BDB-A028-BD4B3C031BE3}"/>
    <cellStyle name="Normal 8 4 2 4 2 2 2 4" xfId="38661" xr:uid="{EDFB5D26-136A-476B-A103-44799E19878C}"/>
    <cellStyle name="Normal 8 4 2 4 2 2 2 5" xfId="38662" xr:uid="{47F86497-8E05-47A0-8761-221C89CD365B}"/>
    <cellStyle name="Normal 8 4 2 4 2 2 3" xfId="38663" xr:uid="{70C0D67E-7BE3-4007-BAD7-57049696070A}"/>
    <cellStyle name="Normal 8 4 2 4 2 2 3 2" xfId="38664" xr:uid="{AC155455-D667-4FE8-9E99-6DCB8DAA8FA9}"/>
    <cellStyle name="Normal 8 4 2 4 2 2 4" xfId="38665" xr:uid="{178ED810-EA76-4E31-B570-410AB177821B}"/>
    <cellStyle name="Normal 8 4 2 4 2 2 5" xfId="38666" xr:uid="{08073D67-0336-44E8-BBDC-7012334585AD}"/>
    <cellStyle name="Normal 8 4 2 4 2 3" xfId="38667" xr:uid="{EF67D014-2B9A-46A7-8AE3-DD1CCEE7BED1}"/>
    <cellStyle name="Normal 8 4 2 4 2 4" xfId="38668" xr:uid="{1AE73916-0BA2-4F53-AD7B-C98D60B44E9E}"/>
    <cellStyle name="Normal 8 4 2 4 2 5" xfId="38669" xr:uid="{0145B781-72C5-44BB-BFA9-5049E940B7A3}"/>
    <cellStyle name="Normal 8 4 2 4 2 6" xfId="38670" xr:uid="{6957AD76-B359-47F5-9AC3-F99579467FA2}"/>
    <cellStyle name="Normal 8 4 2 4 2 6 2" xfId="38671" xr:uid="{8F14E3E5-C08A-4805-BC75-368BA8C8BE56}"/>
    <cellStyle name="Normal 8 4 2 4 2 7" xfId="38672" xr:uid="{2C6DAC7E-37CB-4AEB-BFB1-76CF2962B027}"/>
    <cellStyle name="Normal 8 4 2 4 2 8" xfId="38673" xr:uid="{CC375563-1D66-4705-8802-64D93E48E234}"/>
    <cellStyle name="Normal 8 4 2 4 2 9" xfId="38674" xr:uid="{00183D6E-3E7B-4523-B3F4-8EE4279D91CD}"/>
    <cellStyle name="Normal 8 4 2 4 3" xfId="38675" xr:uid="{8ECAE97E-C1F7-4AD0-9791-0B2262323682}"/>
    <cellStyle name="Normal 8 4 2 4 3 2" xfId="38676" xr:uid="{BA191535-73D4-4A7F-A97E-99320ACC8CC6}"/>
    <cellStyle name="Normal 8 4 2 4 3 2 2" xfId="38677" xr:uid="{55BD7846-EDB6-4F32-92A6-DEFCDD2F7779}"/>
    <cellStyle name="Normal 8 4 2 4 3 2 2 2" xfId="38678" xr:uid="{93D4323C-FDC6-4A3C-B2C1-B155361346A2}"/>
    <cellStyle name="Normal 8 4 2 4 3 2 3" xfId="38679" xr:uid="{A53AB950-CDDA-41A2-9C50-9834722A58EF}"/>
    <cellStyle name="Normal 8 4 2 4 3 2 4" xfId="38680" xr:uid="{25E194B6-814B-4E16-81D4-5BDE1F71ED87}"/>
    <cellStyle name="Normal 8 4 2 4 3 2 5" xfId="38681" xr:uid="{CB99E527-CD86-4CD0-AD4F-FB6929795550}"/>
    <cellStyle name="Normal 8 4 2 4 3 3" xfId="38682" xr:uid="{9FCF1A39-81A9-443D-8255-9EF1B78995BD}"/>
    <cellStyle name="Normal 8 4 2 4 3 3 2" xfId="38683" xr:uid="{4B3F0983-EC90-4BEB-B72C-45E418354F39}"/>
    <cellStyle name="Normal 8 4 2 4 3 4" xfId="38684" xr:uid="{DAED910C-2B18-4CAB-B820-AFD96CEB6100}"/>
    <cellStyle name="Normal 8 4 2 4 3 5" xfId="38685" xr:uid="{3E0CCA5A-F3B6-4A3D-B9D7-976DE8AEE9F0}"/>
    <cellStyle name="Normal 8 4 2 4 4" xfId="38686" xr:uid="{83926CDE-1ECE-43AB-A502-09DEE5AB0BA3}"/>
    <cellStyle name="Normal 8 4 2 4 5" xfId="38687" xr:uid="{56A41DC6-7C86-4728-AE70-627696857C2A}"/>
    <cellStyle name="Normal 8 4 2 4 6" xfId="38688" xr:uid="{DE9C5257-B32B-4B10-9AC8-BF431B956012}"/>
    <cellStyle name="Normal 8 4 2 4 6 2" xfId="38689" xr:uid="{53EFBE0D-0B86-4385-9775-464708A80CB6}"/>
    <cellStyle name="Normal 8 4 2 4 7" xfId="38690" xr:uid="{060DEF30-A35C-460D-95B4-56DA4CB13E08}"/>
    <cellStyle name="Normal 8 4 2 4 8" xfId="38691" xr:uid="{2378A776-8013-4B7F-945D-8B553B5C8642}"/>
    <cellStyle name="Normal 8 4 2 4 9" xfId="38692" xr:uid="{02328FF3-5C1E-4B52-90C4-C77067901841}"/>
    <cellStyle name="Normal 8 4 2 5" xfId="38693" xr:uid="{565B2162-A725-490A-A1AB-BDB5DCD0C110}"/>
    <cellStyle name="Normal 8 4 2 6" xfId="38694" xr:uid="{E6756212-E435-4BB0-AE2F-2CD0F681769E}"/>
    <cellStyle name="Normal 8 4 2 7" xfId="38695" xr:uid="{BDE00D5D-4FEE-414D-A3B8-2BBC4A691C90}"/>
    <cellStyle name="Normal 8 4 2 8" xfId="38696" xr:uid="{564CB82F-663D-432D-BE03-A598921E0A28}"/>
    <cellStyle name="Normal 8 4 2 9" xfId="38697" xr:uid="{E89778A8-4FBE-4332-A5FB-17D033A816EC}"/>
    <cellStyle name="Normal 8 4 2 9 2" xfId="38698" xr:uid="{E73C7C5C-5A55-406E-8226-5A373FA48715}"/>
    <cellStyle name="Normal 8 4 2 9 2 2" xfId="38699" xr:uid="{4E51F473-D80C-45DD-83EF-093AEFA027B1}"/>
    <cellStyle name="Normal 8 4 2 9 2 2 2" xfId="38700" xr:uid="{16F60319-0B12-4955-966A-E9B92B4F0959}"/>
    <cellStyle name="Normal 8 4 2 9 2 3" xfId="38701" xr:uid="{361B8E43-186C-4C39-B455-E2C8AC8B6BDB}"/>
    <cellStyle name="Normal 8 4 2 9 2 4" xfId="38702" xr:uid="{D94E3833-9A5F-4AE7-B305-1EBB98BD668F}"/>
    <cellStyle name="Normal 8 4 2 9 2 5" xfId="38703" xr:uid="{51B2DABF-C9D6-4681-9B6E-18CF786C15ED}"/>
    <cellStyle name="Normal 8 4 2 9 3" xfId="38704" xr:uid="{5411281F-5A56-4964-BED4-09A1D9E6011B}"/>
    <cellStyle name="Normal 8 4 2 9 3 2" xfId="38705" xr:uid="{E49BEA2B-18FA-433A-AA06-5B2F7DF411A4}"/>
    <cellStyle name="Normal 8 4 2 9 4" xfId="38706" xr:uid="{77719CE8-F05D-4B22-81F0-8924A5DEFE71}"/>
    <cellStyle name="Normal 8 4 2 9 5" xfId="38707" xr:uid="{852AE356-65E3-4A3D-8FC8-892E4C83340B}"/>
    <cellStyle name="Normal 8 4 3" xfId="38708" xr:uid="{A864F044-A4C5-4746-B95B-CF59F5215793}"/>
    <cellStyle name="Normal 8 4 3 10" xfId="38709" xr:uid="{3B482623-DBBE-4A3E-BB2A-2DF57D5456E7}"/>
    <cellStyle name="Normal 8 4 3 11" xfId="38710" xr:uid="{DEB9E680-26DC-423D-9E57-2E348A5F3EB7}"/>
    <cellStyle name="Normal 8 4 3 12" xfId="38711" xr:uid="{8A0AB2F0-0225-415A-99EF-FFE197D0135B}"/>
    <cellStyle name="Normal 8 4 3 12 2" xfId="38712" xr:uid="{686FDBF5-AE71-4A06-815B-5026696FD979}"/>
    <cellStyle name="Normal 8 4 3 13" xfId="38713" xr:uid="{0FE31BE3-3B82-4AED-A69D-BF2B54605391}"/>
    <cellStyle name="Normal 8 4 3 14" xfId="38714" xr:uid="{45671A6E-470A-4E5B-9D79-DA74AD37D752}"/>
    <cellStyle name="Normal 8 4 3 15" xfId="38715" xr:uid="{261C200B-3525-41A5-8B38-88B3C0E5C662}"/>
    <cellStyle name="Normal 8 4 3 2" xfId="38716" xr:uid="{BD7CEF53-3E1B-4153-9BDA-6D2BDF582B72}"/>
    <cellStyle name="Normal 8 4 3 2 2" xfId="38717" xr:uid="{08A41CB2-5A45-4D41-B126-D2558CF54F80}"/>
    <cellStyle name="Normal 8 4 3 2 2 2" xfId="38718" xr:uid="{B81093E7-0611-42F7-8253-E83E23B64B09}"/>
    <cellStyle name="Normal 8 4 3 2 2 2 2" xfId="38719" xr:uid="{D704D3DD-6060-4439-AD10-F2FE897ED93B}"/>
    <cellStyle name="Normal 8 4 3 2 2 2 2 2" xfId="38720" xr:uid="{39B71CCE-0290-4BA9-9A2C-FBBDA5D6ADAF}"/>
    <cellStyle name="Normal 8 4 3 2 2 2 2 2 2" xfId="38721" xr:uid="{173A3050-8D51-4348-BC0E-C52F4FC22ADF}"/>
    <cellStyle name="Normal 8 4 3 2 2 2 2 3" xfId="38722" xr:uid="{A689BF6E-ABC9-41B7-BCEE-BBC27FBDA0C0}"/>
    <cellStyle name="Normal 8 4 3 2 2 2 2 4" xfId="38723" xr:uid="{DAF6021D-097D-48BF-AA3C-41E6E30B9F7A}"/>
    <cellStyle name="Normal 8 4 3 2 2 2 2 5" xfId="38724" xr:uid="{6F553730-7C7F-4B56-B6B2-CD9DFD4B4411}"/>
    <cellStyle name="Normal 8 4 3 2 2 2 3" xfId="38725" xr:uid="{D17E6CEA-60FB-4E49-81C8-64349C05BD84}"/>
    <cellStyle name="Normal 8 4 3 2 2 2 3 2" xfId="38726" xr:uid="{0CB76F6A-7410-4AA1-A88B-F7F9C460D11B}"/>
    <cellStyle name="Normal 8 4 3 2 2 2 4" xfId="38727" xr:uid="{CDD5741C-0735-4563-BB61-7AF70C6751B2}"/>
    <cellStyle name="Normal 8 4 3 2 2 2 5" xfId="38728" xr:uid="{F82F28D6-840B-434A-BA9D-66B38D30DCC2}"/>
    <cellStyle name="Normal 8 4 3 2 2 3" xfId="38729" xr:uid="{97B72E39-E3FC-48DA-9216-6D1E285DEF8C}"/>
    <cellStyle name="Normal 8 4 3 2 2 4" xfId="38730" xr:uid="{67CBB114-6B6D-46E5-9AFB-99C06706B7B7}"/>
    <cellStyle name="Normal 8 4 3 2 2 5" xfId="38731" xr:uid="{DD6E6648-A7E9-431A-A525-E32E37F72A04}"/>
    <cellStyle name="Normal 8 4 3 2 2 6" xfId="38732" xr:uid="{F783929F-60B4-48F2-8CB9-585336502C6C}"/>
    <cellStyle name="Normal 8 4 3 2 2 6 2" xfId="38733" xr:uid="{961112B7-A24F-4680-9755-D5B230F92979}"/>
    <cellStyle name="Normal 8 4 3 2 2 7" xfId="38734" xr:uid="{DB94AE24-D7B1-400D-A295-C6C1DF95B40D}"/>
    <cellStyle name="Normal 8 4 3 2 2 8" xfId="38735" xr:uid="{414B9F24-F5CE-404C-A10A-BBDD14675466}"/>
    <cellStyle name="Normal 8 4 3 2 2 9" xfId="38736" xr:uid="{475F27BA-9C4B-4F64-9837-BB06BF44097A}"/>
    <cellStyle name="Normal 8 4 3 2 3" xfId="38737" xr:uid="{48323EA2-1782-43B9-A70C-ACFA65222BCB}"/>
    <cellStyle name="Normal 8 4 3 2 3 2" xfId="38738" xr:uid="{D01D23A6-38B3-4277-926C-104CC99DC6C2}"/>
    <cellStyle name="Normal 8 4 3 2 3 2 2" xfId="38739" xr:uid="{FA96B119-DB75-4536-9226-C525212F66F4}"/>
    <cellStyle name="Normal 8 4 3 2 3 2 2 2" xfId="38740" xr:uid="{4FF81FC8-5A4A-4A0C-9E10-0F0637C5C407}"/>
    <cellStyle name="Normal 8 4 3 2 3 2 3" xfId="38741" xr:uid="{4D265D53-0EE6-4786-83B7-EFC632D489D1}"/>
    <cellStyle name="Normal 8 4 3 2 3 2 4" xfId="38742" xr:uid="{5B463703-2BA7-4F82-958A-6E680D490A64}"/>
    <cellStyle name="Normal 8 4 3 2 3 2 5" xfId="38743" xr:uid="{8FB6BB85-7847-4D10-A348-9E6D14EAA6C9}"/>
    <cellStyle name="Normal 8 4 3 2 3 3" xfId="38744" xr:uid="{2EE3EE13-CBA3-4CDA-BE30-58962DF9CF28}"/>
    <cellStyle name="Normal 8 4 3 2 3 3 2" xfId="38745" xr:uid="{EA5F803F-00A7-44A2-83E0-D4054CE7F7F9}"/>
    <cellStyle name="Normal 8 4 3 2 3 4" xfId="38746" xr:uid="{FB0BB45C-D4D8-494F-8FF6-0C93D070A9DB}"/>
    <cellStyle name="Normal 8 4 3 2 3 5" xfId="38747" xr:uid="{BAE512F1-0D91-449A-8E97-64B28B653FBC}"/>
    <cellStyle name="Normal 8 4 3 2 4" xfId="38748" xr:uid="{B02000BC-D88E-4F6F-B575-9DC556DCF781}"/>
    <cellStyle name="Normal 8 4 3 2 5" xfId="38749" xr:uid="{A70671BA-7155-405A-8922-ACCDCE423D07}"/>
    <cellStyle name="Normal 8 4 3 2 6" xfId="38750" xr:uid="{0338A697-54C0-4FAF-B287-FA6018FD2FEA}"/>
    <cellStyle name="Normal 8 4 3 2 6 2" xfId="38751" xr:uid="{21EFDBC6-BC44-4F77-A34A-08EB43E0D0D4}"/>
    <cellStyle name="Normal 8 4 3 2 7" xfId="38752" xr:uid="{95370E02-BF3E-4898-97F4-0E6D8689F2E7}"/>
    <cellStyle name="Normal 8 4 3 2 8" xfId="38753" xr:uid="{F20A1D17-38A2-40B5-84F0-73AF27CCD3A6}"/>
    <cellStyle name="Normal 8 4 3 2 9" xfId="38754" xr:uid="{76B2E3FC-26FC-49CC-A45E-CFAC0C553589}"/>
    <cellStyle name="Normal 8 4 3 3" xfId="38755" xr:uid="{2D1CEC90-4B64-489C-87B9-0FB08623D044}"/>
    <cellStyle name="Normal 8 4 3 4" xfId="38756" xr:uid="{238CC5D6-EB5A-42C3-9F7A-1880217092C0}"/>
    <cellStyle name="Normal 8 4 3 5" xfId="38757" xr:uid="{B6732335-85BA-4491-A359-1630FE7C0E65}"/>
    <cellStyle name="Normal 8 4 3 6" xfId="38758" xr:uid="{6EDD0CA9-0062-4ECC-AF57-0F4631A9E39C}"/>
    <cellStyle name="Normal 8 4 3 7" xfId="38759" xr:uid="{71B66DC8-2290-499E-80ED-B290F417E333}"/>
    <cellStyle name="Normal 8 4 3 8" xfId="38760" xr:uid="{FCE2D05A-F35F-495C-832F-06B1AA893763}"/>
    <cellStyle name="Normal 8 4 3 8 2" xfId="38761" xr:uid="{7ACBEFEB-5840-4465-ACAE-9168B016F99C}"/>
    <cellStyle name="Normal 8 4 3 8 2 2" xfId="38762" xr:uid="{F7C46591-B739-481B-832B-F104B11056F0}"/>
    <cellStyle name="Normal 8 4 3 8 2 2 2" xfId="38763" xr:uid="{52A79280-D682-4217-933D-F4B9A11CD684}"/>
    <cellStyle name="Normal 8 4 3 8 2 3" xfId="38764" xr:uid="{87A5F795-E9F1-44F2-B182-8757F1A3CE2C}"/>
    <cellStyle name="Normal 8 4 3 8 2 4" xfId="38765" xr:uid="{421C138A-D753-409A-9A92-505A39C36E82}"/>
    <cellStyle name="Normal 8 4 3 8 2 5" xfId="38766" xr:uid="{57D26AD2-0A3A-49F1-B558-AE25FC088609}"/>
    <cellStyle name="Normal 8 4 3 8 3" xfId="38767" xr:uid="{004D9368-E6C2-421F-9822-C203B10E6266}"/>
    <cellStyle name="Normal 8 4 3 8 3 2" xfId="38768" xr:uid="{7C874A9C-9F48-4BFD-981F-7D873FF8C7D5}"/>
    <cellStyle name="Normal 8 4 3 8 4" xfId="38769" xr:uid="{ED97845F-531E-4FAF-B74A-91071BD12746}"/>
    <cellStyle name="Normal 8 4 3 8 5" xfId="38770" xr:uid="{1861E474-4F70-494C-9B33-F538174ED906}"/>
    <cellStyle name="Normal 8 4 3 9" xfId="38771" xr:uid="{4D60B4B1-2655-4BD5-B1DB-01FF6D96FFCF}"/>
    <cellStyle name="Normal 8 4 4" xfId="38772" xr:uid="{435A26CD-65D8-4B77-9681-F1F8E4867C17}"/>
    <cellStyle name="Normal 8 4 4 2" xfId="38773" xr:uid="{4CAA08E4-0D84-40CE-830E-4D97E0002034}"/>
    <cellStyle name="Normal 8 4 4 2 2" xfId="38774" xr:uid="{E14573E9-CB3A-4D81-8F2A-2C6A85872822}"/>
    <cellStyle name="Normal 8 4 4 2 2 2" xfId="38775" xr:uid="{ECC7F88E-2792-435A-919E-6149FF9A6893}"/>
    <cellStyle name="Normal 8 4 4 2 2 2 2" xfId="38776" xr:uid="{D7B8045F-B644-4893-8DA4-74E35DA90F9A}"/>
    <cellStyle name="Normal 8 4 4 2 2 2 2 2" xfId="38777" xr:uid="{3C30638F-1F91-4B47-83C4-2578A072C833}"/>
    <cellStyle name="Normal 8 4 4 2 2 2 3" xfId="38778" xr:uid="{8E79E2DB-A983-47C2-9AD8-5A2D4F0AC20B}"/>
    <cellStyle name="Normal 8 4 4 2 2 2 4" xfId="38779" xr:uid="{9F77C3B6-4F10-4074-9359-5D63995D1920}"/>
    <cellStyle name="Normal 8 4 4 2 2 2 5" xfId="38780" xr:uid="{01C496E9-AAB2-4474-AE84-A07C1CF28CD0}"/>
    <cellStyle name="Normal 8 4 4 2 2 3" xfId="38781" xr:uid="{6C49A353-FDC0-4E35-BB1B-681DDFC9E431}"/>
    <cellStyle name="Normal 8 4 4 2 2 3 2" xfId="38782" xr:uid="{ADFC8576-EA6E-47BD-8ACA-0C7F67868437}"/>
    <cellStyle name="Normal 8 4 4 2 2 4" xfId="38783" xr:uid="{30008F6A-6F3E-4572-A5C8-A00C55EFACF1}"/>
    <cellStyle name="Normal 8 4 4 2 2 5" xfId="38784" xr:uid="{FF1150F1-B51A-44C3-9D26-8B015FBAF176}"/>
    <cellStyle name="Normal 8 4 4 2 3" xfId="38785" xr:uid="{49BCE2AD-680D-4D8E-B195-4B68EEA76FE4}"/>
    <cellStyle name="Normal 8 4 4 2 4" xfId="38786" xr:uid="{16EE047A-D668-478B-A0AF-7126087CB682}"/>
    <cellStyle name="Normal 8 4 4 2 5" xfId="38787" xr:uid="{B38B142D-AF82-4B0D-82AF-7FA748752D88}"/>
    <cellStyle name="Normal 8 4 4 2 6" xfId="38788" xr:uid="{475AED4E-7A6D-40D2-8C49-19543A22B28B}"/>
    <cellStyle name="Normal 8 4 4 2 6 2" xfId="38789" xr:uid="{6E5C2293-77C5-47C3-828C-A1282745B0EF}"/>
    <cellStyle name="Normal 8 4 4 2 7" xfId="38790" xr:uid="{6AEDF4A3-EDE6-4CA3-8C19-E374138B0387}"/>
    <cellStyle name="Normal 8 4 4 2 8" xfId="38791" xr:uid="{8FE7E3B9-8B0F-4E36-9BA7-B6F765940957}"/>
    <cellStyle name="Normal 8 4 4 2 9" xfId="38792" xr:uid="{4776B4DF-C01B-440E-B64F-5B9925021F5A}"/>
    <cellStyle name="Normal 8 4 4 3" xfId="38793" xr:uid="{4F6928B3-B7BA-4495-9A98-FB6454ECA9EF}"/>
    <cellStyle name="Normal 8 4 4 3 2" xfId="38794" xr:uid="{08B19D20-BB76-4998-8713-B7314461030B}"/>
    <cellStyle name="Normal 8 4 4 3 2 2" xfId="38795" xr:uid="{941B8BF5-24EE-4F3C-A7D9-F78320948E4A}"/>
    <cellStyle name="Normal 8 4 4 3 2 2 2" xfId="38796" xr:uid="{86C60C47-928E-4A11-85BF-4E9079F849D2}"/>
    <cellStyle name="Normal 8 4 4 3 2 3" xfId="38797" xr:uid="{D4CB561F-C35B-4C19-B5F9-D1035226B7DE}"/>
    <cellStyle name="Normal 8 4 4 3 2 4" xfId="38798" xr:uid="{8650408C-D990-435A-911A-97BDE6B1ADCD}"/>
    <cellStyle name="Normal 8 4 4 3 2 5" xfId="38799" xr:uid="{BCC4A581-E33C-4C2D-ABE5-6DE1C1CEC1B1}"/>
    <cellStyle name="Normal 8 4 4 3 3" xfId="38800" xr:uid="{FE578886-0FDB-479C-9ED7-BE65779007AE}"/>
    <cellStyle name="Normal 8 4 4 3 3 2" xfId="38801" xr:uid="{E9BCF9C7-A25A-4AC2-AAA5-376DDC334001}"/>
    <cellStyle name="Normal 8 4 4 3 4" xfId="38802" xr:uid="{79E9B749-5092-4638-8811-449AD5DEEE4B}"/>
    <cellStyle name="Normal 8 4 4 3 5" xfId="38803" xr:uid="{76C34F6D-6503-4C4E-B8EF-52E96376415A}"/>
    <cellStyle name="Normal 8 4 4 4" xfId="38804" xr:uid="{08F426FA-C825-4E97-BA5A-B697353A224A}"/>
    <cellStyle name="Normal 8 4 4 5" xfId="38805" xr:uid="{DD4F0955-461A-4D4B-8C55-01FB9071F592}"/>
    <cellStyle name="Normal 8 4 4 6" xfId="38806" xr:uid="{861C759D-9659-49B7-B535-A272D3D6BACA}"/>
    <cellStyle name="Normal 8 4 4 6 2" xfId="38807" xr:uid="{79CA1E9A-850F-4158-8D62-A99C6FD3E039}"/>
    <cellStyle name="Normal 8 4 4 7" xfId="38808" xr:uid="{35DBA4D6-A304-4E54-B1BB-583229E87D90}"/>
    <cellStyle name="Normal 8 4 4 8" xfId="38809" xr:uid="{E8A3A21F-CE8B-4ECD-9B64-518B0A220FDE}"/>
    <cellStyle name="Normal 8 4 4 9" xfId="38810" xr:uid="{868D6F34-D3AA-4683-9025-E726AAC35144}"/>
    <cellStyle name="Normal 8 4 5" xfId="38811" xr:uid="{4FA94C60-E234-428B-8B73-6B8AF138109F}"/>
    <cellStyle name="Normal 8 4 5 2" xfId="38812" xr:uid="{35B9432A-1C02-4E8A-B554-497BECA27089}"/>
    <cellStyle name="Normal 8 4 5 3" xfId="38813" xr:uid="{F4DF5E7C-6E44-4943-8E6B-AF863B4313A5}"/>
    <cellStyle name="Normal 8 4 6" xfId="38814" xr:uid="{8E889DB5-E055-47D1-B7BF-4A762F306AAB}"/>
    <cellStyle name="Normal 8 4 6 2" xfId="38815" xr:uid="{59EDCFF4-4AE2-44B5-9CA1-D8C59BE87A79}"/>
    <cellStyle name="Normal 8 4 6 3" xfId="38816" xr:uid="{9C2EE27B-C389-4B05-92DF-773AA2AB027B}"/>
    <cellStyle name="Normal 8 4 7" xfId="38817" xr:uid="{A548C17C-62BA-46B3-B01C-36C851869885}"/>
    <cellStyle name="Normal 8 4 7 2" xfId="38818" xr:uid="{5B359BBF-123B-47CE-B604-F5D602386E49}"/>
    <cellStyle name="Normal 8 4 7 3" xfId="38819" xr:uid="{4780A96E-2025-4B9F-AA60-D937C869BF93}"/>
    <cellStyle name="Normal 8 4 8" xfId="38820" xr:uid="{09AA3D88-42C9-4192-9BB4-776BE93D0AFC}"/>
    <cellStyle name="Normal 8 4 8 2" xfId="38821" xr:uid="{1FE2ABE1-C065-4DFA-974B-83FA1B2AE94D}"/>
    <cellStyle name="Normal 8 4 8 3" xfId="38822" xr:uid="{9AF8E56B-681F-4A95-B7C4-176C7260F50D}"/>
    <cellStyle name="Normal 8 4 9" xfId="38823" xr:uid="{BB2776B2-8C37-4109-BF9E-509194E28A62}"/>
    <cellStyle name="Normal 8 4 9 2" xfId="38824" xr:uid="{60F6281A-7609-4FF9-BF7B-2364550FB7BD}"/>
    <cellStyle name="Normal 8 4 9 2 2" xfId="38825" xr:uid="{85F84501-F0F4-49E2-B690-044542A31B22}"/>
    <cellStyle name="Normal 8 4 9 2 2 2" xfId="38826" xr:uid="{9E7E65AE-0C61-4C92-B048-FCEBD9D57024}"/>
    <cellStyle name="Normal 8 4 9 2 3" xfId="38827" xr:uid="{85635C04-1028-4A63-9E8A-18B8E9B52415}"/>
    <cellStyle name="Normal 8 4 9 2 4" xfId="38828" xr:uid="{E75A049C-751F-4D0C-BB08-0B180EF91098}"/>
    <cellStyle name="Normal 8 4 9 2 5" xfId="38829" xr:uid="{FC031BB4-4C50-46E1-AEA0-0470DF316C83}"/>
    <cellStyle name="Normal 8 4 9 3" xfId="38830" xr:uid="{9ABF13C9-29E3-4078-94BB-3B10D999B881}"/>
    <cellStyle name="Normal 8 4 9 3 2" xfId="38831" xr:uid="{8898BB67-243C-4865-B2E9-FCEC0B625633}"/>
    <cellStyle name="Normal 8 4 9 4" xfId="38832" xr:uid="{EC7C3C57-CDB8-43FA-81E4-DE07BFA3EF08}"/>
    <cellStyle name="Normal 8 4 9 5" xfId="38833" xr:uid="{94699DCB-EE88-420A-B50E-FD3251C02EFD}"/>
    <cellStyle name="Normal 8 40" xfId="38834" xr:uid="{43751184-5621-44BC-9506-BE3867B5C29E}"/>
    <cellStyle name="Normal 8 41" xfId="38835" xr:uid="{6FD30EFA-7996-4B8E-94D0-E33E36909C97}"/>
    <cellStyle name="Normal 8 42" xfId="38836" xr:uid="{FDF86ACD-EBEA-4A9B-9301-AF98E61C67E5}"/>
    <cellStyle name="Normal 8 43" xfId="38837" xr:uid="{EFBC98B9-7628-4169-82D8-2CA6F701DF5C}"/>
    <cellStyle name="Normal 8 44" xfId="38838" xr:uid="{39B927B9-C547-4CB6-862E-F7BE5BCAD62C}"/>
    <cellStyle name="Normal 8 45" xfId="38839" xr:uid="{319F83B4-1C5A-44EC-930A-FE82E3FDB861}"/>
    <cellStyle name="Normal 8 46" xfId="38840" xr:uid="{BB909666-BFB2-4E5F-BDD1-7F9FFDFDABE2}"/>
    <cellStyle name="Normal 8 47" xfId="38841" xr:uid="{63FEF7D1-5998-486C-94D5-127F5AD74EFC}"/>
    <cellStyle name="Normal 8 48" xfId="38842" xr:uid="{9E883593-04EF-4572-B192-CCE40A1F3E1A}"/>
    <cellStyle name="Normal 8 49" xfId="38843" xr:uid="{31D3E27B-1D95-464B-9B27-2F8D3C630411}"/>
    <cellStyle name="Normal 8 5" xfId="38844" xr:uid="{594738C4-379C-4E07-8837-F8133ED3A0EA}"/>
    <cellStyle name="Normal 8 5 10" xfId="38845" xr:uid="{0BBB0378-3E63-4F06-A8F5-7CFACE729DF8}"/>
    <cellStyle name="Normal 8 5 11" xfId="38846" xr:uid="{C909C264-DF28-4BC0-81E5-3AC0E14BCBDF}"/>
    <cellStyle name="Normal 8 5 12" xfId="38847" xr:uid="{916FC5A5-B944-461B-BAB8-3DDA959A2E50}"/>
    <cellStyle name="Normal 8 5 12 2" xfId="38848" xr:uid="{35BF3BF6-C724-495A-9DE1-E355F5E5C796}"/>
    <cellStyle name="Normal 8 5 13" xfId="38849" xr:uid="{B5BC2465-2B0F-4D8B-BBAE-64DC696B39C2}"/>
    <cellStyle name="Normal 8 5 14" xfId="38850" xr:uid="{BACE3865-2026-4B67-8C69-4BC917B36B30}"/>
    <cellStyle name="Normal 8 5 15" xfId="38851" xr:uid="{41FB3F45-41BD-4D1C-B6A8-4786B2E77B60}"/>
    <cellStyle name="Normal 8 5 2" xfId="38852" xr:uid="{F226DAF8-8C4F-4356-A4B7-DA24DFC59776}"/>
    <cellStyle name="Normal 8 5 2 2" xfId="38853" xr:uid="{DA8603B6-CFE9-4039-A6B9-CB062AF9F7E6}"/>
    <cellStyle name="Normal 8 5 2 2 2" xfId="38854" xr:uid="{79DD7F1E-C10E-48B3-9255-BE94BE5C18D2}"/>
    <cellStyle name="Normal 8 5 2 2 2 2" xfId="38855" xr:uid="{DAF6E0CC-983B-43BC-A36F-FE8E48142191}"/>
    <cellStyle name="Normal 8 5 2 2 2 2 2" xfId="38856" xr:uid="{C04D1A99-4EF1-41DD-BDF4-B8C15199938E}"/>
    <cellStyle name="Normal 8 5 2 2 2 2 2 2" xfId="38857" xr:uid="{361F6D37-DE13-42BB-8B7F-493A0FF2A5CB}"/>
    <cellStyle name="Normal 8 5 2 2 2 2 3" xfId="38858" xr:uid="{884F6636-EE58-4F0B-8564-AB827014D49E}"/>
    <cellStyle name="Normal 8 5 2 2 2 2 4" xfId="38859" xr:uid="{4CC13A8D-FC7C-44C8-95AC-CC49908CAFEF}"/>
    <cellStyle name="Normal 8 5 2 2 2 2 5" xfId="38860" xr:uid="{72FF2824-6C99-4EA9-A98F-D6DC7C275648}"/>
    <cellStyle name="Normal 8 5 2 2 2 3" xfId="38861" xr:uid="{D11200BD-9AF5-4F86-A625-64280D418B93}"/>
    <cellStyle name="Normal 8 5 2 2 2 3 2" xfId="38862" xr:uid="{8FC2E417-E2C8-4E6C-AAEC-02DC0B790BC8}"/>
    <cellStyle name="Normal 8 5 2 2 2 4" xfId="38863" xr:uid="{5BF54EE1-7A1B-40A6-AC1C-08D6360130F6}"/>
    <cellStyle name="Normal 8 5 2 2 2 5" xfId="38864" xr:uid="{236EFBE3-EBE3-4E03-9AD6-0ADAA30D7855}"/>
    <cellStyle name="Normal 8 5 2 2 3" xfId="38865" xr:uid="{B767F518-E0FA-4E35-96D1-ACE106137F64}"/>
    <cellStyle name="Normal 8 5 2 2 4" xfId="38866" xr:uid="{4D08786E-835C-4AA7-BF1D-CF7A444815A4}"/>
    <cellStyle name="Normal 8 5 2 2 5" xfId="38867" xr:uid="{689321F7-6C79-4A2C-99A2-16D8375867C6}"/>
    <cellStyle name="Normal 8 5 2 2 6" xfId="38868" xr:uid="{B7168811-9C0F-4DFA-A47B-3D24B15F8339}"/>
    <cellStyle name="Normal 8 5 2 2 6 2" xfId="38869" xr:uid="{68CD1C48-C967-47BB-95E8-EF5B158E8D66}"/>
    <cellStyle name="Normal 8 5 2 2 7" xfId="38870" xr:uid="{8143EB11-1EE1-4627-BF05-A2C28E8ABF3E}"/>
    <cellStyle name="Normal 8 5 2 2 8" xfId="38871" xr:uid="{C31B0B9E-658D-437A-88DD-69909C6FF9E1}"/>
    <cellStyle name="Normal 8 5 2 2 9" xfId="38872" xr:uid="{AF3C6E0D-9F35-4E62-9005-30116DC2D582}"/>
    <cellStyle name="Normal 8 5 2 3" xfId="38873" xr:uid="{21805833-F9E9-44B7-909C-7F3E4C41E074}"/>
    <cellStyle name="Normal 8 5 2 3 2" xfId="38874" xr:uid="{027FEB57-D7CA-404D-BA8B-545234958103}"/>
    <cellStyle name="Normal 8 5 2 3 2 2" xfId="38875" xr:uid="{EDD8A8DB-1A7D-4027-B497-1706048CFA5D}"/>
    <cellStyle name="Normal 8 5 2 3 2 2 2" xfId="38876" xr:uid="{903757DE-F722-4506-A9FC-0B9376D58CAA}"/>
    <cellStyle name="Normal 8 5 2 3 2 3" xfId="38877" xr:uid="{5246F4E6-6926-448E-A0E5-65D91DEAED7E}"/>
    <cellStyle name="Normal 8 5 2 3 2 4" xfId="38878" xr:uid="{91265FD2-1A4C-43F9-881F-E2EE5A845DEA}"/>
    <cellStyle name="Normal 8 5 2 3 2 5" xfId="38879" xr:uid="{2EA83924-B868-47B6-8D62-86DBAD7C843F}"/>
    <cellStyle name="Normal 8 5 2 3 3" xfId="38880" xr:uid="{01AF339C-4883-436E-A21D-6AA15A17666A}"/>
    <cellStyle name="Normal 8 5 2 3 3 2" xfId="38881" xr:uid="{2C3B82DB-12CD-4947-AF62-25D14DC0FFFD}"/>
    <cellStyle name="Normal 8 5 2 3 4" xfId="38882" xr:uid="{9FFCB2A4-95C9-490A-B036-FC85F7FF2882}"/>
    <cellStyle name="Normal 8 5 2 3 5" xfId="38883" xr:uid="{E01D8F8A-5DC9-4195-8D81-8D9053520FFD}"/>
    <cellStyle name="Normal 8 5 2 4" xfId="38884" xr:uid="{F50F4AF3-3D32-4235-9B25-495E35D01EEB}"/>
    <cellStyle name="Normal 8 5 2 5" xfId="38885" xr:uid="{BA60D735-9EC1-4F29-9F5F-7D12E7D7AAAA}"/>
    <cellStyle name="Normal 8 5 2 6" xfId="38886" xr:uid="{C2FA3DDF-B2DC-43ED-98FF-C10CAB6A8E96}"/>
    <cellStyle name="Normal 8 5 2 6 2" xfId="38887" xr:uid="{095AC4E0-25CB-43B0-8983-9B152A0F00E5}"/>
    <cellStyle name="Normal 8 5 2 7" xfId="38888" xr:uid="{3AD949BC-8B3E-4AD7-AF93-B5DC907F5A59}"/>
    <cellStyle name="Normal 8 5 2 8" xfId="38889" xr:uid="{F171E318-66A4-47CF-B3D9-CEECD784157B}"/>
    <cellStyle name="Normal 8 5 2 9" xfId="38890" xr:uid="{3E8FFBC6-D66D-4F85-889B-AB3C4B01941B}"/>
    <cellStyle name="Normal 8 5 3" xfId="38891" xr:uid="{CBFFD4D3-5346-4481-A1AD-F2D9CC19DE9A}"/>
    <cellStyle name="Normal 8 5 3 2" xfId="38892" xr:uid="{0F57C661-6985-4CBE-B6F9-AEFE81A67A37}"/>
    <cellStyle name="Normal 8 5 3 3" xfId="38893" xr:uid="{D38DFFD1-CC20-445A-B3C0-388134B601D1}"/>
    <cellStyle name="Normal 8 5 4" xfId="38894" xr:uid="{00CCA4BD-6E47-426A-A4AF-044F21E892E6}"/>
    <cellStyle name="Normal 8 5 4 2" xfId="38895" xr:uid="{35A1CD92-0E3A-4B13-A989-6F0340BD4E85}"/>
    <cellStyle name="Normal 8 5 4 3" xfId="38896" xr:uid="{04B159F7-2CEE-4BF2-AA0D-788651FEBE16}"/>
    <cellStyle name="Normal 8 5 5" xfId="38897" xr:uid="{E35672F4-FD4E-40CD-869A-914421F6D470}"/>
    <cellStyle name="Normal 8 5 5 2" xfId="38898" xr:uid="{E9C0C14C-BF37-4D28-8E4E-BEA30617A147}"/>
    <cellStyle name="Normal 8 5 5 3" xfId="38899" xr:uid="{C232DE02-F423-4226-A8C5-4451890D906C}"/>
    <cellStyle name="Normal 8 5 6" xfId="38900" xr:uid="{48194579-F7F6-473E-B587-473013FD9DC5}"/>
    <cellStyle name="Normal 8 5 6 2" xfId="38901" xr:uid="{2240414D-4345-4031-A2DB-4F516B850015}"/>
    <cellStyle name="Normal 8 5 6 3" xfId="38902" xr:uid="{D832FF2C-B2B1-4A7B-9778-ACD667F7D028}"/>
    <cellStyle name="Normal 8 5 7" xfId="38903" xr:uid="{6752F4B0-6523-489C-B7CB-29CB76E1244E}"/>
    <cellStyle name="Normal 8 5 7 2" xfId="38904" xr:uid="{88F905D3-9ED9-49A3-BDB1-FDBF3769832F}"/>
    <cellStyle name="Normal 8 5 7 3" xfId="38905" xr:uid="{4A251598-E896-4F14-AFA9-4C96A4B7E9DB}"/>
    <cellStyle name="Normal 8 5 8" xfId="38906" xr:uid="{49446171-A67F-4474-9C0A-711B3937E79F}"/>
    <cellStyle name="Normal 8 5 8 2" xfId="38907" xr:uid="{C1D1770E-D3BC-4B9C-AE87-7BEA7C65EFA7}"/>
    <cellStyle name="Normal 8 5 8 2 2" xfId="38908" xr:uid="{B7B5BB1A-7929-44C8-9191-82F98151038E}"/>
    <cellStyle name="Normal 8 5 8 2 2 2" xfId="38909" xr:uid="{77A99CE9-3E1E-4A30-9567-796CF8565771}"/>
    <cellStyle name="Normal 8 5 8 2 3" xfId="38910" xr:uid="{A7749566-8593-4A55-BCAB-469FEEB7A56E}"/>
    <cellStyle name="Normal 8 5 8 2 4" xfId="38911" xr:uid="{0230E31E-FBE8-489B-88EC-67ED28E3B0BF}"/>
    <cellStyle name="Normal 8 5 8 2 5" xfId="38912" xr:uid="{63DD8B07-6307-4943-8613-19FBBEDF9387}"/>
    <cellStyle name="Normal 8 5 8 3" xfId="38913" xr:uid="{004DE016-1596-4C2B-8718-12119E885B6E}"/>
    <cellStyle name="Normal 8 5 8 3 2" xfId="38914" xr:uid="{0D1BFE63-088A-4C35-A09A-9A0EEA1FE6D5}"/>
    <cellStyle name="Normal 8 5 8 4" xfId="38915" xr:uid="{A9333157-E808-4F2E-92DD-275162BAD8FF}"/>
    <cellStyle name="Normal 8 5 8 5" xfId="38916" xr:uid="{D52E8498-DEC7-4AE8-8EF1-9FDBFF581F65}"/>
    <cellStyle name="Normal 8 5 9" xfId="38917" xr:uid="{2373CF20-46A6-4F02-9128-0D1B2D12B2BE}"/>
    <cellStyle name="Normal 8 50" xfId="38918" xr:uid="{9ED93E00-515C-4588-89F3-11B20FCF7E3A}"/>
    <cellStyle name="Normal 8 51" xfId="38919" xr:uid="{E9BF4D5F-063F-4E1F-B897-73D502FC8D20}"/>
    <cellStyle name="Normal 8 52" xfId="38920" xr:uid="{4B036061-9F67-4AD7-849D-6B1FC2834B9E}"/>
    <cellStyle name="Normal 8 53" xfId="38921" xr:uid="{2A4D01D1-4511-459F-AC50-74E30B0C21A4}"/>
    <cellStyle name="Normal 8 53 2" xfId="38922" xr:uid="{BE1938C6-66A6-4D4F-BD35-2A48CA22B160}"/>
    <cellStyle name="Normal 8 54" xfId="38923" xr:uid="{AC48A589-03F3-4E18-B68A-A89819A4326F}"/>
    <cellStyle name="Normal 8 55" xfId="38924" xr:uid="{C7E084A7-E2DC-4AEC-8913-1939B3983C7A}"/>
    <cellStyle name="Normal 8 56" xfId="38925" xr:uid="{97D1C56E-A037-4F1F-AFBF-494430730D66}"/>
    <cellStyle name="Normal 8 57" xfId="41473" xr:uid="{854A89BB-A0B3-49B2-9957-22EF621AFC78}"/>
    <cellStyle name="Normal 8 6" xfId="38926" xr:uid="{F1159777-4493-4AAA-96C1-222C4024D0ED}"/>
    <cellStyle name="Normal 8 6 2" xfId="38927" xr:uid="{995431A4-848A-4BFE-B6EB-61C392E9E715}"/>
    <cellStyle name="Normal 8 6 3" xfId="38928" xr:uid="{0AF8B2A8-706D-4E5F-A4A6-CB223CE31894}"/>
    <cellStyle name="Normal 8 6 4" xfId="41873" xr:uid="{3D58B846-F989-4AF7-9A27-9D1DD2E0BC03}"/>
    <cellStyle name="Normal 8 7" xfId="38929" xr:uid="{78A6EF06-AD92-4B95-907E-1F07026172E3}"/>
    <cellStyle name="Normal 8 7 2" xfId="38930" xr:uid="{3624A14C-B111-4441-ACB9-430F64707595}"/>
    <cellStyle name="Normal 8 7 2 2" xfId="38931" xr:uid="{730FE65B-2D94-4CFF-A8A5-4B34B448757B}"/>
    <cellStyle name="Normal 8 7 2 2 2" xfId="38932" xr:uid="{A08AD478-CC4B-4DE5-B2E2-80E2D20523AD}"/>
    <cellStyle name="Normal 8 7 2 2 2 2" xfId="38933" xr:uid="{27D66F29-EB13-4913-9676-20AF1E535931}"/>
    <cellStyle name="Normal 8 7 2 2 2 2 2" xfId="38934" xr:uid="{16078518-5FFD-429B-AFA4-FCDE28A938BB}"/>
    <cellStyle name="Normal 8 7 2 2 2 3" xfId="38935" xr:uid="{3267CF20-D0D9-4382-9E65-3411A0012BA6}"/>
    <cellStyle name="Normal 8 7 2 2 2 4" xfId="38936" xr:uid="{DFCDC48E-37D4-4F24-8E30-6C3A6D9A2211}"/>
    <cellStyle name="Normal 8 7 2 2 2 5" xfId="38937" xr:uid="{97D62FC1-D467-43D5-BBA9-FF915DDF9183}"/>
    <cellStyle name="Normal 8 7 2 2 3" xfId="38938" xr:uid="{0013E85E-4FE5-4236-8324-ECD2C37BD668}"/>
    <cellStyle name="Normal 8 7 2 2 3 2" xfId="38939" xr:uid="{1B236ABF-3C95-4316-9312-9597BF87D3A1}"/>
    <cellStyle name="Normal 8 7 2 2 4" xfId="38940" xr:uid="{2EF34A50-F2BD-482E-946A-6BA2646A03D3}"/>
    <cellStyle name="Normal 8 7 2 2 5" xfId="38941" xr:uid="{5AC05CA4-81D4-4CE3-AFD7-4E2E19C31A28}"/>
    <cellStyle name="Normal 8 7 2 3" xfId="38942" xr:uid="{DEAEAAD2-9CAD-47A3-A046-C20004772B2C}"/>
    <cellStyle name="Normal 8 7 2 4" xfId="38943" xr:uid="{2633D5A8-1DD1-4992-A109-8DFBA2A59EBD}"/>
    <cellStyle name="Normal 8 7 2 5" xfId="38944" xr:uid="{AEED692C-CECF-4649-928F-B164AA6740F7}"/>
    <cellStyle name="Normal 8 7 2 6" xfId="38945" xr:uid="{3A272307-64A4-453B-B6E6-CA1106884D4C}"/>
    <cellStyle name="Normal 8 7 2 6 2" xfId="38946" xr:uid="{7A924540-F851-4DA6-A3FD-7CBA4C00BAED}"/>
    <cellStyle name="Normal 8 7 2 7" xfId="38947" xr:uid="{2E60C477-5AD7-4718-9F1E-AA4155856DCF}"/>
    <cellStyle name="Normal 8 7 2 8" xfId="38948" xr:uid="{F8DFBF0E-35A1-4C0F-A395-2DE683FF7794}"/>
    <cellStyle name="Normal 8 7 2 9" xfId="38949" xr:uid="{BF102CD3-86E1-48C4-B8A3-9AD57FF5CCEC}"/>
    <cellStyle name="Normal 8 7 3" xfId="38950" xr:uid="{B4723402-8044-448A-A8DC-4DCEAF93A8AD}"/>
    <cellStyle name="Normal 8 7 3 2" xfId="38951" xr:uid="{65C08F3A-12AF-4A21-9DF1-0BAA55985B8B}"/>
    <cellStyle name="Normal 8 7 3 2 2" xfId="38952" xr:uid="{C60E0183-6BB3-44C4-8109-BE152922DB6A}"/>
    <cellStyle name="Normal 8 7 3 2 2 2" xfId="38953" xr:uid="{C4716353-DF28-49B0-B94D-53A5997F0839}"/>
    <cellStyle name="Normal 8 7 3 2 3" xfId="38954" xr:uid="{B1E4B63E-99E9-4193-836F-7AD54121F5CA}"/>
    <cellStyle name="Normal 8 7 3 2 4" xfId="38955" xr:uid="{EB757AC7-6ECA-4121-BA03-17C0BE0D36BE}"/>
    <cellStyle name="Normal 8 7 3 2 5" xfId="38956" xr:uid="{8841A969-AAB3-437E-9B54-2EB929A9D69B}"/>
    <cellStyle name="Normal 8 7 3 3" xfId="38957" xr:uid="{E396C8AF-48E1-494E-9032-637D9C056C9D}"/>
    <cellStyle name="Normal 8 7 3 3 2" xfId="38958" xr:uid="{B9D2E97F-BE6E-4499-9CD2-548826C9FA4C}"/>
    <cellStyle name="Normal 8 7 3 4" xfId="38959" xr:uid="{0C0587D6-C073-4099-BCE0-4F134EEA5D38}"/>
    <cellStyle name="Normal 8 7 3 5" xfId="38960" xr:uid="{63B545F5-2CB3-4FD8-A47C-D9DE0D1FA18E}"/>
    <cellStyle name="Normal 8 7 4" xfId="38961" xr:uid="{A49553A9-95B0-4D64-8C2E-5C398713E1F4}"/>
    <cellStyle name="Normal 8 7 5" xfId="38962" xr:uid="{7FBC01B4-340B-415E-8587-EB55D57B3780}"/>
    <cellStyle name="Normal 8 7 6" xfId="38963" xr:uid="{AF26A224-B4C3-48F8-9C2F-16146DDFDCBF}"/>
    <cellStyle name="Normal 8 7 6 2" xfId="38964" xr:uid="{530C9366-9917-4B99-B8A4-F38D54889DD8}"/>
    <cellStyle name="Normal 8 7 7" xfId="38965" xr:uid="{EB25F44B-B146-4236-98EB-3ACC0B5377C7}"/>
    <cellStyle name="Normal 8 7 8" xfId="38966" xr:uid="{0FFECF42-98A4-4067-B851-B4237543A1F8}"/>
    <cellStyle name="Normal 8 7 9" xfId="38967" xr:uid="{5C0A1FE2-2C90-4269-B168-DFC3498D7822}"/>
    <cellStyle name="Normal 8 8" xfId="38968" xr:uid="{AD7F88C6-CEA5-438C-93FF-E4C0499F98FD}"/>
    <cellStyle name="Normal 8 9" xfId="38969" xr:uid="{F967ED31-DDF5-4337-A3AA-AF2A15421AC5}"/>
    <cellStyle name="Normal 80" xfId="42232" xr:uid="{2DF03DFA-5B1F-4E45-A3F3-8551644F67BD}"/>
    <cellStyle name="Normal 81" xfId="38970" xr:uid="{B867A913-D29A-443F-9EDB-5DD866241394}"/>
    <cellStyle name="Normal 82" xfId="42236" xr:uid="{6F90F704-7F9B-4F8D-BCEB-1ADE7793BD56}"/>
    <cellStyle name="Normal 83" xfId="38971" xr:uid="{9DB51FF5-8183-4381-8DF6-D7197CE75ACC}"/>
    <cellStyle name="Normal 84" xfId="38972" xr:uid="{80F80078-5E73-4DD6-9E53-D5317F374F75}"/>
    <cellStyle name="Normal 84 2" xfId="41874" xr:uid="{9896C43C-0797-4E06-AD0C-6E42B4356C6E}"/>
    <cellStyle name="Normal 85" xfId="41875" xr:uid="{84EF4E72-6C88-4628-BEE2-9A7D49B0AC03}"/>
    <cellStyle name="Normal 86" xfId="41876" xr:uid="{F52674B5-A1FB-47FA-8F9B-403FA3FE9601}"/>
    <cellStyle name="Normal 87" xfId="38973" xr:uid="{CE7B49D0-F77D-4F0E-808D-DFD611A5696A}"/>
    <cellStyle name="Normal 87 2" xfId="41877" xr:uid="{C986DE98-65D8-4A0A-B23D-5530F7FC5143}"/>
    <cellStyle name="Normal 88" xfId="41878" xr:uid="{C81F22FA-6047-47D4-9C21-B8000054D354}"/>
    <cellStyle name="Normal 89" xfId="41879" xr:uid="{51270DC2-2DFB-4797-86FE-68DF8DE719B9}"/>
    <cellStyle name="Normal 9" xfId="38974" xr:uid="{AB334230-E7CB-444D-9B36-010CBFC0DE95}"/>
    <cellStyle name="Normal 9 10" xfId="38975" xr:uid="{433803D4-98DA-467B-9265-943C66B43A0F}"/>
    <cellStyle name="Normal 9 11" xfId="38976" xr:uid="{BD939002-9306-4D73-B7B1-8263A147EE9F}"/>
    <cellStyle name="Normal 9 11 2" xfId="38977" xr:uid="{6344AACC-9F7D-4CB7-BF84-1C03AB025805}"/>
    <cellStyle name="Normal 9 11 2 2" xfId="38978" xr:uid="{FE591562-DB90-4011-8438-0C6F56C7F8DF}"/>
    <cellStyle name="Normal 9 11 2 2 2" xfId="38979" xr:uid="{865AE67F-61F8-49A0-9C32-53F6E15A4CD0}"/>
    <cellStyle name="Normal 9 11 2 3" xfId="38980" xr:uid="{BAD96092-E374-45F9-A4EF-EECF5AC8B2CD}"/>
    <cellStyle name="Normal 9 11 2 4" xfId="38981" xr:uid="{F216B77B-CF87-4B81-A41E-B1C571FD17FE}"/>
    <cellStyle name="Normal 9 11 2 5" xfId="38982" xr:uid="{4CCA0592-1A86-47CC-9A72-B64A2319A5B7}"/>
    <cellStyle name="Normal 9 11 3" xfId="38983" xr:uid="{9AFF15F6-3F71-4853-964E-A11A5D42A5C2}"/>
    <cellStyle name="Normal 9 11 3 2" xfId="38984" xr:uid="{E5A94101-B4D1-46BD-8A0D-D7952F9FD9E8}"/>
    <cellStyle name="Normal 9 11 4" xfId="38985" xr:uid="{9681D35B-B6DB-4FFD-ACDE-DC3D2128F34A}"/>
    <cellStyle name="Normal 9 11 5" xfId="38986" xr:uid="{C821E869-FB8F-4BF2-893E-A9701F46C3F8}"/>
    <cellStyle name="Normal 9 12" xfId="38987" xr:uid="{78136B3F-819B-4C6B-B6E1-2185560BB0CF}"/>
    <cellStyle name="Normal 9 13" xfId="38988" xr:uid="{337D427A-4957-4070-9491-92A1F98D4E87}"/>
    <cellStyle name="Normal 9 14" xfId="38989" xr:uid="{3A056F01-B8F6-43A4-BD49-B05DA4079FD6}"/>
    <cellStyle name="Normal 9 15" xfId="38990" xr:uid="{60091060-CF1F-4F9E-BA90-734A32B128F1}"/>
    <cellStyle name="Normal 9 16" xfId="38991" xr:uid="{4571C76F-8549-4D2E-81E6-29CACF4C4E7C}"/>
    <cellStyle name="Normal 9 17" xfId="38992" xr:uid="{CFDEE4AC-4D20-4EAE-B8DF-FDCC728864A6}"/>
    <cellStyle name="Normal 9 18" xfId="38993" xr:uid="{368320C7-8F51-48C4-94CC-A194CA3C6662}"/>
    <cellStyle name="Normal 9 19" xfId="38994" xr:uid="{EBC1A2A3-30EB-42F7-87C9-E70A670E13D0}"/>
    <cellStyle name="Normal 9 2" xfId="38995" xr:uid="{F92C5DA5-AF10-4B39-B68A-9C375B17963C}"/>
    <cellStyle name="Normal 9 2 10" xfId="38996" xr:uid="{3BFB2FFD-7249-49AF-8D23-A9B4F0C53CD9}"/>
    <cellStyle name="Normal 9 2 11" xfId="38997" xr:uid="{8C9D7D63-4DBB-48F5-8C94-E3A36187608F}"/>
    <cellStyle name="Normal 9 2 12" xfId="38998" xr:uid="{26963720-7866-43F4-B803-BF0C2C3AE72C}"/>
    <cellStyle name="Normal 9 2 13" xfId="38999" xr:uid="{C2FB7792-A307-4193-B5B0-2FB93A5F8C58}"/>
    <cellStyle name="Normal 9 2 13 2" xfId="39000" xr:uid="{6B0BB6D0-94D0-4D34-A6C2-54032C6EEC47}"/>
    <cellStyle name="Normal 9 2 14" xfId="39001" xr:uid="{5C33992C-E8FB-4E8C-905B-A0B9DCF51AA5}"/>
    <cellStyle name="Normal 9 2 15" xfId="39002" xr:uid="{E4A40D02-99BE-4DC3-B8CA-9456F71AD6A5}"/>
    <cellStyle name="Normal 9 2 16" xfId="39003" xr:uid="{81AF5A3B-E41C-4EED-A317-D40B56F47D9F}"/>
    <cellStyle name="Normal 9 2 2" xfId="39004" xr:uid="{6E1A6588-7A3C-424A-9B3E-D1AA8D8B3ECE}"/>
    <cellStyle name="Normal 9 2 2 10" xfId="39005" xr:uid="{814BD4D2-B179-4CB0-A7B0-63ACFBB5A5F6}"/>
    <cellStyle name="Normal 9 2 2 11" xfId="39006" xr:uid="{1C87AB90-87DA-4940-A284-5A06D4E41C19}"/>
    <cellStyle name="Normal 9 2 2 12" xfId="39007" xr:uid="{D1E6C6CD-383B-4930-9485-4025A9E4CEB7}"/>
    <cellStyle name="Normal 9 2 2 13" xfId="39008" xr:uid="{AE73B1CD-F529-4F31-82F8-31BB71BA5C9E}"/>
    <cellStyle name="Normal 9 2 2 13 2" xfId="39009" xr:uid="{EE09AD90-DEB5-4AED-A31F-7451FFDE55DB}"/>
    <cellStyle name="Normal 9 2 2 14" xfId="39010" xr:uid="{E1393498-FE42-45D8-A4DC-4D26D05CDAD6}"/>
    <cellStyle name="Normal 9 2 2 15" xfId="39011" xr:uid="{3B5C872C-FE52-434E-807C-D34F246ADFBC}"/>
    <cellStyle name="Normal 9 2 2 16" xfId="39012" xr:uid="{28018D93-049E-4D39-A1D9-F17B6B123F6B}"/>
    <cellStyle name="Normal 9 2 2 2" xfId="39013" xr:uid="{506AF1BE-7BBC-4640-8932-6066E804D7E8}"/>
    <cellStyle name="Normal 9 2 2 2 10" xfId="39014" xr:uid="{0EF83714-3FF0-426C-8B46-0D8C2B10A038}"/>
    <cellStyle name="Normal 9 2 2 2 11" xfId="39015" xr:uid="{6B4FDE45-EF1D-4106-BC00-30AF9B9BA9A5}"/>
    <cellStyle name="Normal 9 2 2 2 12" xfId="39016" xr:uid="{E38634A2-AE9A-41DC-8F63-0DE8490F5F50}"/>
    <cellStyle name="Normal 9 2 2 2 12 2" xfId="39017" xr:uid="{3061E255-80A0-4957-A581-7A21C1044F9B}"/>
    <cellStyle name="Normal 9 2 2 2 13" xfId="39018" xr:uid="{3BCC0B14-8E6B-4A63-A7FE-8A3E325C5DE3}"/>
    <cellStyle name="Normal 9 2 2 2 14" xfId="39019" xr:uid="{CB0BF607-8CAF-45CF-B53E-11413A2ACDF2}"/>
    <cellStyle name="Normal 9 2 2 2 15" xfId="39020" xr:uid="{5DB1C87D-D252-4F2C-9DCD-606071E37E0B}"/>
    <cellStyle name="Normal 9 2 2 2 2" xfId="39021" xr:uid="{1DBC3DD9-C2EC-47E6-98D4-9632BC3B9DC7}"/>
    <cellStyle name="Normal 9 2 2 2 2 2" xfId="39022" xr:uid="{D25F749F-C1BF-481C-B395-05C518B9A107}"/>
    <cellStyle name="Normal 9 2 2 2 2 2 2" xfId="39023" xr:uid="{F3CA30C0-349E-40E4-A785-4AB92D156A58}"/>
    <cellStyle name="Normal 9 2 2 2 2 2 2 2" xfId="39024" xr:uid="{887B85B4-82D5-4196-A70C-B3CDBB7C91F9}"/>
    <cellStyle name="Normal 9 2 2 2 2 2 2 2 2" xfId="39025" xr:uid="{5DFF832C-DD01-4DE7-8EB6-0110254346DF}"/>
    <cellStyle name="Normal 9 2 2 2 2 2 2 2 2 2" xfId="39026" xr:uid="{BDD7CEC6-1A6C-45E7-B512-475A865250DB}"/>
    <cellStyle name="Normal 9 2 2 2 2 2 2 2 3" xfId="39027" xr:uid="{C94AF507-5790-4D10-967F-81C030504947}"/>
    <cellStyle name="Normal 9 2 2 2 2 2 2 2 4" xfId="39028" xr:uid="{BE2F113E-8465-49EA-A963-825D6FE154C1}"/>
    <cellStyle name="Normal 9 2 2 2 2 2 2 2 5" xfId="39029" xr:uid="{8F14F884-F143-42C5-B543-90512BE0EE43}"/>
    <cellStyle name="Normal 9 2 2 2 2 2 2 3" xfId="39030" xr:uid="{E2C7A46A-15CD-4787-A02E-2E3DC1010BFF}"/>
    <cellStyle name="Normal 9 2 2 2 2 2 2 3 2" xfId="39031" xr:uid="{7713C5A8-6757-49EE-8284-6F1F924DF15F}"/>
    <cellStyle name="Normal 9 2 2 2 2 2 2 4" xfId="39032" xr:uid="{065D1B91-CDDB-4B36-9CFC-4536250BA637}"/>
    <cellStyle name="Normal 9 2 2 2 2 2 2 5" xfId="39033" xr:uid="{592D3E82-4F74-46AB-AA21-B5B96A64E9B7}"/>
    <cellStyle name="Normal 9 2 2 2 2 2 3" xfId="39034" xr:uid="{71F9216C-C39B-4888-A63C-33185121270C}"/>
    <cellStyle name="Normal 9 2 2 2 2 2 4" xfId="39035" xr:uid="{B6AEEAAB-348C-4D39-B80F-DC0B398DBD78}"/>
    <cellStyle name="Normal 9 2 2 2 2 2 5" xfId="39036" xr:uid="{93269059-E34E-4431-9AD8-8CB4AFD1BF10}"/>
    <cellStyle name="Normal 9 2 2 2 2 2 6" xfId="39037" xr:uid="{E017C1CC-1E42-4FB1-BF5A-94AD18F84A2E}"/>
    <cellStyle name="Normal 9 2 2 2 2 2 6 2" xfId="39038" xr:uid="{3F5DA12F-3F8D-4936-A897-D3A649A6F90C}"/>
    <cellStyle name="Normal 9 2 2 2 2 2 7" xfId="39039" xr:uid="{6F0DE086-1DC6-45E8-912A-51164D145F80}"/>
    <cellStyle name="Normal 9 2 2 2 2 2 8" xfId="39040" xr:uid="{92606DB1-09B7-4894-9E53-C618EBE90B8E}"/>
    <cellStyle name="Normal 9 2 2 2 2 2 9" xfId="39041" xr:uid="{648B8D41-4C03-4042-99D4-97ABB8809B93}"/>
    <cellStyle name="Normal 9 2 2 2 2 3" xfId="39042" xr:uid="{2DAE6611-95A1-4A40-8735-C74611F28F6C}"/>
    <cellStyle name="Normal 9 2 2 2 2 3 2" xfId="39043" xr:uid="{42DFD421-2849-49DF-9D1F-B84DCFD9ECA5}"/>
    <cellStyle name="Normal 9 2 2 2 2 3 2 2" xfId="39044" xr:uid="{F7ACB648-BD60-422F-A0AF-6B3FE59046F1}"/>
    <cellStyle name="Normal 9 2 2 2 2 3 2 2 2" xfId="39045" xr:uid="{24B3101E-E580-4B6F-BF29-11755410D5B1}"/>
    <cellStyle name="Normal 9 2 2 2 2 3 2 3" xfId="39046" xr:uid="{9371BF65-004C-4A8F-BD6D-85C1167AB3E4}"/>
    <cellStyle name="Normal 9 2 2 2 2 3 2 4" xfId="39047" xr:uid="{6F01AD81-A356-49F9-AE43-C4DDB2C15A88}"/>
    <cellStyle name="Normal 9 2 2 2 2 3 2 5" xfId="39048" xr:uid="{40ED581A-B24A-4112-93F9-479BDC1B7D74}"/>
    <cellStyle name="Normal 9 2 2 2 2 3 3" xfId="39049" xr:uid="{0FF49CB2-D6BA-417A-A50E-03761F258D00}"/>
    <cellStyle name="Normal 9 2 2 2 2 3 3 2" xfId="39050" xr:uid="{E88AB4A6-19DB-4E39-8575-63D50ECE96E8}"/>
    <cellStyle name="Normal 9 2 2 2 2 3 4" xfId="39051" xr:uid="{B7431BC5-0412-4DDD-A822-94CEB6C3AFB4}"/>
    <cellStyle name="Normal 9 2 2 2 2 3 5" xfId="39052" xr:uid="{90382C24-C2B5-4D0A-906B-D78037145C43}"/>
    <cellStyle name="Normal 9 2 2 2 2 4" xfId="39053" xr:uid="{AE963F05-C2A7-46BC-AE17-DB08EB847D09}"/>
    <cellStyle name="Normal 9 2 2 2 2 5" xfId="39054" xr:uid="{39240C23-CD17-4693-8E73-101AEE7B8B56}"/>
    <cellStyle name="Normal 9 2 2 2 2 6" xfId="39055" xr:uid="{1163AD17-FE32-4953-A7D7-87DA1C06E490}"/>
    <cellStyle name="Normal 9 2 2 2 2 6 2" xfId="39056" xr:uid="{82C3E6B6-169F-4234-BDEF-56FAB1A83343}"/>
    <cellStyle name="Normal 9 2 2 2 2 7" xfId="39057" xr:uid="{3A4C1FB4-71BF-474D-B4D2-A2CE75840C0C}"/>
    <cellStyle name="Normal 9 2 2 2 2 8" xfId="39058" xr:uid="{4373A0B1-0CCF-4A04-AFF5-F16BE0F71FDA}"/>
    <cellStyle name="Normal 9 2 2 2 2 9" xfId="39059" xr:uid="{14D1E506-8DAE-4AE9-B3A6-B9FD96FC81EC}"/>
    <cellStyle name="Normal 9 2 2 2 3" xfId="39060" xr:uid="{0AD2C16B-A4A3-43A5-8D4D-E7895AD415AC}"/>
    <cellStyle name="Normal 9 2 2 2 3 2" xfId="39061" xr:uid="{CC61DC80-51CC-4779-85B3-5674CF963F79}"/>
    <cellStyle name="Normal 9 2 2 2 3 3" xfId="39062" xr:uid="{E4655423-7660-4E8E-B615-5AD6B2652666}"/>
    <cellStyle name="Normal 9 2 2 2 4" xfId="39063" xr:uid="{93A4CE36-FC09-4180-BC81-5A79F69643E4}"/>
    <cellStyle name="Normal 9 2 2 2 4 2" xfId="39064" xr:uid="{4F347AAD-4D06-4443-83E8-909135BC4F49}"/>
    <cellStyle name="Normal 9 2 2 2 4 3" xfId="39065" xr:uid="{3F3FE520-73D8-40ED-8583-2EF7699133D7}"/>
    <cellStyle name="Normal 9 2 2 2 5" xfId="39066" xr:uid="{629FF55E-22C2-4E1E-9391-500E22725F00}"/>
    <cellStyle name="Normal 9 2 2 2 5 2" xfId="39067" xr:uid="{7FF54C8A-A3A7-40AD-92FC-560E69C7F3EE}"/>
    <cellStyle name="Normal 9 2 2 2 5 3" xfId="39068" xr:uid="{F198E84F-7896-46D1-8588-7460CEB14D9B}"/>
    <cellStyle name="Normal 9 2 2 2 6" xfId="39069" xr:uid="{B4144624-28AA-4527-8CC9-34D6F320A9A7}"/>
    <cellStyle name="Normal 9 2 2 2 6 2" xfId="39070" xr:uid="{7A930667-A63D-4BAA-8F53-EBA4475C72A8}"/>
    <cellStyle name="Normal 9 2 2 2 6 3" xfId="39071" xr:uid="{0ED82661-D92E-4589-91E7-93C052953B97}"/>
    <cellStyle name="Normal 9 2 2 2 7" xfId="39072" xr:uid="{B76FF73F-8E3A-4499-A467-03F1B7AF4FB3}"/>
    <cellStyle name="Normal 9 2 2 2 7 2" xfId="39073" xr:uid="{5FA47504-6D18-4192-9E51-4140D2440256}"/>
    <cellStyle name="Normal 9 2 2 2 7 3" xfId="39074" xr:uid="{C6CB0EDB-5E4E-4053-AEF7-F643C911279B}"/>
    <cellStyle name="Normal 9 2 2 2 8" xfId="39075" xr:uid="{8D63AD07-4A54-4E0E-A2FF-23E7674209ED}"/>
    <cellStyle name="Normal 9 2 2 2 8 2" xfId="39076" xr:uid="{D1AE3296-CF72-4B23-80AA-06A9CC35B1EF}"/>
    <cellStyle name="Normal 9 2 2 2 8 2 2" xfId="39077" xr:uid="{FFC6162A-7E35-4992-9056-07F1F6E8DD2D}"/>
    <cellStyle name="Normal 9 2 2 2 8 2 2 2" xfId="39078" xr:uid="{D96355EC-2597-4BF9-82F0-5AABDA091B01}"/>
    <cellStyle name="Normal 9 2 2 2 8 2 3" xfId="39079" xr:uid="{1288B687-2A79-41F7-9E43-637DDC92DEDF}"/>
    <cellStyle name="Normal 9 2 2 2 8 2 4" xfId="39080" xr:uid="{27EC4AD3-62F1-447F-96F5-2B1209FBBE32}"/>
    <cellStyle name="Normal 9 2 2 2 8 2 5" xfId="39081" xr:uid="{4BED03F2-2A2D-4527-9A73-B866E9ECF507}"/>
    <cellStyle name="Normal 9 2 2 2 8 3" xfId="39082" xr:uid="{329A1CFF-A418-45C3-97D1-4494DFA3A6F2}"/>
    <cellStyle name="Normal 9 2 2 2 8 3 2" xfId="39083" xr:uid="{297CA8AC-23F2-4B22-BC36-898BEFD6929D}"/>
    <cellStyle name="Normal 9 2 2 2 8 4" xfId="39084" xr:uid="{2D34884F-A4B3-4B1A-931C-93E1244BDE49}"/>
    <cellStyle name="Normal 9 2 2 2 8 5" xfId="39085" xr:uid="{6B40FAF5-8675-4F6F-89DB-9F81A68E0B83}"/>
    <cellStyle name="Normal 9 2 2 2 9" xfId="39086" xr:uid="{C4E854C6-11DB-4902-94D8-D3019C6B8635}"/>
    <cellStyle name="Normal 9 2 2 3" xfId="39087" xr:uid="{109FF88D-B51A-43FD-B507-D7EC2DDEBB42}"/>
    <cellStyle name="Normal 9 2 2 3 2" xfId="39088" xr:uid="{69FDE4DA-EF5D-432A-BAD1-484CA192DDFF}"/>
    <cellStyle name="Normal 9 2 2 3 3" xfId="39089" xr:uid="{EFAD482C-F441-4CC7-AAF8-1784F002FFB3}"/>
    <cellStyle name="Normal 9 2 2 4" xfId="39090" xr:uid="{AB2720BD-37DE-47DB-A63A-939C633BA4BC}"/>
    <cellStyle name="Normal 9 2 2 4 2" xfId="39091" xr:uid="{E65EFA1C-CF4A-4A0F-9C44-7091C8DD66FF}"/>
    <cellStyle name="Normal 9 2 2 4 2 2" xfId="39092" xr:uid="{7EBD5E19-D45D-4729-B0B6-A604D16D896E}"/>
    <cellStyle name="Normal 9 2 2 4 2 2 2" xfId="39093" xr:uid="{A742D56B-2212-4BF9-92A2-795B0C3203B4}"/>
    <cellStyle name="Normal 9 2 2 4 2 2 2 2" xfId="39094" xr:uid="{1504D81A-5311-4088-810C-A2FD56A2B2CD}"/>
    <cellStyle name="Normal 9 2 2 4 2 2 2 2 2" xfId="39095" xr:uid="{C533C5E0-32B7-48A1-A43F-D10011552D7C}"/>
    <cellStyle name="Normal 9 2 2 4 2 2 2 3" xfId="39096" xr:uid="{4D309983-9115-4AFB-8041-8EC5E8A9A036}"/>
    <cellStyle name="Normal 9 2 2 4 2 2 2 4" xfId="39097" xr:uid="{663BF817-01BA-4E17-86CA-F270B3AC5910}"/>
    <cellStyle name="Normal 9 2 2 4 2 2 2 5" xfId="39098" xr:uid="{D3BC2D77-D3B2-4C97-AD64-BD1488B5FFED}"/>
    <cellStyle name="Normal 9 2 2 4 2 2 3" xfId="39099" xr:uid="{D6B72C50-B578-431F-8D52-C76F17EEF987}"/>
    <cellStyle name="Normal 9 2 2 4 2 2 3 2" xfId="39100" xr:uid="{CD6069CE-A649-40CA-93F4-3E2282C32596}"/>
    <cellStyle name="Normal 9 2 2 4 2 2 4" xfId="39101" xr:uid="{62E7AE9D-AAD0-40BF-AAB2-79DD9704C8E4}"/>
    <cellStyle name="Normal 9 2 2 4 2 2 5" xfId="39102" xr:uid="{015617C5-5955-40D5-9C05-D6A430C0A6C8}"/>
    <cellStyle name="Normal 9 2 2 4 2 3" xfId="39103" xr:uid="{17A57C97-FD08-49F6-8515-DADD706C50B7}"/>
    <cellStyle name="Normal 9 2 2 4 2 4" xfId="39104" xr:uid="{64EB9079-B6E2-4B14-9FED-1F475A0261DC}"/>
    <cellStyle name="Normal 9 2 2 4 2 5" xfId="39105" xr:uid="{3F1353D2-38F2-41DB-805C-5B3430DAC90F}"/>
    <cellStyle name="Normal 9 2 2 4 2 6" xfId="39106" xr:uid="{3249CD85-8DF0-4141-8EC8-237180556298}"/>
    <cellStyle name="Normal 9 2 2 4 2 6 2" xfId="39107" xr:uid="{4442EEAE-DF94-49FB-BE8F-C2A8CC676F91}"/>
    <cellStyle name="Normal 9 2 2 4 2 7" xfId="39108" xr:uid="{2FD53865-64AB-4736-9CFB-75B74C6347D0}"/>
    <cellStyle name="Normal 9 2 2 4 2 8" xfId="39109" xr:uid="{87DA8F34-3702-465B-A416-9C140435489F}"/>
    <cellStyle name="Normal 9 2 2 4 2 9" xfId="39110" xr:uid="{DE532AD0-AB6E-4649-96E3-884962FED948}"/>
    <cellStyle name="Normal 9 2 2 4 3" xfId="39111" xr:uid="{EF7D12D3-C316-49F0-97B8-93A4DBEF0BC9}"/>
    <cellStyle name="Normal 9 2 2 4 3 2" xfId="39112" xr:uid="{FBE5DB2D-BF0C-46A9-9894-3BEAB1CD4FB4}"/>
    <cellStyle name="Normal 9 2 2 4 3 2 2" xfId="39113" xr:uid="{ADB92F65-9467-4ED2-898E-7C219C7F04F0}"/>
    <cellStyle name="Normal 9 2 2 4 3 2 2 2" xfId="39114" xr:uid="{45F4C178-711A-40CF-A130-96B66CB63669}"/>
    <cellStyle name="Normal 9 2 2 4 3 2 3" xfId="39115" xr:uid="{2C233C81-A953-4B40-A97A-D7D7173B46D7}"/>
    <cellStyle name="Normal 9 2 2 4 3 2 4" xfId="39116" xr:uid="{4491E76B-5E84-4574-9991-8CC415652D06}"/>
    <cellStyle name="Normal 9 2 2 4 3 2 5" xfId="39117" xr:uid="{84FB5B52-166C-4A34-A5D8-C1BEBB593771}"/>
    <cellStyle name="Normal 9 2 2 4 3 3" xfId="39118" xr:uid="{2237827F-5493-4E4F-A341-77D57B678370}"/>
    <cellStyle name="Normal 9 2 2 4 3 3 2" xfId="39119" xr:uid="{2C37D81F-AE85-4FD5-A52F-66C339897A1D}"/>
    <cellStyle name="Normal 9 2 2 4 3 4" xfId="39120" xr:uid="{E7026C6E-3C4E-41F5-B4FD-6C222F5911FC}"/>
    <cellStyle name="Normal 9 2 2 4 3 5" xfId="39121" xr:uid="{DA5212CB-BD44-42D5-94A3-7E3EE1041C45}"/>
    <cellStyle name="Normal 9 2 2 4 4" xfId="39122" xr:uid="{107F2FE9-A464-4CAA-9397-4716460C4FC8}"/>
    <cellStyle name="Normal 9 2 2 4 5" xfId="39123" xr:uid="{FD1F4506-B9BA-45D5-B6C7-FE7DF68B4EF9}"/>
    <cellStyle name="Normal 9 2 2 4 6" xfId="39124" xr:uid="{CACD16D3-084D-4039-910F-3D4C708B3DB9}"/>
    <cellStyle name="Normal 9 2 2 4 6 2" xfId="39125" xr:uid="{B974AE5A-BCC3-48A0-8801-40DFE629FE57}"/>
    <cellStyle name="Normal 9 2 2 4 7" xfId="39126" xr:uid="{BE3E7B92-D199-4A88-8DC8-90D94D7A6342}"/>
    <cellStyle name="Normal 9 2 2 4 8" xfId="39127" xr:uid="{79EC9AD5-C426-4087-A099-3DC79CDA084C}"/>
    <cellStyle name="Normal 9 2 2 4 9" xfId="39128" xr:uid="{7472E45D-5D5B-47A4-AB30-CAFE21EDDA70}"/>
    <cellStyle name="Normal 9 2 2 5" xfId="39129" xr:uid="{421BCA02-2C69-46C7-B7E9-C3DCED4C8A9A}"/>
    <cellStyle name="Normal 9 2 2 6" xfId="39130" xr:uid="{3FB520DD-E4AD-49BE-9509-086ECE436881}"/>
    <cellStyle name="Normal 9 2 2 7" xfId="39131" xr:uid="{7DDDDD66-FDA6-4E61-BEA9-1B35661D3D09}"/>
    <cellStyle name="Normal 9 2 2 8" xfId="39132" xr:uid="{B422D652-5D84-43AF-9301-DC5D99F8DB47}"/>
    <cellStyle name="Normal 9 2 2 9" xfId="39133" xr:uid="{2DCBC3A7-2877-420A-B97C-F2D28398AFF5}"/>
    <cellStyle name="Normal 9 2 2 9 2" xfId="39134" xr:uid="{0F120B87-2B9C-405C-B52F-A199C7E03364}"/>
    <cellStyle name="Normal 9 2 2 9 2 2" xfId="39135" xr:uid="{14D12E16-8368-47E2-80DB-11473672C9D1}"/>
    <cellStyle name="Normal 9 2 2 9 2 2 2" xfId="39136" xr:uid="{D31FD6CF-DDE8-4DC8-9269-4AD6C01CCADC}"/>
    <cellStyle name="Normal 9 2 2 9 2 3" xfId="39137" xr:uid="{901AABFA-A4AF-4750-9D7B-CD7E746A6E03}"/>
    <cellStyle name="Normal 9 2 2 9 2 4" xfId="39138" xr:uid="{E635AF14-293D-45B3-9117-8AD469DF3F25}"/>
    <cellStyle name="Normal 9 2 2 9 2 5" xfId="39139" xr:uid="{DCBD9B92-490D-4DC7-B69D-4CF71A8DF8EA}"/>
    <cellStyle name="Normal 9 2 2 9 3" xfId="39140" xr:uid="{EFA6A0A6-8554-4859-BA37-01CFE42E36EA}"/>
    <cellStyle name="Normal 9 2 2 9 3 2" xfId="39141" xr:uid="{90D3258A-5189-4F40-9FEE-134D418F1F12}"/>
    <cellStyle name="Normal 9 2 2 9 4" xfId="39142" xr:uid="{965961D3-3608-416E-8566-4F512E97C178}"/>
    <cellStyle name="Normal 9 2 2 9 5" xfId="39143" xr:uid="{A0CC5E83-7CD2-44D3-932A-F09F03277FB7}"/>
    <cellStyle name="Normal 9 2 3" xfId="39144" xr:uid="{58C9B74B-BA79-49C7-B693-65EC8CB53BC3}"/>
    <cellStyle name="Normal 9 2 3 10" xfId="39145" xr:uid="{F8CB0022-F60F-4ADD-A87E-285DD157D21F}"/>
    <cellStyle name="Normal 9 2 3 11" xfId="39146" xr:uid="{CB47129D-C7EB-4552-85EE-ACC863B86FB7}"/>
    <cellStyle name="Normal 9 2 3 12" xfId="39147" xr:uid="{7562AE5E-B7BB-43F8-B16F-180F7B9AD823}"/>
    <cellStyle name="Normal 9 2 3 12 2" xfId="39148" xr:uid="{5A5102F0-1A3E-4099-A032-3E2B1D77FDFA}"/>
    <cellStyle name="Normal 9 2 3 13" xfId="39149" xr:uid="{9C716C78-488C-4656-93B5-D63A95628ABA}"/>
    <cellStyle name="Normal 9 2 3 14" xfId="39150" xr:uid="{5B2F942A-B9FB-437E-86B9-32D773674C47}"/>
    <cellStyle name="Normal 9 2 3 15" xfId="39151" xr:uid="{E6587B34-DF4A-41A6-AF93-1387CD1EE8DD}"/>
    <cellStyle name="Normal 9 2 3 2" xfId="39152" xr:uid="{5A185EC7-046D-4CAB-9D9E-0AE2E9F3F192}"/>
    <cellStyle name="Normal 9 2 3 2 2" xfId="39153" xr:uid="{8D565DEE-714C-42CC-8FDF-199C166001EF}"/>
    <cellStyle name="Normal 9 2 3 2 2 2" xfId="39154" xr:uid="{8E11B51D-8FE1-4D00-8E63-0ACF2FA8AD94}"/>
    <cellStyle name="Normal 9 2 3 2 2 2 2" xfId="39155" xr:uid="{3CFA3FE0-3F64-42D4-AAD7-98CDD0F5D624}"/>
    <cellStyle name="Normal 9 2 3 2 2 2 2 2" xfId="39156" xr:uid="{3DFAF87C-E0AB-4B36-858B-9CED5E1A246C}"/>
    <cellStyle name="Normal 9 2 3 2 2 2 2 2 2" xfId="39157" xr:uid="{B67D23D7-2ACF-457F-AAF2-5DCE0717A409}"/>
    <cellStyle name="Normal 9 2 3 2 2 2 2 3" xfId="39158" xr:uid="{6B6C10F3-947F-432D-8E99-BCF1182F94C4}"/>
    <cellStyle name="Normal 9 2 3 2 2 2 2 4" xfId="39159" xr:uid="{E6112A48-C7AC-4A3A-80F6-A7B5B577C2BC}"/>
    <cellStyle name="Normal 9 2 3 2 2 2 2 5" xfId="39160" xr:uid="{695D2ADB-28B2-4356-B4CA-D742154A7F1C}"/>
    <cellStyle name="Normal 9 2 3 2 2 2 3" xfId="39161" xr:uid="{BF87F127-EBEE-4CE3-ACD2-4EEA1F617944}"/>
    <cellStyle name="Normal 9 2 3 2 2 2 3 2" xfId="39162" xr:uid="{47636AED-943A-4B84-BD87-F4428DF6C1EC}"/>
    <cellStyle name="Normal 9 2 3 2 2 2 4" xfId="39163" xr:uid="{7F088E5B-786D-4A1B-B6DA-FD551A0460B4}"/>
    <cellStyle name="Normal 9 2 3 2 2 2 5" xfId="39164" xr:uid="{6056DA91-526F-4F50-A9BF-64159D109219}"/>
    <cellStyle name="Normal 9 2 3 2 2 3" xfId="39165" xr:uid="{6EB9EF6E-2FF1-459D-B7C1-BF2689177C4B}"/>
    <cellStyle name="Normal 9 2 3 2 2 4" xfId="39166" xr:uid="{1C832DFD-D5CA-4289-8790-018F55A1E711}"/>
    <cellStyle name="Normal 9 2 3 2 2 5" xfId="39167" xr:uid="{F2DF357F-E66B-48B3-A333-C8A76B01D9FC}"/>
    <cellStyle name="Normal 9 2 3 2 2 6" xfId="39168" xr:uid="{AC1A33EC-04AD-4284-947A-C18B09042B4A}"/>
    <cellStyle name="Normal 9 2 3 2 2 6 2" xfId="39169" xr:uid="{DA2D1175-C221-4C33-8A96-4C32615A47B1}"/>
    <cellStyle name="Normal 9 2 3 2 2 7" xfId="39170" xr:uid="{37FB9A16-3D79-48AF-86E1-DC7EA0EE1C14}"/>
    <cellStyle name="Normal 9 2 3 2 2 8" xfId="39171" xr:uid="{76FAA4A0-63AE-4F75-B9B4-E0024576FEE8}"/>
    <cellStyle name="Normal 9 2 3 2 2 9" xfId="39172" xr:uid="{2234F049-9EFC-4463-9505-98AB9197B60E}"/>
    <cellStyle name="Normal 9 2 3 2 3" xfId="39173" xr:uid="{9BDB61A8-8DE8-493C-ACE1-035BB5410489}"/>
    <cellStyle name="Normal 9 2 3 2 3 2" xfId="39174" xr:uid="{7349F03A-07E1-40B1-A196-CB5B78553D59}"/>
    <cellStyle name="Normal 9 2 3 2 3 2 2" xfId="39175" xr:uid="{4B0E7401-1B41-4CA5-94ED-3A5113DB3557}"/>
    <cellStyle name="Normal 9 2 3 2 3 2 2 2" xfId="39176" xr:uid="{6B77AC69-DC53-4E46-8B20-DAD6127171A9}"/>
    <cellStyle name="Normal 9 2 3 2 3 2 3" xfId="39177" xr:uid="{9399B5C9-0193-4EB1-88EE-3A97D7D345FF}"/>
    <cellStyle name="Normal 9 2 3 2 3 2 4" xfId="39178" xr:uid="{B92E229B-B18A-4FAC-9B80-A95F6881E288}"/>
    <cellStyle name="Normal 9 2 3 2 3 2 5" xfId="39179" xr:uid="{E7ABD1BD-B3BF-4DF5-A124-38BC8E9A4E5C}"/>
    <cellStyle name="Normal 9 2 3 2 3 3" xfId="39180" xr:uid="{0BDB3AA4-569E-4307-AB4C-102C26234E1B}"/>
    <cellStyle name="Normal 9 2 3 2 3 3 2" xfId="39181" xr:uid="{C8C86308-7544-4EC4-810D-391C9F48790F}"/>
    <cellStyle name="Normal 9 2 3 2 3 4" xfId="39182" xr:uid="{77FB0CCE-7504-409B-BEBD-C5B69E6F8FF7}"/>
    <cellStyle name="Normal 9 2 3 2 3 5" xfId="39183" xr:uid="{85F28E3E-786A-4C78-A51B-E14C00B98577}"/>
    <cellStyle name="Normal 9 2 3 2 4" xfId="39184" xr:uid="{96F5EB68-0F3C-4C43-83C6-9A7296702256}"/>
    <cellStyle name="Normal 9 2 3 2 5" xfId="39185" xr:uid="{D6550313-2F1B-487E-BF8A-02E4C761AC3A}"/>
    <cellStyle name="Normal 9 2 3 2 6" xfId="39186" xr:uid="{B0F2FD28-8AAF-415F-8549-BE286A418D92}"/>
    <cellStyle name="Normal 9 2 3 2 6 2" xfId="39187" xr:uid="{5B5D65C0-8B67-43C1-AC84-B44366DADADD}"/>
    <cellStyle name="Normal 9 2 3 2 7" xfId="39188" xr:uid="{9F0AFA64-68DC-412B-A17C-D1ABDECFE917}"/>
    <cellStyle name="Normal 9 2 3 2 8" xfId="39189" xr:uid="{F70515D0-5B93-47AD-945C-48E62AD74D1C}"/>
    <cellStyle name="Normal 9 2 3 2 9" xfId="39190" xr:uid="{0EA49818-1604-4D0D-8AF9-652242603A7A}"/>
    <cellStyle name="Normal 9 2 3 3" xfId="39191" xr:uid="{648A765D-BF57-4D0C-8201-B43ED3B0AB07}"/>
    <cellStyle name="Normal 9 2 3 4" xfId="39192" xr:uid="{1558557A-5276-438A-8A9B-DE697D367D02}"/>
    <cellStyle name="Normal 9 2 3 5" xfId="39193" xr:uid="{CC3AB2CE-1303-400F-98FF-17A75735BAD8}"/>
    <cellStyle name="Normal 9 2 3 6" xfId="39194" xr:uid="{6465D8C4-0E47-4022-A2F2-CC67C27BD848}"/>
    <cellStyle name="Normal 9 2 3 7" xfId="39195" xr:uid="{E6BE7C43-4DEF-44BE-A85B-4AB7A2A66FAB}"/>
    <cellStyle name="Normal 9 2 3 8" xfId="39196" xr:uid="{EFCB9D5A-FC21-4AF6-A389-0B62FF630696}"/>
    <cellStyle name="Normal 9 2 3 8 2" xfId="39197" xr:uid="{17A75C3D-D111-46B9-9F21-5B69A687002F}"/>
    <cellStyle name="Normal 9 2 3 8 2 2" xfId="39198" xr:uid="{8AA38F36-6272-4D7F-BAA4-F65024167162}"/>
    <cellStyle name="Normal 9 2 3 8 2 2 2" xfId="39199" xr:uid="{E6EE6435-2781-4E37-9A0D-965D8BA8EA04}"/>
    <cellStyle name="Normal 9 2 3 8 2 3" xfId="39200" xr:uid="{C25C4B27-016C-490D-8700-B6C2EDE9F569}"/>
    <cellStyle name="Normal 9 2 3 8 2 4" xfId="39201" xr:uid="{E1A96A51-FFA6-4369-86D6-97D33E7D1B2F}"/>
    <cellStyle name="Normal 9 2 3 8 2 5" xfId="39202" xr:uid="{74F4BC3E-C20B-47B2-991E-950AFA86D5E9}"/>
    <cellStyle name="Normal 9 2 3 8 3" xfId="39203" xr:uid="{02F4D392-135C-4D7E-97DF-AE77EBF56290}"/>
    <cellStyle name="Normal 9 2 3 8 3 2" xfId="39204" xr:uid="{CBD4621E-AEC9-4D73-9F28-2C79A7026392}"/>
    <cellStyle name="Normal 9 2 3 8 4" xfId="39205" xr:uid="{DE8AE51E-D65C-4D29-9605-88C87ADAB35F}"/>
    <cellStyle name="Normal 9 2 3 8 5" xfId="39206" xr:uid="{EFB29A55-093F-4A69-918F-CC3477376A6F}"/>
    <cellStyle name="Normal 9 2 3 9" xfId="39207" xr:uid="{F760DF28-758B-4642-9237-D9555E28E347}"/>
    <cellStyle name="Normal 9 2 4" xfId="39208" xr:uid="{5A956B8E-FBCB-4D98-80D5-4188E71E7408}"/>
    <cellStyle name="Normal 9 2 4 2" xfId="39209" xr:uid="{572576AA-B65C-4F50-AB3A-09B23D242CB8}"/>
    <cellStyle name="Normal 9 2 4 2 2" xfId="39210" xr:uid="{7000E605-57D9-4B32-9E21-80025A73CAE2}"/>
    <cellStyle name="Normal 9 2 4 2 2 2" xfId="39211" xr:uid="{C0629849-6978-4B5B-B3D9-40CD9890F099}"/>
    <cellStyle name="Normal 9 2 4 2 2 2 2" xfId="39212" xr:uid="{482FA2AB-DA5B-48AD-BA85-C17E8095B67B}"/>
    <cellStyle name="Normal 9 2 4 2 2 2 2 2" xfId="39213" xr:uid="{266B6EA7-28DE-4A7A-B0C7-3F29D8F4F478}"/>
    <cellStyle name="Normal 9 2 4 2 2 2 3" xfId="39214" xr:uid="{04D4E742-18A6-43F9-ACEB-DFA7FC43E989}"/>
    <cellStyle name="Normal 9 2 4 2 2 2 4" xfId="39215" xr:uid="{B1CD3BDC-C4C9-4DBC-BBD6-42B143966E88}"/>
    <cellStyle name="Normal 9 2 4 2 2 2 5" xfId="39216" xr:uid="{205DE734-0DFE-4850-A893-2DE5A60AB3BF}"/>
    <cellStyle name="Normal 9 2 4 2 2 3" xfId="39217" xr:uid="{9DBA8BDF-965B-45E9-B9CB-0EE4923DEE45}"/>
    <cellStyle name="Normal 9 2 4 2 2 3 2" xfId="39218" xr:uid="{8A1460C4-E5B2-4581-8792-73D36447A7B9}"/>
    <cellStyle name="Normal 9 2 4 2 2 4" xfId="39219" xr:uid="{C07FF009-00CA-4B37-8A86-05AC8F3B3F6C}"/>
    <cellStyle name="Normal 9 2 4 2 2 5" xfId="39220" xr:uid="{B6EC3752-10C6-401B-83D6-3BC648D9F815}"/>
    <cellStyle name="Normal 9 2 4 2 3" xfId="39221" xr:uid="{F8A9183C-F94F-42B0-9DBF-E904AE0502ED}"/>
    <cellStyle name="Normal 9 2 4 2 4" xfId="39222" xr:uid="{DFFA372E-E384-48AE-B245-39A06D35870A}"/>
    <cellStyle name="Normal 9 2 4 2 5" xfId="39223" xr:uid="{928E91E1-6582-4B11-AED6-B5FBEC1580C7}"/>
    <cellStyle name="Normal 9 2 4 2 6" xfId="39224" xr:uid="{A8A7D279-83F4-4F2A-8F62-5CE9B9959A69}"/>
    <cellStyle name="Normal 9 2 4 2 6 2" xfId="39225" xr:uid="{0F6DAD29-9F66-4D5B-A13B-4E1FD9531BFA}"/>
    <cellStyle name="Normal 9 2 4 2 7" xfId="39226" xr:uid="{865F0E38-3DE9-423B-BC5B-9AC694023AC1}"/>
    <cellStyle name="Normal 9 2 4 2 8" xfId="39227" xr:uid="{360BBFD2-C394-4824-8A0B-4BA8B98DF1D3}"/>
    <cellStyle name="Normal 9 2 4 2 9" xfId="39228" xr:uid="{CF06B2A3-6A9E-4F55-9A74-7C42A1E612CE}"/>
    <cellStyle name="Normal 9 2 4 3" xfId="39229" xr:uid="{9045A132-0816-45C0-ACDC-765A5419A03F}"/>
    <cellStyle name="Normal 9 2 4 3 2" xfId="39230" xr:uid="{8A48E706-A661-4DFC-ADDE-51398D914515}"/>
    <cellStyle name="Normal 9 2 4 3 2 2" xfId="39231" xr:uid="{BFBFB7C2-F9C2-46E1-BCB3-D0024E173E10}"/>
    <cellStyle name="Normal 9 2 4 3 2 2 2" xfId="39232" xr:uid="{79B0E0C9-28CA-4F03-96C7-25C2FA275492}"/>
    <cellStyle name="Normal 9 2 4 3 2 3" xfId="39233" xr:uid="{98395C12-6DC3-4839-AC3E-11F254A997EA}"/>
    <cellStyle name="Normal 9 2 4 3 2 4" xfId="39234" xr:uid="{FF53118A-B8B0-4719-9F3F-F36F4C02C180}"/>
    <cellStyle name="Normal 9 2 4 3 2 5" xfId="39235" xr:uid="{6A770AB8-EE42-4EB2-929F-813198E3DA63}"/>
    <cellStyle name="Normal 9 2 4 3 3" xfId="39236" xr:uid="{E7B47518-6B70-4FB9-8EF2-C50980E3E4B9}"/>
    <cellStyle name="Normal 9 2 4 3 3 2" xfId="39237" xr:uid="{5186DEC2-DEFB-4E9B-A140-BFA3B217E754}"/>
    <cellStyle name="Normal 9 2 4 3 4" xfId="39238" xr:uid="{FEF7E604-3E15-4656-9270-BE4597CDB1E1}"/>
    <cellStyle name="Normal 9 2 4 3 5" xfId="39239" xr:uid="{86B17960-A695-4E0F-9194-B3D05DDAA2FD}"/>
    <cellStyle name="Normal 9 2 4 4" xfId="39240" xr:uid="{4D0C6ECA-3B9B-4072-9FDB-8761A0E7866C}"/>
    <cellStyle name="Normal 9 2 4 5" xfId="39241" xr:uid="{2A9C4D51-10E3-447E-89ED-EA600AA01358}"/>
    <cellStyle name="Normal 9 2 4 6" xfId="39242" xr:uid="{DA520D3D-BFBB-4693-A12D-24149A4B98CB}"/>
    <cellStyle name="Normal 9 2 4 6 2" xfId="39243" xr:uid="{8CF2839A-A6E9-4DB5-A4B6-08CFF5662754}"/>
    <cellStyle name="Normal 9 2 4 7" xfId="39244" xr:uid="{BDF1FF95-3F54-4696-9C88-089A8DB4AB55}"/>
    <cellStyle name="Normal 9 2 4 8" xfId="39245" xr:uid="{6BEAE9EC-18A2-4DD1-BD09-7365906122AC}"/>
    <cellStyle name="Normal 9 2 4 9" xfId="39246" xr:uid="{46C2BE7F-DC27-4747-BCBA-381A3AA878FF}"/>
    <cellStyle name="Normal 9 2 5" xfId="39247" xr:uid="{9044E6B0-DD1B-4B5D-87A7-51FDC451861C}"/>
    <cellStyle name="Normal 9 2 5 2" xfId="39248" xr:uid="{1752B49B-6135-4EF0-A966-5E60C8CBD5B0}"/>
    <cellStyle name="Normal 9 2 5 3" xfId="39249" xr:uid="{ACA7B05D-23C8-4A6F-BF28-1F807D146F85}"/>
    <cellStyle name="Normal 9 2 6" xfId="39250" xr:uid="{AFC219DB-FF3B-4380-9409-E9F5A95769D2}"/>
    <cellStyle name="Normal 9 2 6 2" xfId="39251" xr:uid="{F1357A19-4341-4B33-A12F-4357C6B241B4}"/>
    <cellStyle name="Normal 9 2 6 3" xfId="39252" xr:uid="{CA4F836F-CF39-449A-B3E8-CC434BDFE626}"/>
    <cellStyle name="Normal 9 2 7" xfId="39253" xr:uid="{4A27F2D3-7DDF-4546-BB85-500577A78A9C}"/>
    <cellStyle name="Normal 9 2 7 2" xfId="39254" xr:uid="{EAF569E3-DD68-40CB-BB3D-4A89D50C35E9}"/>
    <cellStyle name="Normal 9 2 7 3" xfId="39255" xr:uid="{99065928-ADE0-4A28-A55C-00A800938061}"/>
    <cellStyle name="Normal 9 2 8" xfId="39256" xr:uid="{81565DC0-D7F3-4A57-B124-9C163B426039}"/>
    <cellStyle name="Normal 9 2 8 2" xfId="39257" xr:uid="{9CDD7163-7791-44EA-AB40-B28FE8958E46}"/>
    <cellStyle name="Normal 9 2 8 3" xfId="39258" xr:uid="{AA8E414C-2614-4726-ADDE-91B6C3F86839}"/>
    <cellStyle name="Normal 9 2 9" xfId="39259" xr:uid="{84910F02-1B8E-4815-937F-FBEF3574E3D1}"/>
    <cellStyle name="Normal 9 2 9 2" xfId="39260" xr:uid="{698F55FE-703A-440F-922B-8E908C6AC078}"/>
    <cellStyle name="Normal 9 2 9 2 2" xfId="39261" xr:uid="{10DE5BB3-6591-4714-ACC3-0B2632116506}"/>
    <cellStyle name="Normal 9 2 9 2 2 2" xfId="39262" xr:uid="{5E0D1599-7986-48C8-A784-B23F7F7C8ED5}"/>
    <cellStyle name="Normal 9 2 9 2 3" xfId="39263" xr:uid="{95A66289-F04C-48AB-93B1-7DF4B97AC9C2}"/>
    <cellStyle name="Normal 9 2 9 2 4" xfId="39264" xr:uid="{C43AA2C6-4075-4F4A-B748-3FDE9F265691}"/>
    <cellStyle name="Normal 9 2 9 2 5" xfId="39265" xr:uid="{E37D51F8-4EAD-41C1-BB5D-F2E5D2A1FF25}"/>
    <cellStyle name="Normal 9 2 9 3" xfId="39266" xr:uid="{313A6019-1FEE-4CE9-AFB0-F7A067312A39}"/>
    <cellStyle name="Normal 9 2 9 3 2" xfId="39267" xr:uid="{79C3DA16-8D30-4BBA-AD3A-A401A1B3862B}"/>
    <cellStyle name="Normal 9 2 9 4" xfId="39268" xr:uid="{3F5E6938-773D-4113-8F23-A26D378DDB4B}"/>
    <cellStyle name="Normal 9 2 9 5" xfId="39269" xr:uid="{979475BE-51F3-4BFD-98A7-41A0373DCB0F}"/>
    <cellStyle name="Normal 9 20" xfId="39270" xr:uid="{1C8339CA-CE4D-4AE0-AA79-879C82845F54}"/>
    <cellStyle name="Normal 9 21" xfId="39271" xr:uid="{BCB459BF-D283-4040-85FC-A09D7C9775D0}"/>
    <cellStyle name="Normal 9 22" xfId="39272" xr:uid="{E3413CB8-68B6-409C-A8EB-5523448FB598}"/>
    <cellStyle name="Normal 9 23" xfId="39273" xr:uid="{09253FEE-C550-4373-9FF9-EEDE66988C18}"/>
    <cellStyle name="Normal 9 24" xfId="39274" xr:uid="{CFF7DE7D-5E66-4991-937D-E4CC9950D72B}"/>
    <cellStyle name="Normal 9 25" xfId="39275" xr:uid="{64218ABB-6C9D-492D-AD4C-D233ED9BA8B3}"/>
    <cellStyle name="Normal 9 26" xfId="39276" xr:uid="{60EE041A-C8E1-4619-997D-34843ECB6D17}"/>
    <cellStyle name="Normal 9 27" xfId="39277" xr:uid="{C8E706AF-2FDD-4567-B58C-04EA3FCA8C4D}"/>
    <cellStyle name="Normal 9 28" xfId="39278" xr:uid="{25FC3CFC-E580-4794-A6A2-4BA5EFA85DDA}"/>
    <cellStyle name="Normal 9 29" xfId="39279" xr:uid="{9042CFCE-9CEE-4FF4-B30C-0D8E5805343D}"/>
    <cellStyle name="Normal 9 3" xfId="39280" xr:uid="{E3B8D0B6-00EC-4312-B812-A3340127E319}"/>
    <cellStyle name="Normal 9 3 2" xfId="39281" xr:uid="{E047DCB3-1729-4864-B2CD-A92ECF8B6A9A}"/>
    <cellStyle name="Normal 9 3 3" xfId="39282" xr:uid="{25A42CAB-1DF1-48CB-904D-ED9F29205852}"/>
    <cellStyle name="Normal 9 30" xfId="39283" xr:uid="{DA222B3B-7D07-49DC-8BC0-B1D7E37532EA}"/>
    <cellStyle name="Normal 9 31" xfId="39284" xr:uid="{33196EA6-3CBB-4061-AD46-576BD3489F56}"/>
    <cellStyle name="Normal 9 32" xfId="39285" xr:uid="{8C28BD84-C0D9-46E0-BEB4-360FFE68E99C}"/>
    <cellStyle name="Normal 9 33" xfId="39286" xr:uid="{84116D22-6E7D-4833-AFEB-09274C808BCE}"/>
    <cellStyle name="Normal 9 34" xfId="39287" xr:uid="{57F5323D-B759-482D-9646-67E3D1FFA34A}"/>
    <cellStyle name="Normal 9 35" xfId="39288" xr:uid="{2841638C-3795-45AA-A1EA-4ED1C3CC8621}"/>
    <cellStyle name="Normal 9 36" xfId="39289" xr:uid="{F11B6AE8-2828-4397-A00F-F42DF570A26E}"/>
    <cellStyle name="Normal 9 37" xfId="39290" xr:uid="{DE9AF134-9133-4727-8494-25C0BA13163E}"/>
    <cellStyle name="Normal 9 38" xfId="39291" xr:uid="{46D7AFE0-4A87-46A4-AA03-EC59B759C581}"/>
    <cellStyle name="Normal 9 39" xfId="39292" xr:uid="{146B3AF8-4BA0-4814-857E-656C4E305125}"/>
    <cellStyle name="Normal 9 4" xfId="39293" xr:uid="{B56AEE6F-F92F-4E42-BA07-55476AE735F3}"/>
    <cellStyle name="Normal 9 4 10" xfId="39294" xr:uid="{4884B535-6F94-4B51-94A5-B1F67C12206B}"/>
    <cellStyle name="Normal 9 4 11" xfId="39295" xr:uid="{8A0FDEE6-E789-4CF1-A71A-019C73190B3F}"/>
    <cellStyle name="Normal 9 4 12" xfId="39296" xr:uid="{F34367D0-C9AE-4B16-9802-055FE7500383}"/>
    <cellStyle name="Normal 9 4 12 2" xfId="39297" xr:uid="{4805CA04-538A-4EB5-BAA8-12AD2BBEA512}"/>
    <cellStyle name="Normal 9 4 13" xfId="39298" xr:uid="{854C2063-4926-467A-9A74-1018EC8B622C}"/>
    <cellStyle name="Normal 9 4 14" xfId="39299" xr:uid="{919EF9B8-9FA4-47DF-91DD-842052BAC6D8}"/>
    <cellStyle name="Normal 9 4 15" xfId="39300" xr:uid="{C700CCAB-8B96-4ADE-AEE1-F836CD27B0D8}"/>
    <cellStyle name="Normal 9 4 2" xfId="39301" xr:uid="{C337BEA3-2872-403C-8066-E76AF95DD19E}"/>
    <cellStyle name="Normal 9 4 2 2" xfId="39302" xr:uid="{24F4F785-8C9B-430D-932B-467E41C0C4ED}"/>
    <cellStyle name="Normal 9 4 2 2 2" xfId="39303" xr:uid="{9F531D4C-D859-4A6B-8B43-726C90A51067}"/>
    <cellStyle name="Normal 9 4 2 2 2 2" xfId="39304" xr:uid="{C45CE8EC-C14E-4FF9-A401-79BAC64CF735}"/>
    <cellStyle name="Normal 9 4 2 2 2 2 2" xfId="39305" xr:uid="{0C819F13-F280-4402-A34C-1D8EF6CB5004}"/>
    <cellStyle name="Normal 9 4 2 2 2 2 2 2" xfId="39306" xr:uid="{04AED73E-1E3A-45DE-9880-C13002C6B7E9}"/>
    <cellStyle name="Normal 9 4 2 2 2 2 3" xfId="39307" xr:uid="{C10ECB8E-FF44-4525-9179-85C39F3CB172}"/>
    <cellStyle name="Normal 9 4 2 2 2 2 4" xfId="39308" xr:uid="{0F254C42-2419-4C0B-A021-2D7364EB2E31}"/>
    <cellStyle name="Normal 9 4 2 2 2 2 5" xfId="39309" xr:uid="{2922521B-3D03-4EB4-821A-84FE79246BF4}"/>
    <cellStyle name="Normal 9 4 2 2 2 3" xfId="39310" xr:uid="{F32DF2D5-E18C-4A5B-BB36-E9BFB4F39E00}"/>
    <cellStyle name="Normal 9 4 2 2 2 3 2" xfId="39311" xr:uid="{A0C9FEA3-988A-42D6-AFA0-C1B92AD838FE}"/>
    <cellStyle name="Normal 9 4 2 2 2 4" xfId="39312" xr:uid="{064C38E4-9DFE-40C9-A8FE-907F14D2EDAB}"/>
    <cellStyle name="Normal 9 4 2 2 2 5" xfId="39313" xr:uid="{F35CC063-5692-4EF0-AD49-9B2D4596C49A}"/>
    <cellStyle name="Normal 9 4 2 2 3" xfId="39314" xr:uid="{72D18D6E-9D12-4718-869D-DF272DFA75CC}"/>
    <cellStyle name="Normal 9 4 2 2 4" xfId="39315" xr:uid="{D7A3437C-2318-4E7E-8557-4C643EA25ECD}"/>
    <cellStyle name="Normal 9 4 2 2 5" xfId="39316" xr:uid="{253197F4-8CEC-4D44-BD5E-F565BEC1C4F4}"/>
    <cellStyle name="Normal 9 4 2 2 6" xfId="39317" xr:uid="{44529AC0-5A4D-4009-8238-39304EA81C45}"/>
    <cellStyle name="Normal 9 4 2 2 6 2" xfId="39318" xr:uid="{75AF3DBA-EA00-4994-B317-5E886FF01E05}"/>
    <cellStyle name="Normal 9 4 2 2 7" xfId="39319" xr:uid="{B64563F2-2F25-401A-8415-098B37CA1E48}"/>
    <cellStyle name="Normal 9 4 2 2 8" xfId="39320" xr:uid="{419F8FB7-E52C-49D9-BB6E-C1990A10FC88}"/>
    <cellStyle name="Normal 9 4 2 2 9" xfId="39321" xr:uid="{795E8903-64FA-4C26-B4C7-902F854AACB9}"/>
    <cellStyle name="Normal 9 4 2 3" xfId="39322" xr:uid="{162FFA36-41F2-4008-88BB-849EF9CE9ABA}"/>
    <cellStyle name="Normal 9 4 2 3 2" xfId="39323" xr:uid="{BFFB8786-88A1-459F-80AC-7CF9D9A22684}"/>
    <cellStyle name="Normal 9 4 2 3 2 2" xfId="39324" xr:uid="{91297D0D-9BBE-4100-8D82-FC165A1D9F9D}"/>
    <cellStyle name="Normal 9 4 2 3 2 2 2" xfId="39325" xr:uid="{A7520A38-C578-49C6-B099-BCE37A1E2380}"/>
    <cellStyle name="Normal 9 4 2 3 2 3" xfId="39326" xr:uid="{EF2DCF29-E1AB-4B5C-871D-6F87D2F2CB9E}"/>
    <cellStyle name="Normal 9 4 2 3 2 4" xfId="39327" xr:uid="{F9F37E06-7456-47E5-AD94-4C89253D1EDC}"/>
    <cellStyle name="Normal 9 4 2 3 2 5" xfId="39328" xr:uid="{2CBAC909-EDEC-47C7-B046-6978DD19F0C2}"/>
    <cellStyle name="Normal 9 4 2 3 3" xfId="39329" xr:uid="{18E120CF-A2DB-41E6-B4F7-E9F29E3E8D9C}"/>
    <cellStyle name="Normal 9 4 2 3 3 2" xfId="39330" xr:uid="{EF884D56-BC8E-4BE1-B4B7-35DC2B1FDAB0}"/>
    <cellStyle name="Normal 9 4 2 3 4" xfId="39331" xr:uid="{6235B3BC-0802-4011-9EC4-3244A5FB266B}"/>
    <cellStyle name="Normal 9 4 2 3 5" xfId="39332" xr:uid="{53566035-B218-47A1-B1BC-D667EC0D3EA0}"/>
    <cellStyle name="Normal 9 4 2 4" xfId="39333" xr:uid="{57266B3C-E74A-40EF-9BFA-A91982F8FBF9}"/>
    <cellStyle name="Normal 9 4 2 5" xfId="39334" xr:uid="{E8F1347E-90EE-441A-9796-6E1B0E1C4096}"/>
    <cellStyle name="Normal 9 4 2 6" xfId="39335" xr:uid="{638D8440-A932-4424-A07F-C35E05179960}"/>
    <cellStyle name="Normal 9 4 2 6 2" xfId="39336" xr:uid="{8E53F6DD-E480-4589-81E9-AF3A91D0E725}"/>
    <cellStyle name="Normal 9 4 2 7" xfId="39337" xr:uid="{8CAC5353-3692-4E85-947E-863444BC9090}"/>
    <cellStyle name="Normal 9 4 2 8" xfId="39338" xr:uid="{0CAEDFBC-2235-4551-9D52-535C9445D8CE}"/>
    <cellStyle name="Normal 9 4 2 9" xfId="39339" xr:uid="{088BD12F-A8EC-479E-A7B5-DCD171AFC6F4}"/>
    <cellStyle name="Normal 9 4 3" xfId="39340" xr:uid="{B00B8344-440E-4FD8-9F30-B452AC168D1E}"/>
    <cellStyle name="Normal 9 4 3 2" xfId="39341" xr:uid="{C89C7FA3-617F-4DDB-B9C4-B5D3BE1C4AD0}"/>
    <cellStyle name="Normal 9 4 3 3" xfId="39342" xr:uid="{6CD947B6-3C0D-488E-9426-9655B6760B51}"/>
    <cellStyle name="Normal 9 4 4" xfId="39343" xr:uid="{246AED82-E6E0-408F-AB9D-D7C6542631D5}"/>
    <cellStyle name="Normal 9 4 4 2" xfId="39344" xr:uid="{100EF3BA-D6B4-4D44-99CB-111916DCFAA8}"/>
    <cellStyle name="Normal 9 4 4 3" xfId="39345" xr:uid="{AB1C0EEC-5A01-4F18-B251-85A09078D146}"/>
    <cellStyle name="Normal 9 4 5" xfId="39346" xr:uid="{BFF408A6-6F1D-4721-AA36-7B7B2A0FEB9F}"/>
    <cellStyle name="Normal 9 4 5 2" xfId="39347" xr:uid="{B85EBBEB-D559-4807-9504-6D7D67A9CC2E}"/>
    <cellStyle name="Normal 9 4 5 3" xfId="39348" xr:uid="{834B1063-A74B-43B1-AB0A-400589C2EDE4}"/>
    <cellStyle name="Normal 9 4 6" xfId="39349" xr:uid="{2CB92D20-23C0-4499-8009-FEA45C614077}"/>
    <cellStyle name="Normal 9 4 6 2" xfId="39350" xr:uid="{5596CF0E-1C04-4F40-A8B6-DAF03525E7B2}"/>
    <cellStyle name="Normal 9 4 6 3" xfId="39351" xr:uid="{0C35858B-FEFA-4D45-A8AE-146C0496CAFC}"/>
    <cellStyle name="Normal 9 4 7" xfId="39352" xr:uid="{97D2E5EF-9FE5-45FE-A60F-C249F53C2F32}"/>
    <cellStyle name="Normal 9 4 7 2" xfId="39353" xr:uid="{0A66D32A-73C1-4B09-AF1F-8756A1EB72D8}"/>
    <cellStyle name="Normal 9 4 7 3" xfId="39354" xr:uid="{D87989E6-BBC2-4B35-BB69-C211E91601A2}"/>
    <cellStyle name="Normal 9 4 8" xfId="39355" xr:uid="{771E8301-E6B7-48C6-8293-CB8CE019D9F6}"/>
    <cellStyle name="Normal 9 4 8 2" xfId="39356" xr:uid="{16BEC1AB-8885-4E5C-9637-73D91F0B41CE}"/>
    <cellStyle name="Normal 9 4 8 2 2" xfId="39357" xr:uid="{5B506E16-CF94-4304-AC9C-D4D37B58A113}"/>
    <cellStyle name="Normal 9 4 8 2 2 2" xfId="39358" xr:uid="{5E1D77E6-6257-46B2-AFC0-6913045AD4F1}"/>
    <cellStyle name="Normal 9 4 8 2 3" xfId="39359" xr:uid="{EBE1F3BF-C4EF-4CFD-A8A4-FF1FAFAC3262}"/>
    <cellStyle name="Normal 9 4 8 2 4" xfId="39360" xr:uid="{2CAF5F55-C505-4C78-A690-849B1ECA91B3}"/>
    <cellStyle name="Normal 9 4 8 2 5" xfId="39361" xr:uid="{E3A7BF02-F7A9-47A2-A1C6-4F037224051F}"/>
    <cellStyle name="Normal 9 4 8 3" xfId="39362" xr:uid="{1612072E-862A-4F73-9052-4F5E2AB3973D}"/>
    <cellStyle name="Normal 9 4 8 3 2" xfId="39363" xr:uid="{55211CE1-44E9-411D-8C1C-59FA0D224B6C}"/>
    <cellStyle name="Normal 9 4 8 4" xfId="39364" xr:uid="{943C0F6F-8727-43DE-B8D9-A7594A90D2BE}"/>
    <cellStyle name="Normal 9 4 8 5" xfId="39365" xr:uid="{717CAE9B-83D9-4AAC-98F8-246C5844BD8B}"/>
    <cellStyle name="Normal 9 4 9" xfId="39366" xr:uid="{884504A6-0D5E-463F-8687-789F757BD28C}"/>
    <cellStyle name="Normal 9 40" xfId="39367" xr:uid="{AB184CFF-91FB-44DF-A1AA-D897F7980411}"/>
    <cellStyle name="Normal 9 41" xfId="39368" xr:uid="{38464226-C0A8-42A8-9FD4-A4340862166E}"/>
    <cellStyle name="Normal 9 42" xfId="39369" xr:uid="{35973A7D-362E-423F-B855-A7013E836303}"/>
    <cellStyle name="Normal 9 43" xfId="39370" xr:uid="{66D55B52-D744-412D-86BA-E73157FDD157}"/>
    <cellStyle name="Normal 9 44" xfId="39371" xr:uid="{EFE5425C-018C-485E-94AA-AE46BCD46164}"/>
    <cellStyle name="Normal 9 45" xfId="39372" xr:uid="{D05B3142-EFF7-4FC9-B5B8-7DACC484DDF9}"/>
    <cellStyle name="Normal 9 46" xfId="39373" xr:uid="{DCF5E573-68D2-40EC-AE43-B133DA2D3613}"/>
    <cellStyle name="Normal 9 47" xfId="39374" xr:uid="{50F5C087-48C4-40CD-91CD-A0CDD35BB649}"/>
    <cellStyle name="Normal 9 48" xfId="39375" xr:uid="{B3B01546-051E-4F6D-B3F7-C16637B08D00}"/>
    <cellStyle name="Normal 9 49" xfId="39376" xr:uid="{BC698A92-D475-4F48-9A3D-B749BD076D2F}"/>
    <cellStyle name="Normal 9 5" xfId="39377" xr:uid="{68F16A9C-B139-4C41-9F13-72378C5DF57C}"/>
    <cellStyle name="Normal 9 5 2" xfId="39378" xr:uid="{D3FCDE47-E05D-4C64-84AC-74921D54781C}"/>
    <cellStyle name="Normal 9 5 3" xfId="39379" xr:uid="{FF9D6275-7031-4CEE-B3A0-39D788D06276}"/>
    <cellStyle name="Normal 9 50" xfId="39380" xr:uid="{D4EB5584-514C-4D86-BE08-22849DE73C68}"/>
    <cellStyle name="Normal 9 51" xfId="39381" xr:uid="{6895DD84-112C-4A55-A366-AE38AA278333}"/>
    <cellStyle name="Normal 9 52" xfId="39382" xr:uid="{6123050D-3308-421E-8C28-399893D37EDC}"/>
    <cellStyle name="Normal 9 52 2" xfId="39383" xr:uid="{5A4306F1-D27B-4730-8C5D-01F272637D34}"/>
    <cellStyle name="Normal 9 53" xfId="39384" xr:uid="{B853354D-6C76-47B2-904B-D93AEB3C9742}"/>
    <cellStyle name="Normal 9 54" xfId="39385" xr:uid="{0F859326-E238-4075-9595-F451C4A0A290}"/>
    <cellStyle name="Normal 9 55" xfId="39386" xr:uid="{DB494091-9084-4467-9211-DF3ABA99B91C}"/>
    <cellStyle name="Normal 9 56" xfId="41475" xr:uid="{7F634CC0-C859-4706-9D11-192F8814E0F8}"/>
    <cellStyle name="Normal 9 6" xfId="39387" xr:uid="{D3E2083C-6C0D-4C43-A449-0D23D372B495}"/>
    <cellStyle name="Normal 9 6 2" xfId="39388" xr:uid="{D3FA2BF3-BE34-4082-98C3-BA35F8B68DEF}"/>
    <cellStyle name="Normal 9 6 2 2" xfId="39389" xr:uid="{C9F1D59D-2340-46D4-86DA-F3764B5571F3}"/>
    <cellStyle name="Normal 9 6 2 2 2" xfId="39390" xr:uid="{22EB1FB9-7F66-4874-805E-46A3C0909C84}"/>
    <cellStyle name="Normal 9 6 2 2 2 2" xfId="39391" xr:uid="{471A485C-0194-41F5-B222-B6425126BEEF}"/>
    <cellStyle name="Normal 9 6 2 2 2 2 2" xfId="39392" xr:uid="{47F01A1D-F421-42BC-8E74-EA70F153D75E}"/>
    <cellStyle name="Normal 9 6 2 2 2 3" xfId="39393" xr:uid="{15A06D47-681C-4BE2-AA2B-719CC3D88BD2}"/>
    <cellStyle name="Normal 9 6 2 2 2 4" xfId="39394" xr:uid="{5F880F57-7126-423D-982F-ECC38AD6B2C1}"/>
    <cellStyle name="Normal 9 6 2 2 2 5" xfId="39395" xr:uid="{50C31539-A26E-4DC6-840F-10A3B7B7CF5D}"/>
    <cellStyle name="Normal 9 6 2 2 3" xfId="39396" xr:uid="{1017BC1F-BEFE-4BBF-8BAB-FD9A3702BA90}"/>
    <cellStyle name="Normal 9 6 2 2 3 2" xfId="39397" xr:uid="{44425888-99A8-431A-91D6-E512D36C167D}"/>
    <cellStyle name="Normal 9 6 2 2 4" xfId="39398" xr:uid="{6EE691A0-0DE3-4236-9BA5-0735318DCAE1}"/>
    <cellStyle name="Normal 9 6 2 2 5" xfId="39399" xr:uid="{8A31544F-C835-45E7-869A-5053A61E44A6}"/>
    <cellStyle name="Normal 9 6 2 3" xfId="39400" xr:uid="{84BABCA6-1E68-422F-B4C7-51E4D089FE5D}"/>
    <cellStyle name="Normal 9 6 2 4" xfId="39401" xr:uid="{4444005D-A271-426A-832F-3021B9416DDA}"/>
    <cellStyle name="Normal 9 6 2 5" xfId="39402" xr:uid="{E04D34F3-0EDD-47E1-8918-B1D0AEB5ACD5}"/>
    <cellStyle name="Normal 9 6 2 6" xfId="39403" xr:uid="{3E9582F2-8D8B-4387-A347-B86869EB0BB5}"/>
    <cellStyle name="Normal 9 6 2 6 2" xfId="39404" xr:uid="{1C06AE8B-E514-4B32-B08F-43D4EF34384F}"/>
    <cellStyle name="Normal 9 6 2 7" xfId="39405" xr:uid="{F45DEFEC-3229-42BE-AB53-F4E8B22065C3}"/>
    <cellStyle name="Normal 9 6 2 8" xfId="39406" xr:uid="{620571CD-2A0F-40E3-BEF1-315F6E5DB046}"/>
    <cellStyle name="Normal 9 6 2 9" xfId="39407" xr:uid="{57E8A7D6-0614-44D3-BB9E-BFC30E691B9E}"/>
    <cellStyle name="Normal 9 6 3" xfId="39408" xr:uid="{7686FE9D-C758-40FE-88DE-BB0D66C5F0C8}"/>
    <cellStyle name="Normal 9 6 3 2" xfId="39409" xr:uid="{432AFE77-5D83-404F-8CDB-915AD8B90D26}"/>
    <cellStyle name="Normal 9 6 3 2 2" xfId="39410" xr:uid="{757E437B-4982-4154-8884-7300CF20CAB4}"/>
    <cellStyle name="Normal 9 6 3 2 2 2" xfId="39411" xr:uid="{AEE7DDCB-0176-4077-8A79-B0A251BA8F6E}"/>
    <cellStyle name="Normal 9 6 3 2 3" xfId="39412" xr:uid="{BE70EB7D-189F-44B9-B18B-9F0268A2D5DE}"/>
    <cellStyle name="Normal 9 6 3 2 4" xfId="39413" xr:uid="{347DB77C-57AD-429A-8DBB-0451E1398B8A}"/>
    <cellStyle name="Normal 9 6 3 2 5" xfId="39414" xr:uid="{1A3BB278-C253-48C7-AD40-178F0A0DA4D9}"/>
    <cellStyle name="Normal 9 6 3 3" xfId="39415" xr:uid="{BBEE15B8-8B04-47B7-8EF8-EA3DD6B71EED}"/>
    <cellStyle name="Normal 9 6 3 3 2" xfId="39416" xr:uid="{FCDA2E52-42E8-4270-83E0-0FB0A578C799}"/>
    <cellStyle name="Normal 9 6 3 4" xfId="39417" xr:uid="{D3D1A31B-67E2-4FE1-8BBC-13F42C55210A}"/>
    <cellStyle name="Normal 9 6 3 5" xfId="39418" xr:uid="{9C69FA55-734F-4E93-8853-F2E130A98E76}"/>
    <cellStyle name="Normal 9 6 4" xfId="39419" xr:uid="{6F3EB5F7-0203-400A-AB2B-25F9CA134272}"/>
    <cellStyle name="Normal 9 6 5" xfId="39420" xr:uid="{D7518F4D-A756-4A92-A4CD-0F8733E2DD09}"/>
    <cellStyle name="Normal 9 6 6" xfId="39421" xr:uid="{C8162794-E768-4A0C-B1B5-717338493EF3}"/>
    <cellStyle name="Normal 9 6 6 2" xfId="39422" xr:uid="{B68B37FE-CF11-4646-A72D-73EDDE86DEE4}"/>
    <cellStyle name="Normal 9 6 7" xfId="39423" xr:uid="{4432DF2A-1A06-4C5E-B65C-AB27DA8EC2C1}"/>
    <cellStyle name="Normal 9 6 8" xfId="39424" xr:uid="{B85D6E6C-4F85-48A0-B0E4-C3647E914377}"/>
    <cellStyle name="Normal 9 6 9" xfId="39425" xr:uid="{7A971D38-FB6F-4AF0-99BA-728F4265AA06}"/>
    <cellStyle name="Normal 9 7" xfId="39426" xr:uid="{B0003FB1-DE96-4086-9546-12E2B06376A5}"/>
    <cellStyle name="Normal 9 8" xfId="39427" xr:uid="{BA0EDB25-57F2-49EB-A369-A09AC3422581}"/>
    <cellStyle name="Normal 9 9" xfId="39428" xr:uid="{A34CD69C-BD53-46E7-884A-818AC691B93C}"/>
    <cellStyle name="Normal 90" xfId="41880" xr:uid="{818F0CE3-1396-46F6-82C1-12E305D18C68}"/>
    <cellStyle name="Normal 91" xfId="41881" xr:uid="{03F3F2F9-5CFC-4158-B9C9-333241B0AAD0}"/>
    <cellStyle name="Normal 92" xfId="39429" xr:uid="{0BA41D0E-7AEB-4A13-A9DC-65E041F59711}"/>
    <cellStyle name="Normal 92 2" xfId="41882" xr:uid="{764A8189-71BB-4794-9006-FE64C0FEB4FD}"/>
    <cellStyle name="Normal 93" xfId="39430" xr:uid="{F11FDADE-E2C2-4338-AF64-9C7FE1D73386}"/>
    <cellStyle name="Normal 94" xfId="39431" xr:uid="{A5568636-CC1C-4722-AC7C-9D414D8FC7F8}"/>
    <cellStyle name="Normal 95" xfId="39432" xr:uid="{8178ACFA-6FE5-4958-8101-554C86FE51BF}"/>
    <cellStyle name="Normal 95 2" xfId="41883" xr:uid="{6FD38FBF-F53A-4C84-9DEC-3088EED017CF}"/>
    <cellStyle name="Normal 96" xfId="41884" xr:uid="{DEB07DBC-3E57-4522-A8E5-24CCD97A826A}"/>
    <cellStyle name="Normal 97" xfId="41885" xr:uid="{5DE2DFF0-76E6-43E6-BA7B-296E2A6099A8}"/>
    <cellStyle name="Normal 98" xfId="42240" xr:uid="{E8E43156-F48C-40A7-BD33-CFABCE30090C}"/>
    <cellStyle name="Normal 99" xfId="41886" xr:uid="{FF8A3CD4-91AC-4B1E-9A74-9A421EE02AE2}"/>
    <cellStyle name="Normal_Cost Recovery Data Tables 7A 7B 7C" xfId="1" xr:uid="{00000000-0005-0000-0000-000002000000}"/>
    <cellStyle name="Note" xfId="17" builtinId="10" customBuiltin="1"/>
    <cellStyle name="Note 10" xfId="39433" xr:uid="{B66AC8B1-AFC4-4C1A-9B93-B9048773287C}"/>
    <cellStyle name="Note 10 2" xfId="39434" xr:uid="{75DC8B46-98AC-40FE-8A39-B4FE0850932D}"/>
    <cellStyle name="Note 10 2 2" xfId="39435" xr:uid="{52A87BAC-6F8B-4771-BEA8-2DCE2FB9D2FF}"/>
    <cellStyle name="Note 10 2 3" xfId="39436" xr:uid="{B7CE6FC6-2FC7-4FCA-850C-8EAFE7B0C8E6}"/>
    <cellStyle name="Note 10 3" xfId="39437" xr:uid="{D6BDE810-F720-46E3-B01B-000D144761E0}"/>
    <cellStyle name="Note 10 3 2" xfId="39438" xr:uid="{9E313487-070F-4AB2-8105-4E5AA926331D}"/>
    <cellStyle name="Note 10 3 3" xfId="39439" xr:uid="{F403ECBE-7406-4953-A47B-0F7AA9DB7FEA}"/>
    <cellStyle name="Note 10 4" xfId="39440" xr:uid="{2E0A697D-C37A-48F6-A17D-E93FB3CACD83}"/>
    <cellStyle name="Note 10 5" xfId="39441" xr:uid="{847BAEBE-7258-4D49-B413-4CA2B0C06EAC}"/>
    <cellStyle name="Note 11" xfId="39442" xr:uid="{85BCAE81-3DDF-4E14-A887-4B874B32E7F3}"/>
    <cellStyle name="Note 11 2" xfId="39443" xr:uid="{A351E495-D9AA-40E9-B5F7-51CA76183A60}"/>
    <cellStyle name="Note 11 2 2" xfId="39444" xr:uid="{C38EE85E-09D3-4390-B5F4-34DA5948B985}"/>
    <cellStyle name="Note 11 2 3" xfId="39445" xr:uid="{1051BABA-07CA-4A0B-B73F-1F07FF20BA45}"/>
    <cellStyle name="Note 11 3" xfId="39446" xr:uid="{C270F6DC-F032-45F7-AB33-6AE36E197431}"/>
    <cellStyle name="Note 11 3 2" xfId="39447" xr:uid="{68D56E4A-2451-4F44-958B-22BAF6FC6EB6}"/>
    <cellStyle name="Note 11 3 3" xfId="39448" xr:uid="{A1A59A6D-2F58-4ACC-8B96-B367F00A4733}"/>
    <cellStyle name="Note 11 4" xfId="39449" xr:uid="{18F805C8-0AF9-4DEC-95D4-AA92222E2F6B}"/>
    <cellStyle name="Note 11 5" xfId="39450" xr:uid="{3C1BC081-6184-456B-BBBD-B8757150E138}"/>
    <cellStyle name="Note 12" xfId="39451" xr:uid="{393080ED-C7B5-4D9C-B891-3670D3D80CC8}"/>
    <cellStyle name="Note 12 2" xfId="39452" xr:uid="{CE244081-825C-4455-8EE9-CBC2FC0DA33D}"/>
    <cellStyle name="Note 12 2 2" xfId="39453" xr:uid="{1B3DC305-4596-412B-874B-03854C52E019}"/>
    <cellStyle name="Note 12 2 3" xfId="39454" xr:uid="{947640E2-D1EC-4B9E-9C79-090F38A5EE2B}"/>
    <cellStyle name="Note 12 3" xfId="39455" xr:uid="{0AC85E8A-7127-48E4-BB6C-538AB123DB6E}"/>
    <cellStyle name="Note 12 3 2" xfId="39456" xr:uid="{A171B686-8E02-4E3B-9C0E-F03E213F381F}"/>
    <cellStyle name="Note 12 3 3" xfId="39457" xr:uid="{BEAEAC77-D52F-47BD-880A-443D53D33643}"/>
    <cellStyle name="Note 12 4" xfId="39458" xr:uid="{1E1396EE-C445-4409-90D7-E4DF585E59FC}"/>
    <cellStyle name="Note 12 5" xfId="39459" xr:uid="{718E9EDF-1524-4E56-AEF5-1555631A2F3D}"/>
    <cellStyle name="Note 13" xfId="39460" xr:uid="{8C904DA9-744D-4AB8-99C7-5BEFC6DD532C}"/>
    <cellStyle name="Note 13 2" xfId="39461" xr:uid="{1A73F034-1DB4-4822-B906-DD9C9D754C59}"/>
    <cellStyle name="Note 13 2 2" xfId="39462" xr:uid="{597B792A-CBD5-453C-B695-F6BE1CBEEC88}"/>
    <cellStyle name="Note 13 2 3" xfId="39463" xr:uid="{0425FA97-C481-4400-BBE2-764954E2C533}"/>
    <cellStyle name="Note 13 3" xfId="39464" xr:uid="{F84C6D91-9722-4108-94AB-7423269A1DD8}"/>
    <cellStyle name="Note 13 3 2" xfId="39465" xr:uid="{CDF849CA-F76A-40ED-9CC6-54C92F4B0B9B}"/>
    <cellStyle name="Note 13 3 3" xfId="39466" xr:uid="{3F2EF1CC-4DE7-41B1-81F5-8635ADD394EF}"/>
    <cellStyle name="Note 13 4" xfId="39467" xr:uid="{2EBE26C2-59AD-42C7-A158-48F67748EF0F}"/>
    <cellStyle name="Note 13 5" xfId="39468" xr:uid="{EC270BC9-6DD2-4177-A432-3E16B5679797}"/>
    <cellStyle name="Note 14" xfId="39469" xr:uid="{B37F94E1-F666-45A7-BC4F-2CA8BF185B16}"/>
    <cellStyle name="Note 14 2" xfId="39470" xr:uid="{29FE3B1C-3E98-4F27-A12C-57D3A91CC2B1}"/>
    <cellStyle name="Note 14 2 2" xfId="39471" xr:uid="{5B8BE34D-4C10-41DD-AC04-B1C852476036}"/>
    <cellStyle name="Note 14 2 3" xfId="39472" xr:uid="{C6DFE5E5-C182-400B-876A-72981FC25D0F}"/>
    <cellStyle name="Note 14 3" xfId="39473" xr:uid="{DB5FF79E-351E-4DD7-8BC3-C8BBB6DBE682}"/>
    <cellStyle name="Note 14 3 2" xfId="39474" xr:uid="{E5D9AC15-D761-4861-B422-ACAE55ACDBF3}"/>
    <cellStyle name="Note 14 3 3" xfId="39475" xr:uid="{D95143C7-A01C-4520-BCE3-EDE05D267348}"/>
    <cellStyle name="Note 14 4" xfId="39476" xr:uid="{C311E335-DC8A-4062-8CC3-559193805966}"/>
    <cellStyle name="Note 14 5" xfId="39477" xr:uid="{F0C08F65-7222-4B82-B820-A3EA1B1B8477}"/>
    <cellStyle name="Note 15" xfId="39478" xr:uid="{6898A81F-80CA-4697-804E-7EF11F0A35DC}"/>
    <cellStyle name="Note 15 2" xfId="39479" xr:uid="{43E0761C-F0F8-45FD-97EC-54F56D12AEBA}"/>
    <cellStyle name="Note 15 2 2" xfId="39480" xr:uid="{E937D26C-2E4D-46F7-8A4B-936F3253C6A4}"/>
    <cellStyle name="Note 15 2 3" xfId="39481" xr:uid="{9C021713-7D33-457F-84AD-B0F98F354EAB}"/>
    <cellStyle name="Note 15 3" xfId="39482" xr:uid="{70B29EF9-DAB3-4C6A-93D8-F9B5E796D363}"/>
    <cellStyle name="Note 15 3 2" xfId="39483" xr:uid="{33603E66-5970-4BA1-BAA6-9E60DE727178}"/>
    <cellStyle name="Note 15 3 3" xfId="39484" xr:uid="{A85CBF95-04F7-4725-B525-146E164AC662}"/>
    <cellStyle name="Note 15 4" xfId="39485" xr:uid="{584226CD-54F8-4120-BD20-9A23DC6A252F}"/>
    <cellStyle name="Note 15 5" xfId="39486" xr:uid="{32350476-4D8B-4928-8BC3-441567267824}"/>
    <cellStyle name="Note 16" xfId="39487" xr:uid="{A5CBC9CF-5E2E-4C75-8249-609366575F96}"/>
    <cellStyle name="Note 16 2" xfId="39488" xr:uid="{F6B44CDD-AB6E-4900-895F-E3274C449ADC}"/>
    <cellStyle name="Note 16 2 2" xfId="39489" xr:uid="{23561EDC-D335-412D-8AA5-39363CE6D5A2}"/>
    <cellStyle name="Note 16 2 3" xfId="39490" xr:uid="{ABAE9E0C-8590-46E4-AE0C-1CFD0F78C785}"/>
    <cellStyle name="Note 16 3" xfId="39491" xr:uid="{70E21F80-8A2C-48C7-B321-7F5E77C82078}"/>
    <cellStyle name="Note 16 3 2" xfId="39492" xr:uid="{BD715390-C56C-454D-A1CD-7A175C083EB4}"/>
    <cellStyle name="Note 16 3 3" xfId="39493" xr:uid="{F48A2581-0E56-437B-A1A0-04A86F13CEE4}"/>
    <cellStyle name="Note 16 4" xfId="39494" xr:uid="{1F6F2C28-9190-4D91-AAD4-47BBFB3AAB14}"/>
    <cellStyle name="Note 16 5" xfId="39495" xr:uid="{EF25F402-6968-4D27-A981-EFF2283ECED4}"/>
    <cellStyle name="Note 17" xfId="39496" xr:uid="{874A9E7D-FFED-47AB-92F1-A7D3177152AD}"/>
    <cellStyle name="Note 17 2" xfId="39497" xr:uid="{8206323C-EF0E-48B8-A4E9-A0F00EED245B}"/>
    <cellStyle name="Note 17 2 2" xfId="39498" xr:uid="{AAA5D1FA-FA2B-4240-99D5-40E3482211C0}"/>
    <cellStyle name="Note 17 2 3" xfId="39499" xr:uid="{A82867CA-170B-4702-A7B2-0FB5BA8CDE54}"/>
    <cellStyle name="Note 17 3" xfId="39500" xr:uid="{8C2AB2FB-F9F0-41D7-9F83-8939472A6C4D}"/>
    <cellStyle name="Note 17 3 2" xfId="39501" xr:uid="{9DC9F51A-46BA-4669-84BB-CAA25DB6170F}"/>
    <cellStyle name="Note 17 3 3" xfId="39502" xr:uid="{3DFEDADF-4D6E-4CB3-B594-5F270DF6B980}"/>
    <cellStyle name="Note 17 4" xfId="39503" xr:uid="{42CAD084-3882-4D8D-B283-A3D5BD4D6686}"/>
    <cellStyle name="Note 17 5" xfId="39504" xr:uid="{DD1C4B76-6432-413D-AE7D-42F3D583228D}"/>
    <cellStyle name="Note 18" xfId="39505" xr:uid="{2CE826E3-746F-441A-86A4-435A153324E9}"/>
    <cellStyle name="Note 18 2" xfId="39506" xr:uid="{B9B14673-16CF-4858-B071-16B8FBADB53C}"/>
    <cellStyle name="Note 18 2 2" xfId="39507" xr:uid="{EBE3CC02-F3E2-4237-9A77-149EBBDEAA3D}"/>
    <cellStyle name="Note 18 2 3" xfId="39508" xr:uid="{F078E865-4E18-47DE-9865-689D25B4B2B2}"/>
    <cellStyle name="Note 18 3" xfId="39509" xr:uid="{709D864D-1E47-444F-80C1-19DB8174689F}"/>
    <cellStyle name="Note 18 3 2" xfId="39510" xr:uid="{A0ACD850-BC33-4C89-A535-5DD2AC10212C}"/>
    <cellStyle name="Note 18 3 3" xfId="39511" xr:uid="{982FDAA2-852B-4A5A-8B03-A31B9DC8AD4E}"/>
    <cellStyle name="Note 18 4" xfId="39512" xr:uid="{438846CE-42BF-496F-BD84-3184413E73EE}"/>
    <cellStyle name="Note 18 5" xfId="39513" xr:uid="{8E968252-AD00-4280-878C-BC0763905036}"/>
    <cellStyle name="Note 19" xfId="39514" xr:uid="{79FAC5F8-D224-4CA3-BF38-5A8DF4C7151B}"/>
    <cellStyle name="Note 19 2" xfId="39515" xr:uid="{469AD37F-F6E1-467F-B38E-EA300BBD7A7E}"/>
    <cellStyle name="Note 19 2 2" xfId="39516" xr:uid="{23915EB1-1CD9-4379-B57F-EC51CD01E211}"/>
    <cellStyle name="Note 19 2 3" xfId="39517" xr:uid="{5C92E00B-6BC6-4347-9D1C-A8D7DDC8F1A7}"/>
    <cellStyle name="Note 19 3" xfId="39518" xr:uid="{F88E23AB-0E44-47CC-ACDA-5C9D9260DE4A}"/>
    <cellStyle name="Note 19 3 2" xfId="39519" xr:uid="{B621AE04-FEB8-4404-B093-8F22447D319E}"/>
    <cellStyle name="Note 19 3 3" xfId="39520" xr:uid="{18E9DAE4-DA5D-4205-8827-EEEE6424728A}"/>
    <cellStyle name="Note 19 4" xfId="39521" xr:uid="{B51B799A-B214-4ECD-BC68-09BDA99909FF}"/>
    <cellStyle name="Note 19 5" xfId="39522" xr:uid="{83C65867-CE6B-40F4-818B-C352FDB892CE}"/>
    <cellStyle name="Note 2" xfId="39523" xr:uid="{A1E59AD8-0B6E-47E1-91DF-C948D0179837}"/>
    <cellStyle name="Note 2 2" xfId="39524" xr:uid="{C1AE9310-CB0E-46E5-93E3-ECB87476043B}"/>
    <cellStyle name="Note 2 2 2" xfId="39525" xr:uid="{7033AFBF-F97F-4009-8169-831E4D3E0946}"/>
    <cellStyle name="Note 2 2 2 2" xfId="39526" xr:uid="{9D3AE73F-B77A-4CC8-BFD6-1A586C422946}"/>
    <cellStyle name="Note 2 2 2 3" xfId="39527" xr:uid="{A472DF8B-7363-406D-8BF1-A5A2299CBAF9}"/>
    <cellStyle name="Note 2 2 3" xfId="39528" xr:uid="{5E6301DD-5D78-4A84-8552-F27656554565}"/>
    <cellStyle name="Note 2 2 3 2" xfId="39529" xr:uid="{01737E9B-F2F2-470C-AA8F-58A2325B4539}"/>
    <cellStyle name="Note 2 2 3 3" xfId="39530" xr:uid="{1AAFE6C0-5220-4EB5-989C-264A7361EF42}"/>
    <cellStyle name="Note 2 2 4" xfId="39531" xr:uid="{5004F7B8-DA43-436F-AADB-7E7536ED82FF}"/>
    <cellStyle name="Note 2 2 5" xfId="39532" xr:uid="{2A39F2AE-D813-405B-99E3-9A79C86A055E}"/>
    <cellStyle name="Note 2 2 6" xfId="39533" xr:uid="{54A64B32-6478-4A2C-B5D8-37C93A9F3200}"/>
    <cellStyle name="Note 2 2 7" xfId="42074" xr:uid="{490C286E-FB7F-49A0-B88B-B8F87274C383}"/>
    <cellStyle name="Note 2 3" xfId="39534" xr:uid="{B4593EE7-5F86-4C0B-84B7-DEEBFF39F192}"/>
    <cellStyle name="Note 2 3 2" xfId="39535" xr:uid="{5E487EE3-500B-4C2E-AD2C-D2E02772E1E9}"/>
    <cellStyle name="Note 2 3 2 2" xfId="39536" xr:uid="{8ADA78D3-76EF-4A6C-99C6-54F03EAEE37F}"/>
    <cellStyle name="Note 2 3 2 3" xfId="39537" xr:uid="{1738872E-9F62-4AD0-B2B8-44D24443E84E}"/>
    <cellStyle name="Note 2 3 3" xfId="39538" xr:uid="{598F5126-22D7-4CA4-9D8D-AD389B750B41}"/>
    <cellStyle name="Note 2 3 3 2" xfId="39539" xr:uid="{283B006C-7E24-4CC9-800D-2146E7682ABA}"/>
    <cellStyle name="Note 2 3 3 3" xfId="39540" xr:uid="{DF55A086-724D-4D89-AA06-3BC1B1770754}"/>
    <cellStyle name="Note 2 3 4" xfId="39541" xr:uid="{040E53E6-01D0-4642-99EF-8E516597963F}"/>
    <cellStyle name="Note 2 3 4 2" xfId="41887" xr:uid="{5C8BE7C8-D42E-43C8-BDC0-B2F764DD44E2}"/>
    <cellStyle name="Note 2 3 5" xfId="39542" xr:uid="{01103436-FE5A-4A58-9E5B-42C0F6076D67}"/>
    <cellStyle name="Note 2 3 6" xfId="39543" xr:uid="{329B04E9-CEDE-41BC-B55E-D9043FCB4260}"/>
    <cellStyle name="Note 2 3 7" xfId="42075" xr:uid="{D7877628-0535-4DAE-B765-CD83626F4DF9}"/>
    <cellStyle name="Note 2 4" xfId="39544" xr:uid="{7D35F830-073D-4C8B-B383-026CFBD4F5F9}"/>
    <cellStyle name="Note 2 4 2" xfId="39545" xr:uid="{25B3642C-4D32-4520-A3F3-D222DF860683}"/>
    <cellStyle name="Note 2 4 3" xfId="39546" xr:uid="{E82A3627-0263-4B48-A762-B17F6D82626E}"/>
    <cellStyle name="Note 2 5" xfId="39547" xr:uid="{FBD5B209-E4E4-46BB-A91D-B52441672090}"/>
    <cellStyle name="Note 2 5 2" xfId="39548" xr:uid="{EA674B74-8707-4857-8224-4B1326EF826C}"/>
    <cellStyle name="Note 2 5 3" xfId="39549" xr:uid="{BD6DB0CD-F26C-4ABA-AED5-633E32F26957}"/>
    <cellStyle name="Note 2 6" xfId="39550" xr:uid="{42646FDC-CD7D-4F3B-8BCC-FB526AC35A5B}"/>
    <cellStyle name="Note 2 6 2" xfId="41888" xr:uid="{4BCF483A-1E5B-4C2C-B420-BD8A4441C0E3}"/>
    <cellStyle name="Note 2 7" xfId="39551" xr:uid="{4DCACDFB-E139-4BF8-B307-BD2960E33969}"/>
    <cellStyle name="Note 2 8" xfId="39552" xr:uid="{71534CE7-B96C-46C4-AD7A-8EC0EB8D0C6F}"/>
    <cellStyle name="Note 20" xfId="39553" xr:uid="{A0380DA9-47BE-403F-89B4-ECDE3E2B2237}"/>
    <cellStyle name="Note 21" xfId="39554" xr:uid="{55928F81-8E06-43B7-9AB4-37533675644A}"/>
    <cellStyle name="Note 22" xfId="39555" xr:uid="{93EB9450-DC7B-4A53-AB56-28E3FEF80819}"/>
    <cellStyle name="Note 23" xfId="39556" xr:uid="{C4BFE739-8A85-4DA2-995D-0B96B5019D81}"/>
    <cellStyle name="Note 3" xfId="39557" xr:uid="{910F79CF-3BEF-4C4C-88A3-8F28CE1FB6A2}"/>
    <cellStyle name="Note 3 2" xfId="39558" xr:uid="{FBD211A3-8FDF-440F-9304-3E4E10EF8DA4}"/>
    <cellStyle name="Note 3 2 2" xfId="39559" xr:uid="{CAD7044A-AB6B-4989-A5B1-6E3DECF7A3FB}"/>
    <cellStyle name="Note 3 2 2 2" xfId="41889" xr:uid="{DF120FFC-E4D1-4797-A5D4-7A6AD932D8ED}"/>
    <cellStyle name="Note 3 2 3" xfId="39560" xr:uid="{D4D38004-1E5D-41ED-9C8E-BDEC23BBE95A}"/>
    <cellStyle name="Note 3 2 4" xfId="39561" xr:uid="{9914ED5B-6E30-457D-AE15-5425DAC14848}"/>
    <cellStyle name="Note 3 2 5" xfId="42076" xr:uid="{02A9C121-3B85-4B40-9E8B-1C8A5893D743}"/>
    <cellStyle name="Note 3 3" xfId="39562" xr:uid="{A7EACF08-43D7-4ABE-83C0-5D05D9B5B040}"/>
    <cellStyle name="Note 3 3 2" xfId="39563" xr:uid="{3138B78A-60B7-4A6E-ABF3-9746E1861109}"/>
    <cellStyle name="Note 3 3 3" xfId="39564" xr:uid="{3636CCD2-78F9-4B08-8383-D6317B5942C7}"/>
    <cellStyle name="Note 3 3 4" xfId="39565" xr:uid="{55843E4A-259C-4B80-926B-ACF185C76469}"/>
    <cellStyle name="Note 3 3 5" xfId="42077" xr:uid="{E8B74877-29D2-4D1B-A13C-3AB5E50CFD04}"/>
    <cellStyle name="Note 3 4" xfId="39566" xr:uid="{2DF88C08-D130-4C42-83E6-29168FA0E155}"/>
    <cellStyle name="Note 3 4 2" xfId="41890" xr:uid="{4DF8F009-61AA-41E8-B756-287B3C7ED981}"/>
    <cellStyle name="Note 3 5" xfId="39567" xr:uid="{A04C6A22-ECD9-4BD8-8D0B-BF0825E1DF8F}"/>
    <cellStyle name="Note 3 6" xfId="39568" xr:uid="{DE826B3B-5C81-47A8-BBAA-196A22BC306E}"/>
    <cellStyle name="Note 3 7" xfId="41571" xr:uid="{948269E2-98CF-485B-93AD-E5E2ECEDD343}"/>
    <cellStyle name="Note 4" xfId="39569" xr:uid="{AFD42713-D426-4A85-B15F-8A53DC4AF713}"/>
    <cellStyle name="Note 4 2" xfId="39570" xr:uid="{40E01D44-4CDB-4BD5-AD43-81E0CA357283}"/>
    <cellStyle name="Note 4 2 2" xfId="39571" xr:uid="{0BF7B9E9-0A34-42CD-8A1F-7AFF50124399}"/>
    <cellStyle name="Note 4 2 2 2" xfId="41891" xr:uid="{5B3D0095-42B2-4FF5-B3D4-EEA664F3D163}"/>
    <cellStyle name="Note 4 2 3" xfId="39572" xr:uid="{7B1F3923-6288-4ABA-83E5-0BB0ADE637F3}"/>
    <cellStyle name="Note 4 3" xfId="39573" xr:uid="{1427F247-71FB-4B94-B39E-C62C8791675D}"/>
    <cellStyle name="Note 4 3 2" xfId="39574" xr:uid="{C9BC45F4-EAF5-4ACA-8FAE-267D245A56D1}"/>
    <cellStyle name="Note 4 3 3" xfId="39575" xr:uid="{5627F063-430F-4FDB-885B-D39BBA8A9DFA}"/>
    <cellStyle name="Note 4 4" xfId="39576" xr:uid="{CBF82C08-244E-445E-9754-11511D52E272}"/>
    <cellStyle name="Note 4 4 2" xfId="41892" xr:uid="{90A2DE52-0357-44D5-9F65-7F72BC4E0B31}"/>
    <cellStyle name="Note 4 5" xfId="39577" xr:uid="{A912562E-3B68-4D35-A4F9-FAB13A1AC72C}"/>
    <cellStyle name="Note 5" xfId="39578" xr:uid="{11CAD62F-C0A1-44E1-BAA4-D98E795753C9}"/>
    <cellStyle name="Note 5 2" xfId="39579" xr:uid="{A439690F-5B9F-4F77-9680-5853D2A4772F}"/>
    <cellStyle name="Note 5 2 2" xfId="39580" xr:uid="{1E73D79F-B4FE-40EB-8478-1BDD67BBA56E}"/>
    <cellStyle name="Note 5 2 2 2" xfId="41893" xr:uid="{FA1BAB3C-5E99-455F-BC1D-FD8B08C391F4}"/>
    <cellStyle name="Note 5 2 3" xfId="39581" xr:uid="{9A72F0CE-CDCE-4FC6-B1BD-444F9F12977D}"/>
    <cellStyle name="Note 5 3" xfId="39582" xr:uid="{B4A58083-140D-4144-AFDE-9466C2633C1A}"/>
    <cellStyle name="Note 5 3 2" xfId="39583" xr:uid="{1E31180A-6CAE-4EB9-8B28-003A28E77FB3}"/>
    <cellStyle name="Note 5 3 3" xfId="39584" xr:uid="{CBAFE2F7-8773-414D-AB7F-6CACA35BD0D8}"/>
    <cellStyle name="Note 5 4" xfId="39585" xr:uid="{51241236-83E0-4FF2-9B65-F54FCFBE5352}"/>
    <cellStyle name="Note 5 4 2" xfId="41894" xr:uid="{129DE167-4681-4BE2-A670-DB04AEE60E26}"/>
    <cellStyle name="Note 5 5" xfId="39586" xr:uid="{A547F5AB-293A-436E-A6E2-852EDAB5E88C}"/>
    <cellStyle name="Note 6" xfId="39587" xr:uid="{8944B3A2-1BAE-49F8-BEE8-A566D3C8E7D9}"/>
    <cellStyle name="Note 6 2" xfId="39588" xr:uid="{1CABAB14-B568-4D3F-AA43-89F10F92F91D}"/>
    <cellStyle name="Note 6 2 2" xfId="39589" xr:uid="{7F4293F0-5757-481E-84B4-5FEEB3EC410E}"/>
    <cellStyle name="Note 6 2 3" xfId="39590" xr:uid="{64D613E2-20F5-4F75-9D8A-EEF567924C71}"/>
    <cellStyle name="Note 6 3" xfId="39591" xr:uid="{FEA68F64-EE92-4162-A1BA-345DE6D91AC9}"/>
    <cellStyle name="Note 6 3 2" xfId="39592" xr:uid="{EED6D767-5CF5-4E2E-9A6F-214F1792F14B}"/>
    <cellStyle name="Note 6 3 3" xfId="39593" xr:uid="{2EFCC23E-A704-48B1-B02A-48B3F0FFA8C4}"/>
    <cellStyle name="Note 6 4" xfId="39594" xr:uid="{69F40249-FE26-4404-A515-DA93F1ACD7C7}"/>
    <cellStyle name="Note 6 4 2" xfId="41895" xr:uid="{02555D94-72E1-43CD-AFEA-204C1A2E0D49}"/>
    <cellStyle name="Note 6 5" xfId="39595" xr:uid="{43188736-455A-4B80-9C5F-9368F042249A}"/>
    <cellStyle name="Note 7" xfId="39596" xr:uid="{D18C90CC-41CE-4C4C-B328-DAC95851F158}"/>
    <cellStyle name="Note 7 2" xfId="39597" xr:uid="{2751FEC3-BFCA-4C2F-848F-E7B8BA5B9CE4}"/>
    <cellStyle name="Note 7 2 2" xfId="39598" xr:uid="{B46C74DF-7185-4354-A271-10D35F91C361}"/>
    <cellStyle name="Note 7 2 3" xfId="39599" xr:uid="{664D33E8-73D3-4F1D-80CA-961772A28439}"/>
    <cellStyle name="Note 7 3" xfId="39600" xr:uid="{40E265ED-2AC7-4FA6-9720-75EAD8D0D500}"/>
    <cellStyle name="Note 7 3 2" xfId="39601" xr:uid="{9BB500AC-143C-496A-ACF6-E11544A56C0E}"/>
    <cellStyle name="Note 7 3 3" xfId="39602" xr:uid="{564F772D-420E-45EA-BA6A-C785ADD92C65}"/>
    <cellStyle name="Note 7 4" xfId="39603" xr:uid="{8B9C86C2-3F24-4752-8936-1853A884D58E}"/>
    <cellStyle name="Note 7 5" xfId="39604" xr:uid="{425B5FE3-1861-41D2-B2F9-957F9A5E4C5C}"/>
    <cellStyle name="Note 8" xfId="39605" xr:uid="{260C273D-ED87-4B5D-AFAD-7F6D07EC5461}"/>
    <cellStyle name="Note 8 2" xfId="39606" xr:uid="{C2F47BFD-9364-4899-84BB-33C54A2FD69C}"/>
    <cellStyle name="Note 8 2 2" xfId="39607" xr:uid="{751FB2A5-E382-44DB-A288-2DABDC342014}"/>
    <cellStyle name="Note 8 2 3" xfId="39608" xr:uid="{6202C377-842F-4AA4-937A-F7F08C045912}"/>
    <cellStyle name="Note 8 3" xfId="39609" xr:uid="{52D89498-0C05-43FF-948E-3D494DDEE613}"/>
    <cellStyle name="Note 8 3 2" xfId="39610" xr:uid="{8B966EB1-F313-4EEE-BC72-6BF68E7E1675}"/>
    <cellStyle name="Note 8 3 3" xfId="39611" xr:uid="{A1FB8103-E22A-4FC1-A268-87767C4D4934}"/>
    <cellStyle name="Note 8 4" xfId="39612" xr:uid="{7E736F95-4728-4BEE-9923-BCA5B2BE7F53}"/>
    <cellStyle name="Note 8 5" xfId="39613" xr:uid="{BE71DFA2-EE77-4629-B523-9AC470697061}"/>
    <cellStyle name="Note 9" xfId="39614" xr:uid="{A45A6948-AA4A-4E89-BCDD-22C87C65C4B6}"/>
    <cellStyle name="Note 9 2" xfId="39615" xr:uid="{FAB33D1B-717E-4957-9E6A-0A1556FA4EA0}"/>
    <cellStyle name="Note 9 2 2" xfId="39616" xr:uid="{14A14D7E-772F-4E52-B314-E83068E3EB78}"/>
    <cellStyle name="Note 9 2 3" xfId="39617" xr:uid="{C2DA1EDD-F685-4F5C-96DB-ABA6CA004554}"/>
    <cellStyle name="Note 9 3" xfId="39618" xr:uid="{0EC9820A-1939-4C0D-902C-BE5E8DFE84E8}"/>
    <cellStyle name="Note 9 3 2" xfId="39619" xr:uid="{C4A280BB-4CD5-4096-845C-E08E4A5626CE}"/>
    <cellStyle name="Note 9 3 3" xfId="39620" xr:uid="{908AEAD6-45FE-4CAB-8B16-9F0BB38866B7}"/>
    <cellStyle name="Note 9 4" xfId="39621" xr:uid="{51B84CB0-3444-40A7-8E59-0A7513636F1E}"/>
    <cellStyle name="Note 9 5" xfId="39622" xr:uid="{F13256F0-1255-41C1-A9AF-0BCF675B88C8}"/>
    <cellStyle name="NRes_Table_Cell" xfId="42228" xr:uid="{7BB10253-F62B-44CC-B73E-F0D6B2754D0D}"/>
    <cellStyle name="Output" xfId="12" builtinId="21" customBuiltin="1"/>
    <cellStyle name="Output 10" xfId="39623" xr:uid="{810BD881-854D-4F79-B52F-A779C9B13E8C}"/>
    <cellStyle name="Output 11" xfId="39624" xr:uid="{9D0A84A5-2CA6-4B88-B3DD-4E007A42D222}"/>
    <cellStyle name="Output 12" xfId="39625" xr:uid="{F716BCC8-6546-4D6C-A398-C749C1347AFC}"/>
    <cellStyle name="Output 13" xfId="39626" xr:uid="{5549AFFE-7DFE-46F1-8668-ED24518F8D36}"/>
    <cellStyle name="Output 14" xfId="39627" xr:uid="{B90E8DDA-8474-40DE-A0F3-AB8C141FB57D}"/>
    <cellStyle name="Output 15" xfId="39628" xr:uid="{93CC7017-03DF-4B88-BA85-C5E1BA413EA0}"/>
    <cellStyle name="Output 16" xfId="39629" xr:uid="{F8BAE098-EFC7-43CA-A0CA-81B177CEFFD9}"/>
    <cellStyle name="Output 17" xfId="39630" xr:uid="{2504A527-79B7-40A4-95C7-1569CD2C4941}"/>
    <cellStyle name="Output 18" xfId="39631" xr:uid="{E3077BC5-10E8-479D-A82F-B8EB35876A7D}"/>
    <cellStyle name="Output 19" xfId="39632" xr:uid="{958AA9DB-540C-4DBA-80D7-D35A67E88545}"/>
    <cellStyle name="Output 2" xfId="39633" xr:uid="{AD3555DF-912C-44CB-86C7-B6611D40EFCD}"/>
    <cellStyle name="Output 2 2" xfId="39634" xr:uid="{DCB15E0D-53C9-4025-8809-C561EC87F3A0}"/>
    <cellStyle name="Output 2 3" xfId="39635" xr:uid="{AF12246D-F518-4F12-B325-ED6F41FD4B72}"/>
    <cellStyle name="Output 2 3 2" xfId="41896" xr:uid="{E7E2A3F4-525E-48CC-AAAD-33433714C98C}"/>
    <cellStyle name="Output 2 4" xfId="41897" xr:uid="{0EA5C4B5-F6C3-49A2-9646-0AD0721E8FF6}"/>
    <cellStyle name="Output 20" xfId="39636" xr:uid="{9F1AF64D-887A-44BF-B230-EC2D96F4E2CD}"/>
    <cellStyle name="Output 21" xfId="39637" xr:uid="{9AE46CA9-9173-4AF9-9FA7-21C2B66CC7E4}"/>
    <cellStyle name="Output 22" xfId="39638" xr:uid="{2438CEB3-3459-4185-AB92-5DFC59550CBC}"/>
    <cellStyle name="Output 23" xfId="39639" xr:uid="{CB4BE796-A8B3-456E-8772-1E1A13FF4E8E}"/>
    <cellStyle name="Output 3" xfId="39640" xr:uid="{C86D2E43-D67F-4439-884A-6884536AB34D}"/>
    <cellStyle name="Output 3 2" xfId="39641" xr:uid="{9B4D4EF7-91AE-440C-93A2-B355E1DEA2F9}"/>
    <cellStyle name="Output 3 3" xfId="39642" xr:uid="{1932A723-A3C9-444A-B116-1F5A54A156F1}"/>
    <cellStyle name="Output 4" xfId="39643" xr:uid="{C37D2A18-62E3-49C0-A030-45B03738E4D1}"/>
    <cellStyle name="Output 5" xfId="39644" xr:uid="{9E2698B7-AF18-48EA-9715-2F0C066C82B1}"/>
    <cellStyle name="Output 6" xfId="39645" xr:uid="{2248B443-75C4-4046-9D68-1FD98850F720}"/>
    <cellStyle name="Output 7" xfId="39646" xr:uid="{A132C93E-CCBF-46AE-91C8-52A2AD0DBFF9}"/>
    <cellStyle name="Output 8" xfId="39647" xr:uid="{23D98D9A-D8AE-4789-BF33-E65B28156FEA}"/>
    <cellStyle name="Output 9" xfId="39648" xr:uid="{13AC89AE-7B44-41FC-AC53-E7D6BF86EBFC}"/>
    <cellStyle name="OUTPUT AMOUNTS" xfId="39649" xr:uid="{ADDBDA18-4AB0-46D0-8755-EA1A422DD41D}"/>
    <cellStyle name="Output Amounts 2" xfId="39650" xr:uid="{7BFE925D-EC93-4743-A3FE-E4CE135A010C}"/>
    <cellStyle name="OUTPUT AMOUNTS 2 2" xfId="39651" xr:uid="{58AECEB4-C205-46D4-94E4-895391A66895}"/>
    <cellStyle name="Output Amounts 3" xfId="39652" xr:uid="{466BE69E-DD0E-4478-B915-95AB3268DE28}"/>
    <cellStyle name="OUTPUT COLUMN HEADINGS" xfId="39653" xr:uid="{1BF0EB4C-DD99-4B53-B0BE-4AE005E87620}"/>
    <cellStyle name="Output Column Headings 2" xfId="39654" xr:uid="{2E4D922D-AA60-460A-BD26-01CA4B5C48A5}"/>
    <cellStyle name="OUTPUT COLUMN HEADINGS 2 2" xfId="39655" xr:uid="{E1B22617-E105-45FF-B2AD-BC6F844F7581}"/>
    <cellStyle name="Output Column Headings 3" xfId="39656" xr:uid="{E6602E7E-2A3A-466C-828E-FE5103BE39F7}"/>
    <cellStyle name="OUTPUT LINE ITEMS" xfId="39657" xr:uid="{4888E6F3-DEC3-4271-93DA-14167BC40903}"/>
    <cellStyle name="Output Line Items 2" xfId="39658" xr:uid="{53B7B872-1B9D-468C-B0F2-D39977585A33}"/>
    <cellStyle name="OUTPUT LINE ITEMS 2 2" xfId="39659" xr:uid="{0C5D7295-B531-4720-A44C-797356B5F1C8}"/>
    <cellStyle name="Output Line Items 3" xfId="39660" xr:uid="{8AFE9738-8780-4F04-8A58-A60E8EFB744A}"/>
    <cellStyle name="Output Line Items_TEP Revenue_Summary_Report-Monthly 11-08 run 12-15-08" xfId="39661" xr:uid="{4746AC9F-DB26-473B-BB9E-5E295BE1A8B5}"/>
    <cellStyle name="Output Report Heading" xfId="39662" xr:uid="{B469A6F6-27C4-4EC1-ACE7-048C421D4228}"/>
    <cellStyle name="OUTPUT REPORT TITLE" xfId="39663" xr:uid="{31F813AA-4D4E-4364-A918-924653B9860E}"/>
    <cellStyle name="Page Heading Large" xfId="39664" xr:uid="{82513AAD-AEBA-4A65-9E51-6AE003852215}"/>
    <cellStyle name="Page Heading Small" xfId="39665" xr:uid="{F62CBEA9-60B5-4451-939D-C315408D6849}"/>
    <cellStyle name="pb_page_heading_LS" xfId="42166" xr:uid="{8A8F655B-77D1-4B8D-82D0-2EAFE52A9B7C}"/>
    <cellStyle name="Percent" xfId="3" builtinId="5"/>
    <cellStyle name="Percent [2]" xfId="42167" xr:uid="{46559303-BDC1-45D8-B6A1-ABAE72ABA4C5}"/>
    <cellStyle name="Percent 10" xfId="39666" xr:uid="{65848EE3-D7CB-42E3-B3E8-56DAD81C01E5}"/>
    <cellStyle name="Percent 10 2" xfId="39667" xr:uid="{49BA0955-DCA0-41B8-9A84-9CF2448B32BC}"/>
    <cellStyle name="Percent 10 2 2" xfId="42079" xr:uid="{12D6F057-5242-4B2C-A912-7ADD84FDDBF4}"/>
    <cellStyle name="Percent 10 3" xfId="39668" xr:uid="{96BC5DB4-E745-40BC-A278-C9B2C413B1E1}"/>
    <cellStyle name="Percent 10 4" xfId="41591" xr:uid="{634D5A50-1094-42E4-8620-5FB59BCC4F02}"/>
    <cellStyle name="Percent 10 5" xfId="42078" xr:uid="{6D523CA1-38CD-48B7-A50D-DBA4A64D11F6}"/>
    <cellStyle name="Percent 11" xfId="39669" xr:uid="{F95ED5FA-5B7B-4F46-8DA8-C92183031EE1}"/>
    <cellStyle name="Percent 11 2" xfId="39670" xr:uid="{DF6F0049-E7FE-4638-ADDD-4E4059AF075F}"/>
    <cellStyle name="Percent 11 2 2" xfId="41899" xr:uid="{699D836A-5774-4C94-B319-0CD9C998D40C}"/>
    <cellStyle name="Percent 11 3" xfId="39671" xr:uid="{19BE9159-CB0C-4757-968B-CB4BD50ABCE2}"/>
    <cellStyle name="Percent 11 4" xfId="41898" xr:uid="{627FE5DE-99E9-4229-A87A-B48F6F439E43}"/>
    <cellStyle name="Percent 12" xfId="39672" xr:uid="{C229847E-7022-4431-B398-58E855EB46CD}"/>
    <cellStyle name="Percent 12 2" xfId="41900" xr:uid="{DCCBB3B5-EBD6-4075-AB2C-CDE21C379CDB}"/>
    <cellStyle name="Percent 13" xfId="41901" xr:uid="{F6FE5811-BC39-4881-BD8C-CE3811E2EB91}"/>
    <cellStyle name="Percent 14" xfId="39673" xr:uid="{9F67F259-C57A-422B-B9CB-D5C92E59F5F8}"/>
    <cellStyle name="Percent 14 2" xfId="39674" xr:uid="{81FF4411-ACE0-421A-9B77-713A36016997}"/>
    <cellStyle name="Percent 14 2 2" xfId="39675" xr:uid="{073B48AC-3325-4915-A66F-3E0DD6F7EDD5}"/>
    <cellStyle name="Percent 14 2 3" xfId="39676" xr:uid="{514A0568-CF6D-479C-BCF4-E08C017F3E26}"/>
    <cellStyle name="Percent 14 3" xfId="39677" xr:uid="{5305E2ED-71A3-4034-9487-31BDCF61331E}"/>
    <cellStyle name="Percent 14 4" xfId="39678" xr:uid="{CBE2D26F-7922-438B-8B62-641055E86E92}"/>
    <cellStyle name="Percent 14 5" xfId="41902" xr:uid="{B7BE44E2-E42E-4199-9619-462FD0BF27CF}"/>
    <cellStyle name="Percent 15" xfId="39679" xr:uid="{53C95F25-2164-4AC1-B0B3-1D768E5839DF}"/>
    <cellStyle name="Percent 15 2" xfId="39680" xr:uid="{9E00A643-C698-4205-A5BD-66FFAFC45491}"/>
    <cellStyle name="Percent 15 3" xfId="39681" xr:uid="{372252D5-3CDF-4711-B3A3-24C360CE7B1F}"/>
    <cellStyle name="Percent 15 4" xfId="41903" xr:uid="{C3F0480A-F694-4108-8EE4-65AD3D95F0C1}"/>
    <cellStyle name="Percent 16" xfId="42087" xr:uid="{5061D2CE-11C8-4541-8D05-18D8C37A01BE}"/>
    <cellStyle name="Percent 17" xfId="42224" xr:uid="{3512E541-EC84-4497-A7E5-AF1AD4904458}"/>
    <cellStyle name="Percent 18" xfId="39682" xr:uid="{FD2EF062-7288-4397-9482-EED5EA49E332}"/>
    <cellStyle name="Percent 18 2" xfId="39683" xr:uid="{22CF3DD0-FC82-4237-93B7-047EF09ACA0A}"/>
    <cellStyle name="Percent 18 3" xfId="39684" xr:uid="{E2F54C21-5FA9-419F-8A09-90BF188E94B5}"/>
    <cellStyle name="Percent 19" xfId="39685" xr:uid="{EE3B3DD1-4BE1-4C73-BF57-C7BA86A14B20}"/>
    <cellStyle name="Percent 19 2" xfId="39686" xr:uid="{55BCFD85-95F6-4E52-B5A6-6FD710217595}"/>
    <cellStyle name="Percent 19 3" xfId="39687" xr:uid="{1419517E-7F9F-4AD9-B180-8F6E3112807A}"/>
    <cellStyle name="Percent 2" xfId="39688" xr:uid="{A58054BE-C20D-4312-87DC-DAB0F49D39CF}"/>
    <cellStyle name="Percent 2 10" xfId="39689" xr:uid="{782576D9-845C-40EE-B6E3-6024328EC281}"/>
    <cellStyle name="Percent 2 10 2" xfId="41476" xr:uid="{C0471EC8-841A-4273-A04D-70BF9E9F8B4F}"/>
    <cellStyle name="Percent 2 11" xfId="39690" xr:uid="{1758DC5E-ECEC-4FEA-A39D-5B4A355C0EB5}"/>
    <cellStyle name="Percent 2 11 2" xfId="39691" xr:uid="{FB3A283B-9BCD-44F8-8B0B-A528BDD2F7DC}"/>
    <cellStyle name="Percent 2 11 3" xfId="42080" xr:uid="{43A11504-98F2-4B4F-AADE-4A6454D92810}"/>
    <cellStyle name="Percent 2 12" xfId="39692" xr:uid="{0477E45E-28CE-493B-BA77-C9AB4D9F2779}"/>
    <cellStyle name="Percent 2 12 2" xfId="39693" xr:uid="{3444D335-0CF9-474F-9FB5-52D2595265D1}"/>
    <cellStyle name="Percent 2 12 3" xfId="39694" xr:uid="{3CE77B52-15F7-496B-A990-3776157366F7}"/>
    <cellStyle name="Percent 2 13" xfId="39695" xr:uid="{3F3BE379-FBFB-44A4-BCA2-099C99E3F731}"/>
    <cellStyle name="Percent 2 13 2" xfId="39696" xr:uid="{8D266B94-AA35-4CCA-9368-C98EAF615B90}"/>
    <cellStyle name="Percent 2 13 3" xfId="39697" xr:uid="{922D5B97-FA9B-40FD-9C90-812FA7AFFE58}"/>
    <cellStyle name="Percent 2 14" xfId="39698" xr:uid="{6B67A99E-B48D-4E9D-871C-823D50F7BC8C}"/>
    <cellStyle name="Percent 2 14 2" xfId="39699" xr:uid="{4CBFAF2E-56EF-478C-89B0-97F967BE4878}"/>
    <cellStyle name="Percent 2 14 3" xfId="39700" xr:uid="{D02E3761-E433-42BF-9A99-029EE047F541}"/>
    <cellStyle name="Percent 2 15" xfId="39701" xr:uid="{CE771DA8-27C6-42EB-BE07-DADB19FA458D}"/>
    <cellStyle name="Percent 2 15 2" xfId="39702" xr:uid="{9E115EEA-EA42-482A-A1E6-12EC519FCCC0}"/>
    <cellStyle name="Percent 2 15 3" xfId="39703" xr:uid="{5525D6AB-CA9C-45DF-9DCD-A1DCEDA5ABDC}"/>
    <cellStyle name="Percent 2 16" xfId="39704" xr:uid="{FB1347D9-C93F-4BBA-A899-B9D9B389DDFB}"/>
    <cellStyle name="Percent 2 16 2" xfId="39705" xr:uid="{3C5B9CAA-734B-4585-B6D9-31841BF50B87}"/>
    <cellStyle name="Percent 2 16 2 2" xfId="39706" xr:uid="{289871C3-0EED-4F0B-B762-604351E52D8C}"/>
    <cellStyle name="Percent 2 16 2 2 2" xfId="39707" xr:uid="{9266B3C4-7B62-490B-BB8A-A4688002ADB7}"/>
    <cellStyle name="Percent 2 16 2 3" xfId="39708" xr:uid="{D4062726-D779-40D0-83AD-07CBD1247CBD}"/>
    <cellStyle name="Percent 2 16 2 4" xfId="39709" xr:uid="{44535D09-17B3-410D-9C6F-8B1089CA32B1}"/>
    <cellStyle name="Percent 2 16 2 5" xfId="39710" xr:uid="{DCF2BF75-D142-44B2-A040-34323455BAC4}"/>
    <cellStyle name="Percent 2 16 3" xfId="39711" xr:uid="{06F6B1A4-38F9-411E-852A-4119CA1B458F}"/>
    <cellStyle name="Percent 2 16 3 2" xfId="39712" xr:uid="{C180298D-8FDB-4A69-A373-E3B23E9FFA6C}"/>
    <cellStyle name="Percent 2 16 4" xfId="39713" xr:uid="{4804AA8C-ED86-4830-88CA-B548AB7119EB}"/>
    <cellStyle name="Percent 2 16 5" xfId="39714" xr:uid="{F9502596-B915-4DB3-A72A-44D470C09F59}"/>
    <cellStyle name="Percent 2 17" xfId="39715" xr:uid="{1D8289D7-407C-46BA-A4BF-C18633EA10A1}"/>
    <cellStyle name="Percent 2 18" xfId="39716" xr:uid="{6CE57698-FC37-452F-8833-AAEB0E82D63C}"/>
    <cellStyle name="Percent 2 19" xfId="39717" xr:uid="{54152DA3-8801-4C6A-911A-FDDDC6EC5732}"/>
    <cellStyle name="Percent 2 2" xfId="39718" xr:uid="{1D11454A-1E8C-4EA6-985D-095308EFB0BF}"/>
    <cellStyle name="Percent 2 2 10" xfId="39719" xr:uid="{3B77627E-AE95-42D3-9E4A-A865D39E0ACD}"/>
    <cellStyle name="Percent 2 2 10 2" xfId="39720" xr:uid="{A12F9422-CF7E-4081-B0F5-F38E5AB16A1C}"/>
    <cellStyle name="Percent 2 2 10 2 2" xfId="39721" xr:uid="{82E8673C-09FB-4296-996C-A09BC68E96A2}"/>
    <cellStyle name="Percent 2 2 10 2 2 2" xfId="39722" xr:uid="{6ECF651C-C091-4BAB-8F3D-18492937208A}"/>
    <cellStyle name="Percent 2 2 10 2 2 2 2" xfId="39723" xr:uid="{EF59FCCC-713C-4AD7-8A85-A77610E25D50}"/>
    <cellStyle name="Percent 2 2 10 2 2 2 2 2" xfId="39724" xr:uid="{24FB1BE5-DB91-478A-9034-A89BF82BE093}"/>
    <cellStyle name="Percent 2 2 10 2 2 2 3" xfId="39725" xr:uid="{EA444DD1-6214-4B75-BD3F-1165F4FE81F9}"/>
    <cellStyle name="Percent 2 2 10 2 2 2 4" xfId="39726" xr:uid="{B8245D93-5CE3-4482-8777-38769A4B77D0}"/>
    <cellStyle name="Percent 2 2 10 2 2 2 5" xfId="39727" xr:uid="{BF6D4000-736B-432C-AF4D-2CF875539B99}"/>
    <cellStyle name="Percent 2 2 10 2 2 3" xfId="39728" xr:uid="{04765463-0980-4DBA-8DEE-4CB5F6941E97}"/>
    <cellStyle name="Percent 2 2 10 2 2 3 2" xfId="39729" xr:uid="{91FAFA55-A474-4EC0-84A3-838A60561115}"/>
    <cellStyle name="Percent 2 2 10 2 2 4" xfId="39730" xr:uid="{DF9BF3DC-613B-45FF-A84E-4F2E9E3EB399}"/>
    <cellStyle name="Percent 2 2 10 2 2 5" xfId="39731" xr:uid="{8652763D-BBD0-49E5-9CA8-4AF66593CA2E}"/>
    <cellStyle name="Percent 2 2 10 2 3" xfId="39732" xr:uid="{6EB73D65-3A02-47CC-84C1-24DA8B10ADF2}"/>
    <cellStyle name="Percent 2 2 10 2 4" xfId="39733" xr:uid="{62532DC6-DDE3-4BD1-9051-9D373E2BA592}"/>
    <cellStyle name="Percent 2 2 10 2 5" xfId="39734" xr:uid="{3E61C1CE-9AED-4266-B2F2-60AC5EF9BF52}"/>
    <cellStyle name="Percent 2 2 10 2 6" xfId="39735" xr:uid="{8A72A1D7-7ED9-412E-A6B8-D3D32347957D}"/>
    <cellStyle name="Percent 2 2 10 2 6 2" xfId="39736" xr:uid="{02EFCC55-1E43-4B9B-9871-926DE609C0CF}"/>
    <cellStyle name="Percent 2 2 10 2 7" xfId="39737" xr:uid="{59F5F149-2C9E-4F02-89DF-5DB1CE538A55}"/>
    <cellStyle name="Percent 2 2 10 2 8" xfId="39738" xr:uid="{B2F7947E-AA5A-47DD-8E47-90B4FCE27F6A}"/>
    <cellStyle name="Percent 2 2 10 2 9" xfId="39739" xr:uid="{5D754D25-E152-4919-ADE4-20AD4ECDA839}"/>
    <cellStyle name="Percent 2 2 10 3" xfId="39740" xr:uid="{70DA2F4B-59E1-4B7D-A3CE-F44ADC8D68C4}"/>
    <cellStyle name="Percent 2 2 10 3 2" xfId="39741" xr:uid="{319A982B-C46A-40E9-B783-7E0DCECF3480}"/>
    <cellStyle name="Percent 2 2 10 3 2 2" xfId="39742" xr:uid="{EFA759FC-9F65-4013-9598-2A75413DEFA1}"/>
    <cellStyle name="Percent 2 2 10 3 2 2 2" xfId="39743" xr:uid="{501F24B5-4263-4BC3-810C-922F0CCD23DD}"/>
    <cellStyle name="Percent 2 2 10 3 2 3" xfId="39744" xr:uid="{DBEF830E-8D2F-4047-8F81-21C627427951}"/>
    <cellStyle name="Percent 2 2 10 3 2 4" xfId="39745" xr:uid="{EB21F02C-9513-4A5E-9B3C-68A8341EF5F1}"/>
    <cellStyle name="Percent 2 2 10 3 2 5" xfId="39746" xr:uid="{DF80591C-1F29-414D-BEF4-9252E540ADAB}"/>
    <cellStyle name="Percent 2 2 10 3 3" xfId="39747" xr:uid="{0A0310D4-50A5-494F-A6C8-244BA6D33AA0}"/>
    <cellStyle name="Percent 2 2 10 3 3 2" xfId="39748" xr:uid="{A23D90A5-D095-43F0-9FFC-A2A87E29D701}"/>
    <cellStyle name="Percent 2 2 10 3 4" xfId="39749" xr:uid="{D5370674-239C-4615-9657-55EC88D2EE7A}"/>
    <cellStyle name="Percent 2 2 10 3 5" xfId="39750" xr:uid="{22527C6F-AB91-46D2-A46F-4CB75F0CE466}"/>
    <cellStyle name="Percent 2 2 10 4" xfId="39751" xr:uid="{C4A54635-4503-4DBD-ADC0-5E748A93E3BE}"/>
    <cellStyle name="Percent 2 2 10 5" xfId="39752" xr:uid="{FD0A20A4-6F09-4F86-B670-B41A4758C1FF}"/>
    <cellStyle name="Percent 2 2 10 6" xfId="39753" xr:uid="{2EB474DB-F8D6-4625-9C4D-19F2E27BB404}"/>
    <cellStyle name="Percent 2 2 10 6 2" xfId="39754" xr:uid="{1F700A73-A466-4D98-9C7B-E7F07E00B96D}"/>
    <cellStyle name="Percent 2 2 10 7" xfId="39755" xr:uid="{E0297809-EA4F-469D-ABA7-12985C6ABAC9}"/>
    <cellStyle name="Percent 2 2 10 8" xfId="39756" xr:uid="{112199B3-67BE-4197-A968-1BB3F0C05AE1}"/>
    <cellStyle name="Percent 2 2 10 9" xfId="39757" xr:uid="{D07C115E-961C-46AF-8F8F-2F3A8046AFA6}"/>
    <cellStyle name="Percent 2 2 11" xfId="39758" xr:uid="{6852C3E7-851B-467C-A87C-D571754606E0}"/>
    <cellStyle name="Percent 2 2 12" xfId="39759" xr:uid="{66BAB631-F51E-4BBA-BDBE-F110BF9EC315}"/>
    <cellStyle name="Percent 2 2 13" xfId="39760" xr:uid="{26574F2D-08E0-499D-927D-E3A540DD181C}"/>
    <cellStyle name="Percent 2 2 14" xfId="39761" xr:uid="{6FB58C38-DBDA-4BE6-BAD9-079118D96BB1}"/>
    <cellStyle name="Percent 2 2 15" xfId="39762" xr:uid="{3A1C6990-A62D-4942-85C8-FF1DE903A208}"/>
    <cellStyle name="Percent 2 2 15 2" xfId="39763" xr:uid="{63CCF41B-E65B-48CA-8FBD-FA399632D91F}"/>
    <cellStyle name="Percent 2 2 15 2 2" xfId="39764" xr:uid="{5B952943-6971-4670-88E3-0036A6083503}"/>
    <cellStyle name="Percent 2 2 15 2 2 2" xfId="39765" xr:uid="{3C89C5F6-3EC8-47EC-B9DB-CAA1A9543C01}"/>
    <cellStyle name="Percent 2 2 15 2 3" xfId="39766" xr:uid="{99DBAD34-5F19-43BB-BEF6-B5EA81DB5F16}"/>
    <cellStyle name="Percent 2 2 15 2 4" xfId="39767" xr:uid="{3E100DAC-C2AD-4D82-A068-1AE781834715}"/>
    <cellStyle name="Percent 2 2 15 2 5" xfId="39768" xr:uid="{E2FAC0F8-9EE0-42DE-AE32-F17205A0DB9C}"/>
    <cellStyle name="Percent 2 2 15 3" xfId="39769" xr:uid="{CB4C209E-F32F-40C3-9986-F1E41770C677}"/>
    <cellStyle name="Percent 2 2 15 3 2" xfId="39770" xr:uid="{00A3AAE7-7B98-437B-900B-B40EE8DA5536}"/>
    <cellStyle name="Percent 2 2 15 4" xfId="39771" xr:uid="{54072B97-F65B-416C-9DA9-591484753DA3}"/>
    <cellStyle name="Percent 2 2 15 5" xfId="39772" xr:uid="{9059B7CD-38B0-4FAF-93C4-7DE131ADC1FD}"/>
    <cellStyle name="Percent 2 2 16" xfId="39773" xr:uid="{399E4B6C-CCDC-4D9B-8CD7-5FD0C237C9AB}"/>
    <cellStyle name="Percent 2 2 17" xfId="39774" xr:uid="{C1AD282D-D546-486A-A1C9-08B9D520D2BD}"/>
    <cellStyle name="Percent 2 2 18" xfId="39775" xr:uid="{49ADE3F5-B3E3-48DD-8585-D0240A287471}"/>
    <cellStyle name="Percent 2 2 19" xfId="39776" xr:uid="{FEEB1CEF-D0E2-4E63-873A-A29BF4F2F1DC}"/>
    <cellStyle name="Percent 2 2 19 2" xfId="39777" xr:uid="{222CD4D5-D6F7-41FB-AD7B-A62D5CBF3E55}"/>
    <cellStyle name="Percent 2 2 2" xfId="39778" xr:uid="{DC523DDB-2872-467B-A913-F3BC1D7BF475}"/>
    <cellStyle name="Percent 2 2 2 2" xfId="39779" xr:uid="{1F4E45D8-038B-4D85-8B7E-7961EFB82677}"/>
    <cellStyle name="Percent 2 2 2 3" xfId="39780" xr:uid="{48DFCB15-ADDB-4CBB-8E2E-AFF69D1B9A25}"/>
    <cellStyle name="Percent 2 2 2 4" xfId="41480" xr:uid="{D6B3995E-07DC-47D5-8C59-6E9FE33FC59D}"/>
    <cellStyle name="Percent 2 2 20" xfId="39781" xr:uid="{11E549EE-D3D8-4C2E-B357-733A7429DCAA}"/>
    <cellStyle name="Percent 2 2 21" xfId="39782" xr:uid="{51AA6F58-4D7F-470E-9226-5D70BAA4565C}"/>
    <cellStyle name="Percent 2 2 22" xfId="39783" xr:uid="{3A93CDD0-630E-4AFB-8A27-3AB525FBF847}"/>
    <cellStyle name="Percent 2 2 3" xfId="39784" xr:uid="{6A1F0193-BB79-4140-B1A8-814CDD6C2206}"/>
    <cellStyle name="Percent 2 2 3 2" xfId="39785" xr:uid="{E1E43292-C04D-4273-9D24-96C1BAE61DD2}"/>
    <cellStyle name="Percent 2 2 3 3" xfId="39786" xr:uid="{95C243E3-93C9-46DA-B114-83AA2134E770}"/>
    <cellStyle name="Percent 2 2 4" xfId="39787" xr:uid="{3415920B-3481-41D1-B143-EA4098A23DD0}"/>
    <cellStyle name="Percent 2 2 4 2" xfId="39788" xr:uid="{286C04CE-2875-423B-A0B5-C48AA6D2497C}"/>
    <cellStyle name="Percent 2 2 4 3" xfId="39789" xr:uid="{F05B1D5D-3451-40A2-AA7B-81DCF57A8CB3}"/>
    <cellStyle name="Percent 2 2 5" xfId="39790" xr:uid="{32D8B5F4-5418-417F-9F8C-4A1BA11140B3}"/>
    <cellStyle name="Percent 2 2 5 2" xfId="39791" xr:uid="{16082FA2-B09C-4C6C-8276-E7CDA2BD6A6B}"/>
    <cellStyle name="Percent 2 2 5 3" xfId="39792" xr:uid="{4106C25E-1E06-4635-B95C-19D0DE4E0939}"/>
    <cellStyle name="Percent 2 2 6" xfId="39793" xr:uid="{0155BA59-E3D7-4C7C-B5E5-EA75AFD09037}"/>
    <cellStyle name="Percent 2 2 6 2" xfId="39794" xr:uid="{EA2CACD3-BD59-4089-99A8-FA0935E1A209}"/>
    <cellStyle name="Percent 2 2 6 3" xfId="39795" xr:uid="{A603D5F2-E2F7-4FC0-90CF-5D5178022A38}"/>
    <cellStyle name="Percent 2 2 7" xfId="39796" xr:uid="{C496FBA9-9DDF-4C40-AFB4-5DA2AD3E1113}"/>
    <cellStyle name="Percent 2 2 7 10" xfId="39797" xr:uid="{26FE83BC-6250-4448-95CB-63ECCC5C0826}"/>
    <cellStyle name="Percent 2 2 7 11" xfId="39798" xr:uid="{92239571-F1C5-4ED1-A509-9733AAC42956}"/>
    <cellStyle name="Percent 2 2 7 12" xfId="39799" xr:uid="{86279C6B-361D-48D3-9967-6292E9F2AA9D}"/>
    <cellStyle name="Percent 2 2 7 13" xfId="39800" xr:uid="{5CAD04FA-3798-49D5-9E30-4792E8A00678}"/>
    <cellStyle name="Percent 2 2 7 13 2" xfId="39801" xr:uid="{AA010AFA-D17C-4A0C-96F9-C6F3BA26DB71}"/>
    <cellStyle name="Percent 2 2 7 14" xfId="39802" xr:uid="{B8DF494F-A8BA-405C-98DA-8D028521C8A0}"/>
    <cellStyle name="Percent 2 2 7 15" xfId="39803" xr:uid="{75DAB1EA-B8C9-4EA6-96E0-BCE587BEDA4D}"/>
    <cellStyle name="Percent 2 2 7 16" xfId="39804" xr:uid="{9E27AE20-5CED-4EBE-93DF-054052357856}"/>
    <cellStyle name="Percent 2 2 7 2" xfId="39805" xr:uid="{9D7E7F87-CC5D-4B7A-83A3-FC7DA29DE578}"/>
    <cellStyle name="Percent 2 2 7 2 10" xfId="39806" xr:uid="{09C16AFA-1AED-44A6-ACEE-8DB17645A049}"/>
    <cellStyle name="Percent 2 2 7 2 11" xfId="39807" xr:uid="{C4D73A14-2323-416B-8E43-A69325AE6340}"/>
    <cellStyle name="Percent 2 2 7 2 12" xfId="39808" xr:uid="{5C2A26D3-3268-4EFD-AF66-A9959B2D06BC}"/>
    <cellStyle name="Percent 2 2 7 2 13" xfId="39809" xr:uid="{26A64CEF-F0EF-4091-BA57-A795E85AADF9}"/>
    <cellStyle name="Percent 2 2 7 2 13 2" xfId="39810" xr:uid="{48BA6B18-D878-449C-9B3D-C49326007FF1}"/>
    <cellStyle name="Percent 2 2 7 2 14" xfId="39811" xr:uid="{09C70789-763E-4AC3-A51F-130846688997}"/>
    <cellStyle name="Percent 2 2 7 2 15" xfId="39812" xr:uid="{7928F04B-01C1-4B5C-A8DF-0AC274169CBC}"/>
    <cellStyle name="Percent 2 2 7 2 16" xfId="39813" xr:uid="{7CA6C95B-2811-404C-8021-9C95ADC8DC6C}"/>
    <cellStyle name="Percent 2 2 7 2 2" xfId="39814" xr:uid="{438E5A70-499D-4872-8E7A-32D7DDD68650}"/>
    <cellStyle name="Percent 2 2 7 2 2 10" xfId="39815" xr:uid="{D37F1C72-AB95-4732-AA53-8BA9568B9926}"/>
    <cellStyle name="Percent 2 2 7 2 2 11" xfId="39816" xr:uid="{AAFC05BA-5DA1-46B7-B533-17109DDCDCCE}"/>
    <cellStyle name="Percent 2 2 7 2 2 12" xfId="39817" xr:uid="{F4BE1654-6F3E-4F90-83F4-B61A4E1AC920}"/>
    <cellStyle name="Percent 2 2 7 2 2 12 2" xfId="39818" xr:uid="{4BF8D915-0E1F-4D37-9F1B-1D8F52A4EAB8}"/>
    <cellStyle name="Percent 2 2 7 2 2 13" xfId="39819" xr:uid="{149BE96D-723C-467D-A323-963168CEAE12}"/>
    <cellStyle name="Percent 2 2 7 2 2 14" xfId="39820" xr:uid="{2D80AAA8-E695-46AF-A7CA-765DD64C7982}"/>
    <cellStyle name="Percent 2 2 7 2 2 15" xfId="39821" xr:uid="{61D8A817-D23B-496A-ADC8-E66E3977D120}"/>
    <cellStyle name="Percent 2 2 7 2 2 2" xfId="39822" xr:uid="{7BDD4BEB-ACED-4599-B247-B76B323A39CC}"/>
    <cellStyle name="Percent 2 2 7 2 2 2 2" xfId="39823" xr:uid="{2B89087F-9CFF-4C58-A36F-32D6A5BEF288}"/>
    <cellStyle name="Percent 2 2 7 2 2 2 2 2" xfId="39824" xr:uid="{3E09415A-90BF-41AE-8360-87CAE7EDB2C2}"/>
    <cellStyle name="Percent 2 2 7 2 2 2 2 2 2" xfId="39825" xr:uid="{B57C9F9F-1F07-4C09-9659-EA0C8CC8B3AF}"/>
    <cellStyle name="Percent 2 2 7 2 2 2 2 2 2 2" xfId="39826" xr:uid="{FEB57A1E-F4BD-4357-9122-6A82150BB692}"/>
    <cellStyle name="Percent 2 2 7 2 2 2 2 2 2 2 2" xfId="39827" xr:uid="{BEE85218-50A9-4D75-8182-8271ADA73B65}"/>
    <cellStyle name="Percent 2 2 7 2 2 2 2 2 2 3" xfId="39828" xr:uid="{7E0C7E0E-E101-49C4-871F-F7C03C4A4E5D}"/>
    <cellStyle name="Percent 2 2 7 2 2 2 2 2 2 4" xfId="39829" xr:uid="{D9C18813-B7C6-4644-BC0A-18CFCA072A77}"/>
    <cellStyle name="Percent 2 2 7 2 2 2 2 2 2 5" xfId="39830" xr:uid="{BDFE1562-DCFD-43F1-83DD-F03DA0C621A7}"/>
    <cellStyle name="Percent 2 2 7 2 2 2 2 2 3" xfId="39831" xr:uid="{0644FC91-D0A9-4603-814C-97DE0CA39EFF}"/>
    <cellStyle name="Percent 2 2 7 2 2 2 2 2 3 2" xfId="39832" xr:uid="{F76E3A56-FE4E-4684-A5B6-74BAAE72FF29}"/>
    <cellStyle name="Percent 2 2 7 2 2 2 2 2 4" xfId="39833" xr:uid="{2B10EC95-3A7E-45FE-870F-FA160AA3D891}"/>
    <cellStyle name="Percent 2 2 7 2 2 2 2 2 5" xfId="39834" xr:uid="{4FC6110D-BB5B-4F85-A9DD-D8D1DD476D89}"/>
    <cellStyle name="Percent 2 2 7 2 2 2 2 3" xfId="39835" xr:uid="{4C5C56D3-4840-40C4-B87B-8116FCD6726E}"/>
    <cellStyle name="Percent 2 2 7 2 2 2 2 4" xfId="39836" xr:uid="{01E40C40-C36D-4DD5-8E19-0077EFF5695D}"/>
    <cellStyle name="Percent 2 2 7 2 2 2 2 5" xfId="39837" xr:uid="{BB9FA664-E087-4067-9DC1-BE572B06141D}"/>
    <cellStyle name="Percent 2 2 7 2 2 2 2 6" xfId="39838" xr:uid="{0BD96322-EDA6-4B97-8E43-F21C8BE9D5C4}"/>
    <cellStyle name="Percent 2 2 7 2 2 2 2 6 2" xfId="39839" xr:uid="{60BBA1A7-A461-4986-BC5F-173F35B27BAB}"/>
    <cellStyle name="Percent 2 2 7 2 2 2 2 7" xfId="39840" xr:uid="{00F146F4-767A-4881-8F85-0D7462A75DAA}"/>
    <cellStyle name="Percent 2 2 7 2 2 2 2 8" xfId="39841" xr:uid="{B0C27755-C43B-48FE-82FA-6EEB29A03F32}"/>
    <cellStyle name="Percent 2 2 7 2 2 2 2 9" xfId="39842" xr:uid="{92F4D584-9710-4A58-AB8C-46C9639D69E5}"/>
    <cellStyle name="Percent 2 2 7 2 2 2 3" xfId="39843" xr:uid="{D35D4D9A-1081-4CAB-9B3B-47B37F03CD34}"/>
    <cellStyle name="Percent 2 2 7 2 2 2 3 2" xfId="39844" xr:uid="{76FAF7E2-5FA9-4A05-865E-3E2F01850D61}"/>
    <cellStyle name="Percent 2 2 7 2 2 2 3 2 2" xfId="39845" xr:uid="{A3D622FC-FB47-4360-873F-9037DE82CF3E}"/>
    <cellStyle name="Percent 2 2 7 2 2 2 3 2 2 2" xfId="39846" xr:uid="{3E6E8473-F387-424C-8BF3-5E20E5669D61}"/>
    <cellStyle name="Percent 2 2 7 2 2 2 3 2 3" xfId="39847" xr:uid="{E4C25722-D41C-46DE-BB65-6704EFF1C0BD}"/>
    <cellStyle name="Percent 2 2 7 2 2 2 3 2 4" xfId="39848" xr:uid="{C6F1FFA0-CB44-488E-8303-6DA2CFDD1781}"/>
    <cellStyle name="Percent 2 2 7 2 2 2 3 2 5" xfId="39849" xr:uid="{B638C021-1CD6-4A01-9A68-0D03F6B08C8A}"/>
    <cellStyle name="Percent 2 2 7 2 2 2 3 3" xfId="39850" xr:uid="{1EA829D5-E5D8-4747-B51F-E5D3F8C5FACA}"/>
    <cellStyle name="Percent 2 2 7 2 2 2 3 3 2" xfId="39851" xr:uid="{E0937EBB-AE47-44FC-A60E-3935DC219D4A}"/>
    <cellStyle name="Percent 2 2 7 2 2 2 3 4" xfId="39852" xr:uid="{4BE4FB4E-FCD6-455B-A79B-949A951A1FB4}"/>
    <cellStyle name="Percent 2 2 7 2 2 2 3 5" xfId="39853" xr:uid="{1CFD652C-75B6-411E-9622-5AA31E8502E0}"/>
    <cellStyle name="Percent 2 2 7 2 2 2 4" xfId="39854" xr:uid="{032CAA6D-C1A3-4BA6-BCD9-A369C63DD324}"/>
    <cellStyle name="Percent 2 2 7 2 2 2 5" xfId="39855" xr:uid="{F6680D97-7BF7-4973-AB96-3BDB92D78AFF}"/>
    <cellStyle name="Percent 2 2 7 2 2 2 6" xfId="39856" xr:uid="{0425B8D8-B5BD-46A9-8FE0-EBD1030D90B4}"/>
    <cellStyle name="Percent 2 2 7 2 2 2 6 2" xfId="39857" xr:uid="{862F9639-684D-449C-BA41-2C791AE00ADC}"/>
    <cellStyle name="Percent 2 2 7 2 2 2 7" xfId="39858" xr:uid="{EB118518-0A9A-4561-B9BE-628F5DDB1D51}"/>
    <cellStyle name="Percent 2 2 7 2 2 2 8" xfId="39859" xr:uid="{40CC0BA0-0A1F-4B33-8842-AA9919313AA7}"/>
    <cellStyle name="Percent 2 2 7 2 2 2 9" xfId="39860" xr:uid="{9086E766-29D7-4727-8932-6DC2A5B16F6F}"/>
    <cellStyle name="Percent 2 2 7 2 2 3" xfId="39861" xr:uid="{BE995073-A073-4C2E-8B8C-7F242CEFEAB0}"/>
    <cellStyle name="Percent 2 2 7 2 2 3 2" xfId="39862" xr:uid="{BCC47C51-F865-43EA-9476-205D0D164521}"/>
    <cellStyle name="Percent 2 2 7 2 2 3 3" xfId="39863" xr:uid="{C993322F-6EDF-431A-BA9C-D04071128393}"/>
    <cellStyle name="Percent 2 2 7 2 2 4" xfId="39864" xr:uid="{2A9D8EB6-C442-414E-AB57-C05ABAD1E9CA}"/>
    <cellStyle name="Percent 2 2 7 2 2 4 2" xfId="39865" xr:uid="{0304554C-A88B-4E57-8CCB-092B8DA278FE}"/>
    <cellStyle name="Percent 2 2 7 2 2 4 3" xfId="39866" xr:uid="{DC85930A-D1C9-4581-AFCB-7DED046DBB51}"/>
    <cellStyle name="Percent 2 2 7 2 2 5" xfId="39867" xr:uid="{B926C779-F272-4E40-BA60-B8AECEE5AAC1}"/>
    <cellStyle name="Percent 2 2 7 2 2 5 2" xfId="39868" xr:uid="{86EFB240-AA94-49BB-B8D2-BE1C85C18C48}"/>
    <cellStyle name="Percent 2 2 7 2 2 5 3" xfId="39869" xr:uid="{80EB5796-603E-4332-BE00-1C9A46DF0310}"/>
    <cellStyle name="Percent 2 2 7 2 2 6" xfId="39870" xr:uid="{A072BC33-C6A7-42E4-A4A0-B6674018AA4B}"/>
    <cellStyle name="Percent 2 2 7 2 2 6 2" xfId="39871" xr:uid="{140E1790-24F2-4725-AB12-940160F61B5C}"/>
    <cellStyle name="Percent 2 2 7 2 2 6 3" xfId="39872" xr:uid="{2364B043-7C2F-46BF-B9AC-CEF560A55A8C}"/>
    <cellStyle name="Percent 2 2 7 2 2 7" xfId="39873" xr:uid="{25E13333-2B7B-4D05-A0C2-A4331BCD570E}"/>
    <cellStyle name="Percent 2 2 7 2 2 7 2" xfId="39874" xr:uid="{4AC9BE0A-BF9A-4BC7-9182-E0FB7A00A001}"/>
    <cellStyle name="Percent 2 2 7 2 2 7 3" xfId="39875" xr:uid="{66673CAC-1978-4069-8DB4-A68F3B0AFBDB}"/>
    <cellStyle name="Percent 2 2 7 2 2 8" xfId="39876" xr:uid="{C982FD4C-F6D7-4A99-9CDC-75E3073264A6}"/>
    <cellStyle name="Percent 2 2 7 2 2 8 2" xfId="39877" xr:uid="{5DF10A11-E4BF-4967-BD91-ED75BDCBAD1C}"/>
    <cellStyle name="Percent 2 2 7 2 2 8 2 2" xfId="39878" xr:uid="{9E913973-E88B-405D-9474-8239F9F92FFA}"/>
    <cellStyle name="Percent 2 2 7 2 2 8 2 2 2" xfId="39879" xr:uid="{9D7E9BD2-8FE3-42B6-8C70-3F7E2C0F96A4}"/>
    <cellStyle name="Percent 2 2 7 2 2 8 2 3" xfId="39880" xr:uid="{F1AD208F-1C8F-480A-96E4-3CD0743466C9}"/>
    <cellStyle name="Percent 2 2 7 2 2 8 2 4" xfId="39881" xr:uid="{4EC61C25-BE26-4617-AD36-1E789764B3B0}"/>
    <cellStyle name="Percent 2 2 7 2 2 8 2 5" xfId="39882" xr:uid="{45707184-CD81-4BA5-B248-56B84A677D3A}"/>
    <cellStyle name="Percent 2 2 7 2 2 8 3" xfId="39883" xr:uid="{59E65B8B-4CC9-40F0-AA0C-C3280037DAC2}"/>
    <cellStyle name="Percent 2 2 7 2 2 8 3 2" xfId="39884" xr:uid="{4862AA5D-6AD7-4538-8B3C-8205F9F61870}"/>
    <cellStyle name="Percent 2 2 7 2 2 8 4" xfId="39885" xr:uid="{45B39AF8-736E-4506-BB6E-1526E9641F3B}"/>
    <cellStyle name="Percent 2 2 7 2 2 8 5" xfId="39886" xr:uid="{3DF65426-C732-440D-8F06-44A3F7B253B7}"/>
    <cellStyle name="Percent 2 2 7 2 2 9" xfId="39887" xr:uid="{2D88DAF1-4D8F-4DC4-A364-51460ED074DE}"/>
    <cellStyle name="Percent 2 2 7 2 3" xfId="39888" xr:uid="{627F328E-605E-442A-9530-BFC249B3B9AD}"/>
    <cellStyle name="Percent 2 2 7 2 3 2" xfId="39889" xr:uid="{98CDDC22-A86D-47CB-BD10-C33483D4EB5D}"/>
    <cellStyle name="Percent 2 2 7 2 3 3" xfId="39890" xr:uid="{EABAADF7-F832-416C-91AA-B1E52B3E42A3}"/>
    <cellStyle name="Percent 2 2 7 2 4" xfId="39891" xr:uid="{591EF992-EC92-4998-BCEE-032725526E0D}"/>
    <cellStyle name="Percent 2 2 7 2 4 2" xfId="39892" xr:uid="{C8D1F25A-AF1D-4CB1-A781-4E182223D5C0}"/>
    <cellStyle name="Percent 2 2 7 2 4 2 2" xfId="39893" xr:uid="{57164946-4E0A-43A4-B78E-410D0F3BC666}"/>
    <cellStyle name="Percent 2 2 7 2 4 2 2 2" xfId="39894" xr:uid="{AA7486E6-D97E-4D26-83F2-417E4B90A22C}"/>
    <cellStyle name="Percent 2 2 7 2 4 2 2 2 2" xfId="39895" xr:uid="{099C348C-7B75-4D53-ABDA-15D431420007}"/>
    <cellStyle name="Percent 2 2 7 2 4 2 2 2 2 2" xfId="39896" xr:uid="{7A08ACC2-3655-4BE6-803E-352905945E56}"/>
    <cellStyle name="Percent 2 2 7 2 4 2 2 2 3" xfId="39897" xr:uid="{72FB2D0D-3C0B-4807-8ECB-19D7899045D5}"/>
    <cellStyle name="Percent 2 2 7 2 4 2 2 2 4" xfId="39898" xr:uid="{FAB257F6-C4E1-4FF2-8D0A-57DB83CE5535}"/>
    <cellStyle name="Percent 2 2 7 2 4 2 2 2 5" xfId="39899" xr:uid="{910CD1A1-7F2E-4DDE-993F-6B3EA52EE0BE}"/>
    <cellStyle name="Percent 2 2 7 2 4 2 2 3" xfId="39900" xr:uid="{1A4B0ECB-716C-4B5C-A13F-96C2F95A2BA6}"/>
    <cellStyle name="Percent 2 2 7 2 4 2 2 3 2" xfId="39901" xr:uid="{17DE8739-7E10-43B6-AF29-441EC53E501F}"/>
    <cellStyle name="Percent 2 2 7 2 4 2 2 4" xfId="39902" xr:uid="{FA8F22F8-7FED-4000-8CA4-18BD3BEE821A}"/>
    <cellStyle name="Percent 2 2 7 2 4 2 2 5" xfId="39903" xr:uid="{4E431734-E238-4168-AED4-4ABF7DBB1FF5}"/>
    <cellStyle name="Percent 2 2 7 2 4 2 3" xfId="39904" xr:uid="{246075DE-B6D8-40DC-832D-AB13C9224DDD}"/>
    <cellStyle name="Percent 2 2 7 2 4 2 4" xfId="39905" xr:uid="{CE37BF47-98CE-46CB-B7E2-4C2805C1E7B3}"/>
    <cellStyle name="Percent 2 2 7 2 4 2 5" xfId="39906" xr:uid="{7A4F5FA6-6605-41AA-8D1B-4038EF53DE8D}"/>
    <cellStyle name="Percent 2 2 7 2 4 2 6" xfId="39907" xr:uid="{432F6777-DB78-408D-94EC-9EEE17572C9B}"/>
    <cellStyle name="Percent 2 2 7 2 4 2 6 2" xfId="39908" xr:uid="{C762A0F6-51A6-42DD-B1E1-3199C2D12840}"/>
    <cellStyle name="Percent 2 2 7 2 4 2 7" xfId="39909" xr:uid="{F97D3FE4-F5AB-4549-B5E2-603ED72A7575}"/>
    <cellStyle name="Percent 2 2 7 2 4 2 8" xfId="39910" xr:uid="{2BC8095A-E59B-42BD-97F2-FB63C3AA1993}"/>
    <cellStyle name="Percent 2 2 7 2 4 2 9" xfId="39911" xr:uid="{20556DC0-1DB7-43D4-B82E-6080695DB190}"/>
    <cellStyle name="Percent 2 2 7 2 4 3" xfId="39912" xr:uid="{EF4A00E3-91C6-4CE3-B7FA-4B5753916202}"/>
    <cellStyle name="Percent 2 2 7 2 4 3 2" xfId="39913" xr:uid="{EFD7FA6A-77E6-4F2C-8F53-A35622A5C1BD}"/>
    <cellStyle name="Percent 2 2 7 2 4 3 2 2" xfId="39914" xr:uid="{8A21D8CD-BADA-4109-9A5D-E8B188B288E8}"/>
    <cellStyle name="Percent 2 2 7 2 4 3 2 2 2" xfId="39915" xr:uid="{4707323C-E286-4921-8AB5-1D1B35BBD7EF}"/>
    <cellStyle name="Percent 2 2 7 2 4 3 2 3" xfId="39916" xr:uid="{40DA3E73-88A6-466B-97B0-75DF6B39357C}"/>
    <cellStyle name="Percent 2 2 7 2 4 3 2 4" xfId="39917" xr:uid="{25F3BC18-C7BD-4EA1-8744-51DABBDC3F6D}"/>
    <cellStyle name="Percent 2 2 7 2 4 3 2 5" xfId="39918" xr:uid="{F2CAB234-B042-4FF2-B269-8CFA671EB015}"/>
    <cellStyle name="Percent 2 2 7 2 4 3 3" xfId="39919" xr:uid="{0B2BB517-7536-4C65-A338-B6599C0FB824}"/>
    <cellStyle name="Percent 2 2 7 2 4 3 3 2" xfId="39920" xr:uid="{E0FBE92F-F3A8-42FC-96F3-5AB09B97614D}"/>
    <cellStyle name="Percent 2 2 7 2 4 3 4" xfId="39921" xr:uid="{FFCE3505-B17D-4E95-9B0D-48142DAD3768}"/>
    <cellStyle name="Percent 2 2 7 2 4 3 5" xfId="39922" xr:uid="{256AEE43-0D9B-49C7-8851-95B0E0EA86EA}"/>
    <cellStyle name="Percent 2 2 7 2 4 4" xfId="39923" xr:uid="{1DA307B5-A230-46A3-BD78-4935C9466E6B}"/>
    <cellStyle name="Percent 2 2 7 2 4 5" xfId="39924" xr:uid="{6648C48C-5488-4512-9B3B-B519458AD0FC}"/>
    <cellStyle name="Percent 2 2 7 2 4 6" xfId="39925" xr:uid="{A435B909-0A9F-46D1-9A3E-5DF02F20822D}"/>
    <cellStyle name="Percent 2 2 7 2 4 6 2" xfId="39926" xr:uid="{6AE5BD66-B87F-4582-9DEE-F6141F759652}"/>
    <cellStyle name="Percent 2 2 7 2 4 7" xfId="39927" xr:uid="{D5A70DF3-5695-4A33-8948-416DF40FBD2C}"/>
    <cellStyle name="Percent 2 2 7 2 4 8" xfId="39928" xr:uid="{5964A3F1-1229-4E54-829F-66DAA2D3F83F}"/>
    <cellStyle name="Percent 2 2 7 2 4 9" xfId="39929" xr:uid="{1E7EE3CE-1DC3-4949-8478-266D0D3CA2EF}"/>
    <cellStyle name="Percent 2 2 7 2 5" xfId="39930" xr:uid="{F43C1315-BF16-4599-A3C1-34E76CF4573F}"/>
    <cellStyle name="Percent 2 2 7 2 6" xfId="39931" xr:uid="{B05E8C5D-E114-46FC-97C3-8772D7F7EF13}"/>
    <cellStyle name="Percent 2 2 7 2 7" xfId="39932" xr:uid="{79D0B5EB-0296-4467-A5C5-1808F92C8C58}"/>
    <cellStyle name="Percent 2 2 7 2 8" xfId="39933" xr:uid="{99B626D2-EF14-45A1-BA62-12BA92AC4F83}"/>
    <cellStyle name="Percent 2 2 7 2 9" xfId="39934" xr:uid="{FD36B49A-B0BB-4773-A823-5090BBEE564B}"/>
    <cellStyle name="Percent 2 2 7 2 9 2" xfId="39935" xr:uid="{C5FE7207-E609-4583-97E2-95D3F902F7A2}"/>
    <cellStyle name="Percent 2 2 7 2 9 2 2" xfId="39936" xr:uid="{07F477F6-C086-48BC-B1CD-7049D73B62FC}"/>
    <cellStyle name="Percent 2 2 7 2 9 2 2 2" xfId="39937" xr:uid="{621C3579-7182-4D25-B88A-9D16E7226127}"/>
    <cellStyle name="Percent 2 2 7 2 9 2 3" xfId="39938" xr:uid="{3CAE9647-82FD-40BE-9A27-4DA4D2B3EA1A}"/>
    <cellStyle name="Percent 2 2 7 2 9 2 4" xfId="39939" xr:uid="{B94B8DD4-1994-45B6-A18E-F3C6466E596A}"/>
    <cellStyle name="Percent 2 2 7 2 9 2 5" xfId="39940" xr:uid="{B8383BC2-36CD-4EF3-A79E-045303A62C8C}"/>
    <cellStyle name="Percent 2 2 7 2 9 3" xfId="39941" xr:uid="{73F1ADF6-6EDE-4F63-8903-85FAB93DAEB8}"/>
    <cellStyle name="Percent 2 2 7 2 9 3 2" xfId="39942" xr:uid="{7EF0370E-9D06-4268-B046-D3E1322C7102}"/>
    <cellStyle name="Percent 2 2 7 2 9 4" xfId="39943" xr:uid="{350956A2-6C76-4715-A1F9-C15A333231BD}"/>
    <cellStyle name="Percent 2 2 7 2 9 5" xfId="39944" xr:uid="{27E68EA4-DFC6-48E1-8098-4612073174C0}"/>
    <cellStyle name="Percent 2 2 7 3" xfId="39945" xr:uid="{003B527F-8453-4B24-9220-3A15677C47F4}"/>
    <cellStyle name="Percent 2 2 7 3 10" xfId="39946" xr:uid="{21EB4554-D741-41C2-8784-4BA14A9082F6}"/>
    <cellStyle name="Percent 2 2 7 3 11" xfId="39947" xr:uid="{F2644B78-E0B7-4606-8BAA-F57ACAD3CBFD}"/>
    <cellStyle name="Percent 2 2 7 3 12" xfId="39948" xr:uid="{4B766ACA-F740-41FE-B382-1429E886436E}"/>
    <cellStyle name="Percent 2 2 7 3 12 2" xfId="39949" xr:uid="{B2059F2F-EDAD-4329-BD64-926142430FA9}"/>
    <cellStyle name="Percent 2 2 7 3 13" xfId="39950" xr:uid="{0F9A75D9-C3AA-4D94-8C57-06A8A48BDE72}"/>
    <cellStyle name="Percent 2 2 7 3 14" xfId="39951" xr:uid="{B84C7CAE-8FE0-47E7-BB89-5B5B2D70788F}"/>
    <cellStyle name="Percent 2 2 7 3 15" xfId="39952" xr:uid="{EB779C91-6DC0-4750-B3BE-F6310A215439}"/>
    <cellStyle name="Percent 2 2 7 3 2" xfId="39953" xr:uid="{AD8ECD3E-51FA-450B-875E-EF43CB62D6F8}"/>
    <cellStyle name="Percent 2 2 7 3 2 2" xfId="39954" xr:uid="{10EBEA7F-12E5-4339-BD7F-7DA641AE0514}"/>
    <cellStyle name="Percent 2 2 7 3 2 2 2" xfId="39955" xr:uid="{0A105C54-3AE0-4FEA-90EE-2B5B500B0909}"/>
    <cellStyle name="Percent 2 2 7 3 2 2 2 2" xfId="39956" xr:uid="{7073E564-16A8-459E-AA93-B1F79D8F0EBA}"/>
    <cellStyle name="Percent 2 2 7 3 2 2 2 2 2" xfId="39957" xr:uid="{23B90379-71C4-4D04-8965-678952F26ACF}"/>
    <cellStyle name="Percent 2 2 7 3 2 2 2 2 2 2" xfId="39958" xr:uid="{EDC9EF03-454F-4703-B0D9-D8245B9AB3A1}"/>
    <cellStyle name="Percent 2 2 7 3 2 2 2 2 3" xfId="39959" xr:uid="{13D5EB17-6FF3-43A0-82BD-5886911E1953}"/>
    <cellStyle name="Percent 2 2 7 3 2 2 2 2 4" xfId="39960" xr:uid="{A8049772-C84F-4280-BC31-BCED5C1D9C62}"/>
    <cellStyle name="Percent 2 2 7 3 2 2 2 2 5" xfId="39961" xr:uid="{BDC2CF2B-E211-4512-980F-A4710B8E46C4}"/>
    <cellStyle name="Percent 2 2 7 3 2 2 2 3" xfId="39962" xr:uid="{14230F9E-2D1B-407B-BEF6-43564F11A07C}"/>
    <cellStyle name="Percent 2 2 7 3 2 2 2 3 2" xfId="39963" xr:uid="{E2532C08-4BDC-4135-9533-89CB776E0E91}"/>
    <cellStyle name="Percent 2 2 7 3 2 2 2 4" xfId="39964" xr:uid="{E6AE6287-C59A-4BFD-9CE4-7B4069B60DFA}"/>
    <cellStyle name="Percent 2 2 7 3 2 2 2 5" xfId="39965" xr:uid="{CE5BDB7C-9BB1-4EEC-8875-A4D560E7BFB3}"/>
    <cellStyle name="Percent 2 2 7 3 2 2 3" xfId="39966" xr:uid="{E3048EA3-C4C9-4E3F-9CE9-A4F2F6D5DF6E}"/>
    <cellStyle name="Percent 2 2 7 3 2 2 4" xfId="39967" xr:uid="{CDBDFB83-AE2B-43B7-9AF4-3DFF2E766794}"/>
    <cellStyle name="Percent 2 2 7 3 2 2 5" xfId="39968" xr:uid="{25334804-DEFB-4082-85A1-FADD2D8390C6}"/>
    <cellStyle name="Percent 2 2 7 3 2 2 6" xfId="39969" xr:uid="{230B1146-4E8F-4EBD-87B3-A806AACC21EF}"/>
    <cellStyle name="Percent 2 2 7 3 2 2 6 2" xfId="39970" xr:uid="{7031BB19-287A-4DFF-9D25-66220288DE73}"/>
    <cellStyle name="Percent 2 2 7 3 2 2 7" xfId="39971" xr:uid="{0BA649E8-819B-4BE1-8309-BEE2EFD34CD5}"/>
    <cellStyle name="Percent 2 2 7 3 2 2 8" xfId="39972" xr:uid="{A0279C86-19DA-47B8-B542-9E7FEB138D00}"/>
    <cellStyle name="Percent 2 2 7 3 2 2 9" xfId="39973" xr:uid="{C1F2433C-4174-479A-9512-FF9236DD12CB}"/>
    <cellStyle name="Percent 2 2 7 3 2 3" xfId="39974" xr:uid="{76A71194-3C04-4D6A-976D-BDC6340FD1FF}"/>
    <cellStyle name="Percent 2 2 7 3 2 3 2" xfId="39975" xr:uid="{1EB9E0D0-B73C-4904-81CB-704819B442A9}"/>
    <cellStyle name="Percent 2 2 7 3 2 3 2 2" xfId="39976" xr:uid="{2327FF20-9AFD-4FA7-AA94-CDC8A8C3655E}"/>
    <cellStyle name="Percent 2 2 7 3 2 3 2 2 2" xfId="39977" xr:uid="{A3B50022-47BF-440E-AE09-CABCD89D4BE4}"/>
    <cellStyle name="Percent 2 2 7 3 2 3 2 3" xfId="39978" xr:uid="{5C03F3A2-632E-42B1-8F58-2CB98C5570D7}"/>
    <cellStyle name="Percent 2 2 7 3 2 3 2 4" xfId="39979" xr:uid="{9FC3A286-FAE7-4D7A-90EB-9404AAC07BD3}"/>
    <cellStyle name="Percent 2 2 7 3 2 3 2 5" xfId="39980" xr:uid="{F2455975-BB60-4B77-88D8-2D9F70647F57}"/>
    <cellStyle name="Percent 2 2 7 3 2 3 3" xfId="39981" xr:uid="{5467C095-4BD1-4370-8E8E-1A10E1E034CB}"/>
    <cellStyle name="Percent 2 2 7 3 2 3 3 2" xfId="39982" xr:uid="{9B288A40-591D-4318-9C0F-9B0634A342E5}"/>
    <cellStyle name="Percent 2 2 7 3 2 3 4" xfId="39983" xr:uid="{8E05BF9F-502D-4650-935A-BC2F75949536}"/>
    <cellStyle name="Percent 2 2 7 3 2 3 5" xfId="39984" xr:uid="{32F0802C-7CFC-4FF0-808A-EB0703083B6A}"/>
    <cellStyle name="Percent 2 2 7 3 2 4" xfId="39985" xr:uid="{72445F8B-245B-4A1D-9A99-74887FEDDDEE}"/>
    <cellStyle name="Percent 2 2 7 3 2 5" xfId="39986" xr:uid="{B7F7EF35-6331-4D5F-9F54-A4725F079C01}"/>
    <cellStyle name="Percent 2 2 7 3 2 6" xfId="39987" xr:uid="{75CAFF10-D34A-4299-B019-494920231334}"/>
    <cellStyle name="Percent 2 2 7 3 2 6 2" xfId="39988" xr:uid="{A5D05438-1CE6-456C-94C5-6F38D2B47F5B}"/>
    <cellStyle name="Percent 2 2 7 3 2 7" xfId="39989" xr:uid="{8A006390-4AC0-4D5D-8218-B39A698DFE00}"/>
    <cellStyle name="Percent 2 2 7 3 2 8" xfId="39990" xr:uid="{7E4A2645-1F66-48DC-B438-47164487A1C2}"/>
    <cellStyle name="Percent 2 2 7 3 2 9" xfId="39991" xr:uid="{B849869D-7982-4A3A-82CC-FF6F924317E7}"/>
    <cellStyle name="Percent 2 2 7 3 3" xfId="39992" xr:uid="{9634C5C0-4AAF-4B95-96CE-11DEC8CE49CE}"/>
    <cellStyle name="Percent 2 2 7 3 4" xfId="39993" xr:uid="{58074F32-1A35-45C4-91AC-5EAECADD59C5}"/>
    <cellStyle name="Percent 2 2 7 3 5" xfId="39994" xr:uid="{3CF0EB85-F862-47CF-8F0A-81F5C48E2AE6}"/>
    <cellStyle name="Percent 2 2 7 3 6" xfId="39995" xr:uid="{EB674B5A-AA7E-4053-9800-954A2ACADE13}"/>
    <cellStyle name="Percent 2 2 7 3 7" xfId="39996" xr:uid="{CF1D9EED-6B77-4C66-A6BC-BE5EC715C7CC}"/>
    <cellStyle name="Percent 2 2 7 3 8" xfId="39997" xr:uid="{962C7FB6-F7D5-4E81-A373-215F4207A55F}"/>
    <cellStyle name="Percent 2 2 7 3 8 2" xfId="39998" xr:uid="{3E633A97-45B5-444A-AE40-743DD1678A62}"/>
    <cellStyle name="Percent 2 2 7 3 8 2 2" xfId="39999" xr:uid="{E745EDC7-FA67-4EE4-93E1-017DCB46D0B3}"/>
    <cellStyle name="Percent 2 2 7 3 8 2 2 2" xfId="40000" xr:uid="{E9936853-CAC1-4F7A-8A6D-28FC6771214C}"/>
    <cellStyle name="Percent 2 2 7 3 8 2 3" xfId="40001" xr:uid="{ECF0406C-3A1D-427B-AA9E-BAFF8E8DB356}"/>
    <cellStyle name="Percent 2 2 7 3 8 2 4" xfId="40002" xr:uid="{F4048110-E3AC-4BFB-8C59-F18F6A984CD8}"/>
    <cellStyle name="Percent 2 2 7 3 8 2 5" xfId="40003" xr:uid="{7DB496BC-DA4F-4C67-9F43-A2796627B22F}"/>
    <cellStyle name="Percent 2 2 7 3 8 3" xfId="40004" xr:uid="{39F7AB09-6AEB-40A4-BCDF-DBB0473F9102}"/>
    <cellStyle name="Percent 2 2 7 3 8 3 2" xfId="40005" xr:uid="{CD59CA90-7EEA-4181-AB53-C620F4A231FA}"/>
    <cellStyle name="Percent 2 2 7 3 8 4" xfId="40006" xr:uid="{9A8A16DE-3010-4B70-B5BC-2934B32689FA}"/>
    <cellStyle name="Percent 2 2 7 3 8 5" xfId="40007" xr:uid="{BF477FF1-FC8C-4B1C-8BE7-81E9D31DE612}"/>
    <cellStyle name="Percent 2 2 7 3 9" xfId="40008" xr:uid="{64835D22-9186-40FB-BD82-C765293C448D}"/>
    <cellStyle name="Percent 2 2 7 4" xfId="40009" xr:uid="{657DDDD1-28C0-46F9-AF8E-66CEBA7AFBCD}"/>
    <cellStyle name="Percent 2 2 7 4 2" xfId="40010" xr:uid="{A0F43FE5-867D-43D8-9223-C3E90717B836}"/>
    <cellStyle name="Percent 2 2 7 4 2 2" xfId="40011" xr:uid="{E6A70E2A-9D2D-45A0-8239-BDA71EDDB74C}"/>
    <cellStyle name="Percent 2 2 7 4 2 2 2" xfId="40012" xr:uid="{DAF9AB2B-3FD4-4E25-BE53-12393D6FB511}"/>
    <cellStyle name="Percent 2 2 7 4 2 2 2 2" xfId="40013" xr:uid="{0DD6128E-D502-4687-819F-37AA959117D6}"/>
    <cellStyle name="Percent 2 2 7 4 2 2 2 2 2" xfId="40014" xr:uid="{2B5DEEC8-2170-4761-BE87-5CBA505A4173}"/>
    <cellStyle name="Percent 2 2 7 4 2 2 2 3" xfId="40015" xr:uid="{8231C51B-CAC8-495C-A4FF-675E4D0ECA14}"/>
    <cellStyle name="Percent 2 2 7 4 2 2 2 4" xfId="40016" xr:uid="{C349D78E-9D88-4AE8-98F0-65C2499A4314}"/>
    <cellStyle name="Percent 2 2 7 4 2 2 2 5" xfId="40017" xr:uid="{B2D2A7A6-0016-4BCE-B9DA-326C76BE7592}"/>
    <cellStyle name="Percent 2 2 7 4 2 2 3" xfId="40018" xr:uid="{82F0DC63-9E0F-443E-8662-98E998BBC711}"/>
    <cellStyle name="Percent 2 2 7 4 2 2 3 2" xfId="40019" xr:uid="{FCADB33F-C8B8-44C7-BEFE-EAA233461386}"/>
    <cellStyle name="Percent 2 2 7 4 2 2 4" xfId="40020" xr:uid="{56420CC1-AE9F-4962-9E19-707FC7C7456A}"/>
    <cellStyle name="Percent 2 2 7 4 2 2 5" xfId="40021" xr:uid="{1F8AB658-5754-4B39-AA40-DD0F8A4214F5}"/>
    <cellStyle name="Percent 2 2 7 4 2 3" xfId="40022" xr:uid="{BB27FDE8-9582-414D-B4B5-FDFE18B43E05}"/>
    <cellStyle name="Percent 2 2 7 4 2 4" xfId="40023" xr:uid="{6AD1AF48-E750-40CE-B61E-393362AEFDAD}"/>
    <cellStyle name="Percent 2 2 7 4 2 5" xfId="40024" xr:uid="{0DB0724F-DC53-41F5-AD55-9261196B723A}"/>
    <cellStyle name="Percent 2 2 7 4 2 6" xfId="40025" xr:uid="{4E9C0E7C-7945-4E4E-A2B6-AA6F72B34368}"/>
    <cellStyle name="Percent 2 2 7 4 2 6 2" xfId="40026" xr:uid="{7DA95BCD-4F71-4E92-BAFF-D555A30678C2}"/>
    <cellStyle name="Percent 2 2 7 4 2 7" xfId="40027" xr:uid="{276EB5BD-B3E2-4559-A991-BA69B3DCCA78}"/>
    <cellStyle name="Percent 2 2 7 4 2 8" xfId="40028" xr:uid="{BFD6E161-0741-4B22-AA2B-A2F8DA394EA0}"/>
    <cellStyle name="Percent 2 2 7 4 2 9" xfId="40029" xr:uid="{21D3776C-CEAB-4CAF-B347-232BA506EB41}"/>
    <cellStyle name="Percent 2 2 7 4 3" xfId="40030" xr:uid="{3D274227-8083-40E0-8DEC-B8DEFFAEA3B8}"/>
    <cellStyle name="Percent 2 2 7 4 3 2" xfId="40031" xr:uid="{7886CFD5-A1E4-47BF-B209-AE0C39C0D286}"/>
    <cellStyle name="Percent 2 2 7 4 3 2 2" xfId="40032" xr:uid="{6117E69E-15A0-43E4-A5AD-77D112A2248E}"/>
    <cellStyle name="Percent 2 2 7 4 3 2 2 2" xfId="40033" xr:uid="{1E80B213-1D05-411E-851E-98EE464E24DD}"/>
    <cellStyle name="Percent 2 2 7 4 3 2 3" xfId="40034" xr:uid="{C803EC67-A5D6-4B8D-873B-625EDD8D2000}"/>
    <cellStyle name="Percent 2 2 7 4 3 2 4" xfId="40035" xr:uid="{A32ED61D-06BA-436F-AF0D-E39879A4A8A8}"/>
    <cellStyle name="Percent 2 2 7 4 3 2 5" xfId="40036" xr:uid="{ABDA96AE-147E-4C9B-A891-E3FFB41E0BFE}"/>
    <cellStyle name="Percent 2 2 7 4 3 3" xfId="40037" xr:uid="{98BF4925-F365-4258-AB53-9FF1BB7A55D4}"/>
    <cellStyle name="Percent 2 2 7 4 3 3 2" xfId="40038" xr:uid="{555254F6-9F72-40BC-81DD-7AF55163C8CD}"/>
    <cellStyle name="Percent 2 2 7 4 3 4" xfId="40039" xr:uid="{4A21BD31-3939-4514-949E-366F6EE5EAF7}"/>
    <cellStyle name="Percent 2 2 7 4 3 5" xfId="40040" xr:uid="{7AC86BC1-0EAD-4918-B7DC-3E648148AFBF}"/>
    <cellStyle name="Percent 2 2 7 4 4" xfId="40041" xr:uid="{24F034BE-C2AE-4A16-9000-527F783935F5}"/>
    <cellStyle name="Percent 2 2 7 4 5" xfId="40042" xr:uid="{6B459333-D75F-4B0D-9291-CFA315240504}"/>
    <cellStyle name="Percent 2 2 7 4 6" xfId="40043" xr:uid="{33A0688F-9E9B-49CA-8E45-8D9A4C45FA44}"/>
    <cellStyle name="Percent 2 2 7 4 6 2" xfId="40044" xr:uid="{757E7724-8DD8-4B40-8136-8BA4F726D715}"/>
    <cellStyle name="Percent 2 2 7 4 7" xfId="40045" xr:uid="{AA79C4BE-2EBB-4ED6-B875-BC9E7719B675}"/>
    <cellStyle name="Percent 2 2 7 4 8" xfId="40046" xr:uid="{1F9823C9-5203-4EC8-BEAD-5B46AB6D7A24}"/>
    <cellStyle name="Percent 2 2 7 4 9" xfId="40047" xr:uid="{BDBB403B-B445-49EB-B7D8-ABBF8F230AD8}"/>
    <cellStyle name="Percent 2 2 7 5" xfId="40048" xr:uid="{FC105496-4905-446F-BD32-64B6367B11F1}"/>
    <cellStyle name="Percent 2 2 7 5 2" xfId="40049" xr:uid="{9D362E94-396A-4820-8E3A-715AC04FF867}"/>
    <cellStyle name="Percent 2 2 7 5 3" xfId="40050" xr:uid="{1DD9EC9F-2193-4099-BC00-ED78541391B1}"/>
    <cellStyle name="Percent 2 2 7 6" xfId="40051" xr:uid="{55F86A56-D3AF-4768-BC0E-D5486A125897}"/>
    <cellStyle name="Percent 2 2 7 6 2" xfId="40052" xr:uid="{00F8C4A3-E88B-43CC-A5FA-DA5472A1D0DD}"/>
    <cellStyle name="Percent 2 2 7 6 3" xfId="40053" xr:uid="{6FEDDB1B-841B-44A6-A374-439CDFE1D67F}"/>
    <cellStyle name="Percent 2 2 7 7" xfId="40054" xr:uid="{3918AA9F-6577-41B7-9CDC-ED76128FD8D6}"/>
    <cellStyle name="Percent 2 2 7 7 2" xfId="40055" xr:uid="{C2F2292A-3B4C-46AA-A7F1-0A5EAA56AD00}"/>
    <cellStyle name="Percent 2 2 7 7 3" xfId="40056" xr:uid="{B62E01F1-A5E6-472F-8EF2-4FD9C0D1BBED}"/>
    <cellStyle name="Percent 2 2 7 8" xfId="40057" xr:uid="{84A24EAD-93D0-4990-AC05-F4AF57704B46}"/>
    <cellStyle name="Percent 2 2 7 8 2" xfId="40058" xr:uid="{187DC879-D293-4547-86A3-0A9491F3F2AE}"/>
    <cellStyle name="Percent 2 2 7 8 3" xfId="40059" xr:uid="{B8FEB959-F15E-4B1C-A360-801CC2ADCF02}"/>
    <cellStyle name="Percent 2 2 7 9" xfId="40060" xr:uid="{C8BC241B-251A-4A1C-9F80-663A46FE5879}"/>
    <cellStyle name="Percent 2 2 7 9 2" xfId="40061" xr:uid="{7DACEB6F-2FC4-46DB-9853-761E6C0BE79A}"/>
    <cellStyle name="Percent 2 2 7 9 2 2" xfId="40062" xr:uid="{DE602F00-F21E-44EF-A091-B2C0D49184DE}"/>
    <cellStyle name="Percent 2 2 7 9 2 2 2" xfId="40063" xr:uid="{89F4D20E-836B-4267-BE69-89CB589ED76E}"/>
    <cellStyle name="Percent 2 2 7 9 2 3" xfId="40064" xr:uid="{EDEDDD71-FF96-405B-8F34-EC6053865619}"/>
    <cellStyle name="Percent 2 2 7 9 2 4" xfId="40065" xr:uid="{E2370C6C-262B-40C6-A1D9-E0656CD4A536}"/>
    <cellStyle name="Percent 2 2 7 9 2 5" xfId="40066" xr:uid="{602E4041-99BB-4AEE-9DC1-ABBB4712138D}"/>
    <cellStyle name="Percent 2 2 7 9 3" xfId="40067" xr:uid="{2FB9B2FB-19BA-4E32-9DB3-F67B7A0311F5}"/>
    <cellStyle name="Percent 2 2 7 9 3 2" xfId="40068" xr:uid="{6C2E52D9-AFDD-4312-B3E3-FCD3309B6589}"/>
    <cellStyle name="Percent 2 2 7 9 4" xfId="40069" xr:uid="{75ECD440-35BD-4139-AA2C-0747276D29BE}"/>
    <cellStyle name="Percent 2 2 7 9 5" xfId="40070" xr:uid="{A2628301-81F9-47A5-8FE6-C41CC94103C6}"/>
    <cellStyle name="Percent 2 2 8" xfId="40071" xr:uid="{FFB218AB-9A59-499B-95D7-06CD2415715B}"/>
    <cellStyle name="Percent 2 2 8 10" xfId="40072" xr:uid="{7A7B2404-68B3-412E-BADD-390642146CB9}"/>
    <cellStyle name="Percent 2 2 8 11" xfId="40073" xr:uid="{4045A9F1-751A-424A-89D4-039B9DFD641C}"/>
    <cellStyle name="Percent 2 2 8 12" xfId="40074" xr:uid="{FCE42340-80A4-4EC8-975F-4085A913267F}"/>
    <cellStyle name="Percent 2 2 8 12 2" xfId="40075" xr:uid="{C7CF26E9-1239-4415-9DD0-8D990497331B}"/>
    <cellStyle name="Percent 2 2 8 13" xfId="40076" xr:uid="{6E205B01-0708-411D-99C7-B9F97D0C95F2}"/>
    <cellStyle name="Percent 2 2 8 14" xfId="40077" xr:uid="{15090186-BC1C-4F36-A8D7-DA3C6BFDD82F}"/>
    <cellStyle name="Percent 2 2 8 15" xfId="40078" xr:uid="{5E1CFED7-F8B0-4D56-A218-2EF915A5C65E}"/>
    <cellStyle name="Percent 2 2 8 2" xfId="40079" xr:uid="{9A0EDDE6-6ADD-4EE2-B268-E3E45B35CF82}"/>
    <cellStyle name="Percent 2 2 8 2 2" xfId="40080" xr:uid="{9D2CB41E-9D64-4388-89FB-8129349126C9}"/>
    <cellStyle name="Percent 2 2 8 2 2 2" xfId="40081" xr:uid="{FD8917A6-CDF5-444F-A52B-6C24DAECB94F}"/>
    <cellStyle name="Percent 2 2 8 2 2 2 2" xfId="40082" xr:uid="{8BE6E727-F55E-41D4-AE3C-9694E7F343C7}"/>
    <cellStyle name="Percent 2 2 8 2 2 2 2 2" xfId="40083" xr:uid="{3031EC3A-95AA-458C-BA47-41625B48035E}"/>
    <cellStyle name="Percent 2 2 8 2 2 2 2 2 2" xfId="40084" xr:uid="{0A05017D-58DD-4B14-BF90-F11079F8709E}"/>
    <cellStyle name="Percent 2 2 8 2 2 2 2 3" xfId="40085" xr:uid="{FC46A6AC-FE69-4771-9AD0-9255940DE938}"/>
    <cellStyle name="Percent 2 2 8 2 2 2 2 4" xfId="40086" xr:uid="{07DFF9D4-6AEF-4635-9FB4-0DC401877AD0}"/>
    <cellStyle name="Percent 2 2 8 2 2 2 2 5" xfId="40087" xr:uid="{A831DAEA-9353-42C6-A865-8CE416186DBE}"/>
    <cellStyle name="Percent 2 2 8 2 2 2 3" xfId="40088" xr:uid="{D9BD6860-C09F-47CB-B879-7237A903BF91}"/>
    <cellStyle name="Percent 2 2 8 2 2 2 3 2" xfId="40089" xr:uid="{2384EDBB-182F-4174-9579-B6453E2AA4AF}"/>
    <cellStyle name="Percent 2 2 8 2 2 2 4" xfId="40090" xr:uid="{1394D865-1F1D-44BE-93D2-0B1B8C6871EB}"/>
    <cellStyle name="Percent 2 2 8 2 2 2 5" xfId="40091" xr:uid="{C930F2D3-85D9-4B30-BBA7-786B80CC6A20}"/>
    <cellStyle name="Percent 2 2 8 2 2 3" xfId="40092" xr:uid="{2B6980EC-8BB2-4180-A641-4D8D04C89BD7}"/>
    <cellStyle name="Percent 2 2 8 2 2 4" xfId="40093" xr:uid="{4E755CA8-FE11-497A-903F-2958462BFB18}"/>
    <cellStyle name="Percent 2 2 8 2 2 5" xfId="40094" xr:uid="{37EE21F2-D3EF-403A-AB4F-1BD574A550FF}"/>
    <cellStyle name="Percent 2 2 8 2 2 6" xfId="40095" xr:uid="{0A870C84-5469-40C9-A864-41343E58AA01}"/>
    <cellStyle name="Percent 2 2 8 2 2 6 2" xfId="40096" xr:uid="{718E981D-E708-4504-8E39-7DB6909A330B}"/>
    <cellStyle name="Percent 2 2 8 2 2 7" xfId="40097" xr:uid="{02DF0A4F-930C-4E8E-BDDB-52BEE4069E74}"/>
    <cellStyle name="Percent 2 2 8 2 2 8" xfId="40098" xr:uid="{03A261A3-6BBB-41AD-A873-7A41BCF6C435}"/>
    <cellStyle name="Percent 2 2 8 2 2 9" xfId="40099" xr:uid="{D4643F51-89EC-4498-8975-DF2B0FA3EF19}"/>
    <cellStyle name="Percent 2 2 8 2 3" xfId="40100" xr:uid="{60F558B0-555A-4C15-8331-4DE047D6D1BA}"/>
    <cellStyle name="Percent 2 2 8 2 3 2" xfId="40101" xr:uid="{A5D9A51E-3597-451C-823E-6951E7DA3175}"/>
    <cellStyle name="Percent 2 2 8 2 3 2 2" xfId="40102" xr:uid="{3D1C406D-5BEB-4C4D-BF06-09722BAC5083}"/>
    <cellStyle name="Percent 2 2 8 2 3 2 2 2" xfId="40103" xr:uid="{065BECA1-5AA5-4EB6-AEA6-1AB6C1F5886F}"/>
    <cellStyle name="Percent 2 2 8 2 3 2 3" xfId="40104" xr:uid="{0DAD0F47-2491-4E49-B6F2-01D3EA736CF3}"/>
    <cellStyle name="Percent 2 2 8 2 3 2 4" xfId="40105" xr:uid="{7DC24F25-9FAC-428D-B4B1-EF851658BF57}"/>
    <cellStyle name="Percent 2 2 8 2 3 2 5" xfId="40106" xr:uid="{9BEA839F-8FB6-4D87-84AB-6CEB02A3824F}"/>
    <cellStyle name="Percent 2 2 8 2 3 3" xfId="40107" xr:uid="{D927D589-F33A-49CB-858A-8C7579A3EA71}"/>
    <cellStyle name="Percent 2 2 8 2 3 3 2" xfId="40108" xr:uid="{234D3983-92A3-4EF9-9A99-2DD8A0DF19E5}"/>
    <cellStyle name="Percent 2 2 8 2 3 4" xfId="40109" xr:uid="{C38580FA-EB89-4BF1-8684-372A021B4819}"/>
    <cellStyle name="Percent 2 2 8 2 3 5" xfId="40110" xr:uid="{28AA3D1D-9928-4BDE-AA92-7CE0B7C3F00C}"/>
    <cellStyle name="Percent 2 2 8 2 4" xfId="40111" xr:uid="{BA8D3338-63AF-42D2-A5BB-05F743F67E29}"/>
    <cellStyle name="Percent 2 2 8 2 5" xfId="40112" xr:uid="{B283981F-B38D-4EF1-9DB4-F2E247AB15F6}"/>
    <cellStyle name="Percent 2 2 8 2 6" xfId="40113" xr:uid="{AAC6376C-2565-4453-851D-6BB5F8B768BB}"/>
    <cellStyle name="Percent 2 2 8 2 6 2" xfId="40114" xr:uid="{E329F3D4-493F-4ECE-A9BE-BE2E3293D78E}"/>
    <cellStyle name="Percent 2 2 8 2 7" xfId="40115" xr:uid="{9D651DF5-5694-4741-B010-0A5CA9E65D47}"/>
    <cellStyle name="Percent 2 2 8 2 8" xfId="40116" xr:uid="{D048915B-5D26-4AFC-9A91-E3965B5B49F8}"/>
    <cellStyle name="Percent 2 2 8 2 9" xfId="40117" xr:uid="{22C48BAF-2A4E-4374-973A-9DB3B76582B0}"/>
    <cellStyle name="Percent 2 2 8 3" xfId="40118" xr:uid="{8008D708-A9D3-4CC2-8ABB-50F8088BD8F4}"/>
    <cellStyle name="Percent 2 2 8 3 2" xfId="40119" xr:uid="{7622F02A-6F80-4240-BF52-64837AE3EACB}"/>
    <cellStyle name="Percent 2 2 8 3 3" xfId="40120" xr:uid="{5386BA1B-A3CB-4451-B869-44D655DF89D3}"/>
    <cellStyle name="Percent 2 2 8 4" xfId="40121" xr:uid="{65A53C0D-3B98-4DE6-9CFD-33B18AB31530}"/>
    <cellStyle name="Percent 2 2 8 4 2" xfId="40122" xr:uid="{4E2E5AC4-67B6-4A44-9CFA-19EC60647CBE}"/>
    <cellStyle name="Percent 2 2 8 4 3" xfId="40123" xr:uid="{C9B7558F-806E-4840-ABBE-E8862E411AD5}"/>
    <cellStyle name="Percent 2 2 8 5" xfId="40124" xr:uid="{E23D68AD-A02A-40E0-B8AB-D7A390464109}"/>
    <cellStyle name="Percent 2 2 8 5 2" xfId="40125" xr:uid="{199C6CCE-AE67-4291-BF79-128C4A1D8C04}"/>
    <cellStyle name="Percent 2 2 8 5 3" xfId="40126" xr:uid="{DF1F44BE-B2D9-4D27-B6D9-796D2B7D7DDD}"/>
    <cellStyle name="Percent 2 2 8 6" xfId="40127" xr:uid="{07E417B7-2C07-4588-B046-4E67A0AA97A6}"/>
    <cellStyle name="Percent 2 2 8 6 2" xfId="40128" xr:uid="{23CBBED8-10EB-42AC-932A-CB04657F542B}"/>
    <cellStyle name="Percent 2 2 8 6 3" xfId="40129" xr:uid="{0F3F40EF-86AA-4CD2-8D1B-7642C3ECF2EA}"/>
    <cellStyle name="Percent 2 2 8 7" xfId="40130" xr:uid="{B091F243-09F5-4BA5-B9F2-C75D7A6D1FDB}"/>
    <cellStyle name="Percent 2 2 8 7 2" xfId="40131" xr:uid="{D7295093-07E5-4A7A-9329-F9FBBA4B8001}"/>
    <cellStyle name="Percent 2 2 8 7 3" xfId="40132" xr:uid="{A5182960-5C9A-484E-8C42-2936A75AE694}"/>
    <cellStyle name="Percent 2 2 8 8" xfId="40133" xr:uid="{03013F60-E0CE-49F5-933D-02E3BC7A5218}"/>
    <cellStyle name="Percent 2 2 8 8 2" xfId="40134" xr:uid="{E2F845EE-351F-4EA5-846A-86BE082C8D74}"/>
    <cellStyle name="Percent 2 2 8 8 2 2" xfId="40135" xr:uid="{F14D45FC-2A8F-40D3-A606-71B274AE6D45}"/>
    <cellStyle name="Percent 2 2 8 8 2 2 2" xfId="40136" xr:uid="{879C1183-E40C-49E5-B8BF-29E7472E4CBF}"/>
    <cellStyle name="Percent 2 2 8 8 2 3" xfId="40137" xr:uid="{FFDF3BFB-7261-4CEC-9F5F-278CBFD910C7}"/>
    <cellStyle name="Percent 2 2 8 8 2 4" xfId="40138" xr:uid="{9DAD0D9A-5192-44E0-8084-97980D350D7E}"/>
    <cellStyle name="Percent 2 2 8 8 2 5" xfId="40139" xr:uid="{D6AA081F-A1D5-4A07-852D-B72715A173C7}"/>
    <cellStyle name="Percent 2 2 8 8 3" xfId="40140" xr:uid="{5323A113-5AF7-4B47-8A93-225EBE528852}"/>
    <cellStyle name="Percent 2 2 8 8 3 2" xfId="40141" xr:uid="{00BA6BF6-3B61-4EEC-B284-78A1AF4A2A54}"/>
    <cellStyle name="Percent 2 2 8 8 4" xfId="40142" xr:uid="{C8541693-78BF-438F-9BC6-7D639F4DD4CB}"/>
    <cellStyle name="Percent 2 2 8 8 5" xfId="40143" xr:uid="{6BBAC849-500B-47FA-8407-19449DAFFF54}"/>
    <cellStyle name="Percent 2 2 8 9" xfId="40144" xr:uid="{DE04F182-3CAC-4F9A-B34C-A9ADD290DC85}"/>
    <cellStyle name="Percent 2 2 9" xfId="40145" xr:uid="{911CB18B-A926-49A5-86BD-23D15D1EB792}"/>
    <cellStyle name="Percent 2 2 9 2" xfId="40146" xr:uid="{27756016-3CAD-421D-82FE-8AE3CBA20470}"/>
    <cellStyle name="Percent 2 2 9 3" xfId="40147" xr:uid="{A5514054-2F3A-4868-84BD-16D0DBE76528}"/>
    <cellStyle name="Percent 2 20" xfId="40148" xr:uid="{1327E554-23F7-4D33-A87C-C0AB8699855C}"/>
    <cellStyle name="Percent 2 21" xfId="40149" xr:uid="{8699FD14-AAA4-4F48-930D-B99440169272}"/>
    <cellStyle name="Percent 2 22" xfId="40150" xr:uid="{AE655009-E7CA-4F2B-85C5-15ABD8FBDA94}"/>
    <cellStyle name="Percent 2 23" xfId="40151" xr:uid="{5C12D240-0BB1-415D-8006-6A724DBF75D9}"/>
    <cellStyle name="Percent 2 24" xfId="40152" xr:uid="{DC7A4CC8-A1C0-4F73-B40C-1C3871C8F3F7}"/>
    <cellStyle name="Percent 2 25" xfId="40153" xr:uid="{2B46DCAF-9F72-4519-85D1-0DE90CC2F5FA}"/>
    <cellStyle name="Percent 2 26" xfId="40154" xr:uid="{BCAA6D8E-4B1C-48AD-B235-746A2D41E61A}"/>
    <cellStyle name="Percent 2 27" xfId="40155" xr:uid="{F829F73E-5B7C-49C9-9401-76C38A7A1895}"/>
    <cellStyle name="Percent 2 28" xfId="40156" xr:uid="{866EA7CD-D481-400C-85B8-6E644D359F34}"/>
    <cellStyle name="Percent 2 29" xfId="40157" xr:uid="{6599999F-7116-45C5-8CC5-F9D9653C78CB}"/>
    <cellStyle name="Percent 2 3" xfId="40158" xr:uid="{8C02FE6F-0905-4FA5-98B9-CDE48B526BDB}"/>
    <cellStyle name="Percent 2 3 10" xfId="40159" xr:uid="{EDC2FE88-7FEF-4266-B0D5-2DF3498B4CF2}"/>
    <cellStyle name="Percent 2 3 11" xfId="40160" xr:uid="{B23FD3C1-B5BF-431A-989B-AB9B62A79AB3}"/>
    <cellStyle name="Percent 2 3 12" xfId="40161" xr:uid="{1812973D-47BF-4BDA-91AF-A05AA0BC0C3E}"/>
    <cellStyle name="Percent 2 3 12 2" xfId="40162" xr:uid="{4B4B4C76-8F4A-4A66-AEAA-EC0B2806ACEA}"/>
    <cellStyle name="Percent 2 3 12 3" xfId="40163" xr:uid="{7B7A21B6-F99B-42B8-B60A-1003465A9661}"/>
    <cellStyle name="Percent 2 3 13" xfId="40164" xr:uid="{476EBB73-81E4-4230-A1CA-7AE1346DF7EF}"/>
    <cellStyle name="Percent 2 3 14" xfId="40165" xr:uid="{65EF5F30-DD33-41A8-9C35-5AE1ACA49D75}"/>
    <cellStyle name="Percent 2 3 15" xfId="40166" xr:uid="{D3649CBB-CA9B-450E-8F63-3A3C90D152A1}"/>
    <cellStyle name="Percent 2 3 16" xfId="40167" xr:uid="{8E7BC98D-2810-41BC-9CE9-A71C84F63E98}"/>
    <cellStyle name="Percent 2 3 17" xfId="40168" xr:uid="{5F46AF33-21ED-43F8-9172-843C0E2F5FC8}"/>
    <cellStyle name="Percent 2 3 18" xfId="40169" xr:uid="{42A5C9DF-D23A-4BBF-8F43-18F5947F9692}"/>
    <cellStyle name="Percent 2 3 19" xfId="40170" xr:uid="{4ADEFCA8-5F5B-49BF-9E24-41FF68B80F30}"/>
    <cellStyle name="Percent 2 3 2" xfId="40171" xr:uid="{D7005A6D-B77F-4156-BB16-6729CF49BE2B}"/>
    <cellStyle name="Percent 2 3 2 2" xfId="40172" xr:uid="{5256F87F-6137-4E9C-BD21-E150CD35AD44}"/>
    <cellStyle name="Percent 2 3 2 3" xfId="40173" xr:uid="{4B052AEF-A1EE-4D5B-8C6B-686DC7072178}"/>
    <cellStyle name="Percent 2 3 20" xfId="40174" xr:uid="{E94C883E-B39A-4321-BE60-C499CB730F5D}"/>
    <cellStyle name="Percent 2 3 21" xfId="40175" xr:uid="{F7BD134B-2CB1-40B4-8CE3-12DE35E2FAA5}"/>
    <cellStyle name="Percent 2 3 22" xfId="40176" xr:uid="{4CF2DDBE-B6E2-4E4A-9EF5-0D859D33943D}"/>
    <cellStyle name="Percent 2 3 23" xfId="40177" xr:uid="{FF424718-36CC-4630-B2A9-F8FD63231A1A}"/>
    <cellStyle name="Percent 2 3 24" xfId="40178" xr:uid="{C5106CE5-1081-423F-8A28-98BA0A28243A}"/>
    <cellStyle name="Percent 2 3 25" xfId="40179" xr:uid="{A555BA57-CD60-4ED4-B3D2-A4A63CA99117}"/>
    <cellStyle name="Percent 2 3 26" xfId="40180" xr:uid="{8DBDE6D2-C9B1-4588-AC7C-456611D0348B}"/>
    <cellStyle name="Percent 2 3 27" xfId="40181" xr:uid="{565474C2-7333-4D65-844C-F58773B8CDA9}"/>
    <cellStyle name="Percent 2 3 28" xfId="40182" xr:uid="{1F92B9BE-9F56-4C64-AB57-402300710040}"/>
    <cellStyle name="Percent 2 3 29" xfId="40183" xr:uid="{2B205174-E7FB-4441-AE36-B3A89AF43F16}"/>
    <cellStyle name="Percent 2 3 3" xfId="40184" xr:uid="{7FB08A7C-FAC3-4CE1-AD95-C68F40FDEB16}"/>
    <cellStyle name="Percent 2 3 3 2" xfId="40185" xr:uid="{36D164DE-DE83-4B9E-8BA9-FB9C20399D71}"/>
    <cellStyle name="Percent 2 3 3 3" xfId="40186" xr:uid="{53865978-2384-4182-B3F4-AB8A8504C192}"/>
    <cellStyle name="Percent 2 3 30" xfId="40187" xr:uid="{EAF83EB0-2627-4104-BD4D-0B1D9697D0D1}"/>
    <cellStyle name="Percent 2 3 31" xfId="41572" xr:uid="{EFC6DFAA-9445-4FA2-9A12-5867FDF55303}"/>
    <cellStyle name="Percent 2 3 4" xfId="40188" xr:uid="{B0651219-41D7-4B55-9288-9E4785EFD3C2}"/>
    <cellStyle name="Percent 2 3 4 2" xfId="40189" xr:uid="{F6825328-4EC3-4CAC-B1FE-1BBA1D4236B0}"/>
    <cellStyle name="Percent 2 3 4 3" xfId="40190" xr:uid="{29568BA4-EE57-4F8D-866A-048F8470F984}"/>
    <cellStyle name="Percent 2 3 5" xfId="40191" xr:uid="{8C9AC573-868B-43F8-B87B-20C408E14370}"/>
    <cellStyle name="Percent 2 3 5 2" xfId="40192" xr:uid="{47D94FE5-1C3C-4A03-B4D4-DE9B16945867}"/>
    <cellStyle name="Percent 2 3 5 3" xfId="40193" xr:uid="{4D64BE93-B66F-4940-8DD7-2F4B5E55FCEE}"/>
    <cellStyle name="Percent 2 3 6" xfId="40194" xr:uid="{570D4032-D85B-4D18-B370-2B3C16AA9F29}"/>
    <cellStyle name="Percent 2 3 6 2" xfId="40195" xr:uid="{B8291500-F79D-4A98-92CA-B0C034D241D2}"/>
    <cellStyle name="Percent 2 3 6 3" xfId="40196" xr:uid="{7BCF04A5-D40C-4B93-8745-FA60243A47A5}"/>
    <cellStyle name="Percent 2 3 7" xfId="40197" xr:uid="{53D4CAB8-981C-4EAA-A476-6753A0BFD0EB}"/>
    <cellStyle name="Percent 2 3 7 2" xfId="41904" xr:uid="{9145811E-921F-496E-B13D-28AF2FBEE72E}"/>
    <cellStyle name="Percent 2 3 8" xfId="40198" xr:uid="{A551B6DF-195C-4257-A9BC-22E0A0979E9E}"/>
    <cellStyle name="Percent 2 3 9" xfId="40199" xr:uid="{2B2D9F75-A660-49A9-BC10-2F8E57B2F348}"/>
    <cellStyle name="Percent 2 30" xfId="40200" xr:uid="{BCD91E44-6CE2-45D8-AD85-566CD22C959A}"/>
    <cellStyle name="Percent 2 31" xfId="40201" xr:uid="{DAAE59BA-CE48-4C29-A5CB-C01D4C6F72C8}"/>
    <cellStyle name="Percent 2 32" xfId="40202" xr:uid="{622637EB-F3C0-45CF-BAAA-D320929813C6}"/>
    <cellStyle name="Percent 2 33" xfId="40203" xr:uid="{449F0F4E-AFBD-475B-B520-C44BE7873B6B}"/>
    <cellStyle name="Percent 2 34" xfId="40204" xr:uid="{41536D7A-B72F-4AEA-855A-85E92FC2099E}"/>
    <cellStyle name="Percent 2 35" xfId="40205" xr:uid="{E01077F1-D832-469A-82B5-4A16CBF3CA12}"/>
    <cellStyle name="Percent 2 36" xfId="40206" xr:uid="{F4F017F9-3EF1-4B11-BCA9-2ADAFC385B26}"/>
    <cellStyle name="Percent 2 37" xfId="40207" xr:uid="{8D0DF66A-EAA7-452A-B098-A8D24085A8E0}"/>
    <cellStyle name="Percent 2 38" xfId="40208" xr:uid="{119BD5C7-04E3-4538-8B50-BA06D00A146C}"/>
    <cellStyle name="Percent 2 39" xfId="40209" xr:uid="{678BBB33-0890-4FC0-9D90-2E446B568A13}"/>
    <cellStyle name="Percent 2 4" xfId="40210" xr:uid="{C59944E9-0192-4C30-96EB-1255A006D09F}"/>
    <cellStyle name="Percent 2 4 2" xfId="40211" xr:uid="{D321D73E-3B98-4559-9E91-5B72A25AB387}"/>
    <cellStyle name="Percent 2 4 3" xfId="40212" xr:uid="{680AB1DF-659B-4C82-9CDA-45E6946F4DCB}"/>
    <cellStyle name="Percent 2 4 4" xfId="41573" xr:uid="{9B97EF7D-B0D3-4447-96CE-93F5AFBCDAF3}"/>
    <cellStyle name="Percent 2 40" xfId="40213" xr:uid="{D7048229-1627-4568-A864-1B6A17178721}"/>
    <cellStyle name="Percent 2 41" xfId="40214" xr:uid="{F9B44F86-2139-4519-9528-C25E897C6CDC}"/>
    <cellStyle name="Percent 2 42" xfId="40215" xr:uid="{9FD17452-547D-4A5E-B106-0DFAA1E3EF96}"/>
    <cellStyle name="Percent 2 43" xfId="40216" xr:uid="{30AC2CBC-9F21-4D4D-8E83-DD1EF4E87376}"/>
    <cellStyle name="Percent 2 44" xfId="40217" xr:uid="{1993C9C8-CAE0-40B0-BFBD-BE2AC44265BF}"/>
    <cellStyle name="Percent 2 45" xfId="40218" xr:uid="{20350E13-F1E3-41C7-9CE9-EE5470B79165}"/>
    <cellStyle name="Percent 2 46" xfId="40219" xr:uid="{F20A9A85-A5E7-4610-A1CB-28199C43CC0F}"/>
    <cellStyle name="Percent 2 47" xfId="40220" xr:uid="{D3F08E48-0420-40AB-9DDA-B7CB384C8C59}"/>
    <cellStyle name="Percent 2 48" xfId="40221" xr:uid="{15CD6C34-0E7D-4B84-86EE-CD8F564C5062}"/>
    <cellStyle name="Percent 2 49" xfId="40222" xr:uid="{D1B7DD7F-41A2-4AD3-ABED-7D0F4C0DDB52}"/>
    <cellStyle name="Percent 2 5" xfId="40223" xr:uid="{97662655-1EAD-4435-9EDF-C00B4CB80E19}"/>
    <cellStyle name="Percent 2 5 2" xfId="40224" xr:uid="{06712572-EE47-493F-8873-64BDEBC38305}"/>
    <cellStyle name="Percent 2 5 3" xfId="40225" xr:uid="{40CDCF10-394A-4779-A57E-60921AC48D5E}"/>
    <cellStyle name="Percent 2 5 4" xfId="41574" xr:uid="{E7B1EC83-7D34-432C-AA3C-FAE75D001F38}"/>
    <cellStyle name="Percent 2 50" xfId="40226" xr:uid="{39127208-BEBB-4087-AF34-7D7FB3613D43}"/>
    <cellStyle name="Percent 2 51" xfId="40227" xr:uid="{C2919178-E3D1-4F11-8857-883E314D591E}"/>
    <cellStyle name="Percent 2 52" xfId="40228" xr:uid="{A5B243F8-4893-4DFA-B059-65AEEB262B2C}"/>
    <cellStyle name="Percent 2 53" xfId="40229" xr:uid="{889CBEC6-A99D-4848-A324-CD1C2E2EC34F}"/>
    <cellStyle name="Percent 2 54" xfId="40230" xr:uid="{7AE30543-DC8A-4EDC-A7BF-BA3419CB6D77}"/>
    <cellStyle name="Percent 2 55" xfId="41455" xr:uid="{497F458C-DEAA-4AF5-9F77-80B354CD5BAE}"/>
    <cellStyle name="Percent 2 6" xfId="40231" xr:uid="{8EB9A0C6-8E00-4E9D-82C3-BD861A16C1A0}"/>
    <cellStyle name="Percent 2 6 2" xfId="40232" xr:uid="{056A1E57-9506-4171-AEB9-456636487082}"/>
    <cellStyle name="Percent 2 6 3" xfId="40233" xr:uid="{DCB21F06-DADB-4A5F-B487-D86F3ED18D9F}"/>
    <cellStyle name="Percent 2 7" xfId="40234" xr:uid="{F704086C-F742-4E73-9BE6-CDD3EFE13D73}"/>
    <cellStyle name="Percent 2 7 2" xfId="40235" xr:uid="{58A59B20-7E0A-41A0-B318-4A0C386DA915}"/>
    <cellStyle name="Percent 2 7 3" xfId="40236" xr:uid="{145CD46C-A4B7-407A-908E-5E7A74DA0CB5}"/>
    <cellStyle name="Percent 2 8" xfId="40237" xr:uid="{4B3FDE06-65B5-461D-9DBC-561D768C7D94}"/>
    <cellStyle name="Percent 2 8 2" xfId="40238" xr:uid="{A7365266-DF0C-468D-B729-CEAC32AB1E3E}"/>
    <cellStyle name="Percent 2 8 3" xfId="40239" xr:uid="{FCEE3F53-02F6-47B1-BAED-ED7FD7C6F62A}"/>
    <cellStyle name="Percent 2 9" xfId="40240" xr:uid="{1911869F-701E-4B1F-B979-89D36B6A0CAA}"/>
    <cellStyle name="Percent 2 9 2" xfId="40241" xr:uid="{24B39744-8344-4868-AA7B-32EE02301A90}"/>
    <cellStyle name="Percent 2 9 3" xfId="41575" xr:uid="{D42B757D-DCE2-4D67-A76E-8E47F6DBAA64}"/>
    <cellStyle name="Percent 2 9 4" xfId="42081" xr:uid="{3E046647-DC51-46A8-A13A-486987F6AD60}"/>
    <cellStyle name="Percent 20" xfId="40242" xr:uid="{427920F3-4F8F-4570-A54F-D4FABB767A58}"/>
    <cellStyle name="Percent 20 2" xfId="40243" xr:uid="{5E8A4A17-A7EF-4404-8EF7-C68E7EDC73D4}"/>
    <cellStyle name="Percent 20 3" xfId="40244" xr:uid="{18007267-7C00-4776-AE8B-662318A2FAA1}"/>
    <cellStyle name="Percent 21" xfId="42227" xr:uid="{B32A1A8A-82A6-413F-984A-AB518280D31B}"/>
    <cellStyle name="Percent 22" xfId="40245" xr:uid="{80D3A9BA-74D7-482A-BD43-1F6E87019C7C}"/>
    <cellStyle name="Percent 22 2" xfId="40246" xr:uid="{41466FD4-1EC7-4556-924A-9749650E1FBF}"/>
    <cellStyle name="Percent 22 3" xfId="40247" xr:uid="{B11D8CCA-486C-4FEF-AEFC-8E068ADA8671}"/>
    <cellStyle name="Percent 23" xfId="42219" xr:uid="{6B5A0E01-CA18-4F50-AA44-887C39F783C1}"/>
    <cellStyle name="Percent 24" xfId="42060" xr:uid="{0B9738D2-DA51-4920-BFF5-AD7524F5469C}"/>
    <cellStyle name="Percent 25" xfId="41946" xr:uid="{534E27B1-115A-4550-93F1-87913EC0246B}"/>
    <cellStyle name="Percent 26" xfId="42223" xr:uid="{3CF24495-ECE6-4059-85F4-C7E0EB4AC06D}"/>
    <cellStyle name="Percent 27" xfId="41973" xr:uid="{D3164FD8-DBC6-44D5-AC11-DFA5C7B06710}"/>
    <cellStyle name="Percent 28" xfId="42054" xr:uid="{A557EEC1-55E0-4432-AAC0-EFFF9E57F363}"/>
    <cellStyle name="Percent 3" xfId="40248" xr:uid="{6E0FCFE4-DB86-4F35-B1C6-938D7DCD6A68}"/>
    <cellStyle name="Percent 3 10" xfId="40249" xr:uid="{9D384D5B-7066-4483-9023-5790BF6838F0}"/>
    <cellStyle name="Percent 3 10 2" xfId="40250" xr:uid="{16AACC8B-2D60-4AF8-BEAA-168A9CA52934}"/>
    <cellStyle name="Percent 3 10 3" xfId="40251" xr:uid="{D83A1A3E-7099-4AA9-B224-80423CA7DCAA}"/>
    <cellStyle name="Percent 3 11" xfId="40252" xr:uid="{E52B7FDB-BBC5-4CFD-B656-F0085F547E71}"/>
    <cellStyle name="Percent 3 11 2" xfId="40253" xr:uid="{A5CECF1A-223A-4B08-8A13-FA4F83F4D823}"/>
    <cellStyle name="Percent 3 11 3" xfId="40254" xr:uid="{B037A658-86E1-4D91-9C1B-1B94BB49911C}"/>
    <cellStyle name="Percent 3 12" xfId="40255" xr:uid="{343B23B2-4BB9-4E0D-9D5E-6F86813E59F3}"/>
    <cellStyle name="Percent 3 12 2" xfId="40256" xr:uid="{A247425A-DA00-4D7F-B371-7CBC77DE968A}"/>
    <cellStyle name="Percent 3 12 3" xfId="40257" xr:uid="{06A8F411-1166-4D91-95FC-5B0C400EE2BF}"/>
    <cellStyle name="Percent 3 13" xfId="40258" xr:uid="{C5A51BF8-3F7E-467F-B201-76DDBB17B660}"/>
    <cellStyle name="Percent 3 13 2" xfId="40259" xr:uid="{69DF18BF-9E86-4884-9564-F0A7C406DD26}"/>
    <cellStyle name="Percent 3 13 3" xfId="40260" xr:uid="{EE733F3E-4976-4611-B732-037920C5AE3E}"/>
    <cellStyle name="Percent 3 14" xfId="40261" xr:uid="{5037D68E-FA15-441D-AC79-B95AAB2CD299}"/>
    <cellStyle name="Percent 3 14 2" xfId="40262" xr:uid="{36FB066B-0572-43EF-B6B8-9E00EC6E0BEA}"/>
    <cellStyle name="Percent 3 14 3" xfId="40263" xr:uid="{0AC71AD8-BD1F-4BEE-912E-3DD16C256898}"/>
    <cellStyle name="Percent 3 15" xfId="40264" xr:uid="{97926418-3BD2-47A2-A66A-E50E8973C703}"/>
    <cellStyle name="Percent 3 15 2" xfId="40265" xr:uid="{474AA25E-806B-47C3-B64C-4B7EB1D8CF4B}"/>
    <cellStyle name="Percent 3 15 3" xfId="40266" xr:uid="{220C474A-2D92-478B-840C-09AEB41DDFDE}"/>
    <cellStyle name="Percent 3 16" xfId="40267" xr:uid="{ECECE2E3-83ED-4B30-A34B-387A88F8F788}"/>
    <cellStyle name="Percent 3 16 2" xfId="40268" xr:uid="{43E92539-A037-4737-AB56-F27327E40B3D}"/>
    <cellStyle name="Percent 3 16 3" xfId="40269" xr:uid="{533CB572-1576-47B0-A974-07F81F2BBB81}"/>
    <cellStyle name="Percent 3 17" xfId="40270" xr:uid="{65FBCFF7-90BB-4B7A-AB31-BEFAA1F1522D}"/>
    <cellStyle name="Percent 3 17 2" xfId="40271" xr:uid="{C79B440F-EDFE-4DF5-B3C1-F933EC0F6A00}"/>
    <cellStyle name="Percent 3 17 3" xfId="40272" xr:uid="{F178038A-D406-45DB-BD4C-6D0845942073}"/>
    <cellStyle name="Percent 3 18" xfId="40273" xr:uid="{147792DC-0652-4081-B152-F911227D3BD4}"/>
    <cellStyle name="Percent 3 18 2" xfId="40274" xr:uid="{B902FE32-1604-4323-AC42-945AB196FAF2}"/>
    <cellStyle name="Percent 3 18 3" xfId="40275" xr:uid="{6EFE6D47-27CE-40BE-8823-90D4BB9311D6}"/>
    <cellStyle name="Percent 3 19" xfId="40276" xr:uid="{56AFF63B-AD29-4D83-AD69-4CF6A582EB66}"/>
    <cellStyle name="Percent 3 19 2" xfId="40277" xr:uid="{ABD09C47-4BA1-43C1-A9C0-8FCA8EDF92B8}"/>
    <cellStyle name="Percent 3 19 3" xfId="40278" xr:uid="{1B16A45B-2D66-45C1-9569-C101AA3A7D7F}"/>
    <cellStyle name="Percent 3 2" xfId="40279" xr:uid="{8B502E12-B3BB-4937-A862-3329E00A2178}"/>
    <cellStyle name="Percent 3 2 10" xfId="40280" xr:uid="{79653258-2067-4A8C-982D-305AAD7C7F28}"/>
    <cellStyle name="Percent 3 2 10 2" xfId="40281" xr:uid="{D118E28F-0A0A-4817-9C15-90E418E1A7A1}"/>
    <cellStyle name="Percent 3 2 10 3" xfId="40282" xr:uid="{FC883CAB-D4A0-43B4-8640-2EDB356D9037}"/>
    <cellStyle name="Percent 3 2 10 4" xfId="41905" xr:uid="{AD3BC3FB-A600-41A7-AFD2-2CF1E5B1DDF1}"/>
    <cellStyle name="Percent 3 2 11" xfId="40283" xr:uid="{78096973-4ACD-4CAA-A6AD-65B5D4D7E6D7}"/>
    <cellStyle name="Percent 3 2 11 2" xfId="40284" xr:uid="{89DB79F9-E623-4E72-8B10-53229074B546}"/>
    <cellStyle name="Percent 3 2 11 3" xfId="40285" xr:uid="{17755F46-F360-4B11-855A-FEC32156199B}"/>
    <cellStyle name="Percent 3 2 12" xfId="40286" xr:uid="{4F605D29-9B76-4F07-B08A-F2B3C1B45A34}"/>
    <cellStyle name="Percent 3 2 12 2" xfId="40287" xr:uid="{7FA87F7D-E874-4DFF-8DFC-2A771A836775}"/>
    <cellStyle name="Percent 3 2 12 3" xfId="40288" xr:uid="{D3B4C769-3E17-40A2-A9B2-DFE84C57CD54}"/>
    <cellStyle name="Percent 3 2 13" xfId="40289" xr:uid="{80C733CF-A34B-470C-BB6D-D823452BB90A}"/>
    <cellStyle name="Percent 3 2 13 2" xfId="40290" xr:uid="{0FC69053-C8A3-418C-A056-FA068782A9D4}"/>
    <cellStyle name="Percent 3 2 13 3" xfId="40291" xr:uid="{334ADA33-1CEF-48C5-AD26-AD460259821A}"/>
    <cellStyle name="Percent 3 2 14" xfId="40292" xr:uid="{FB0C3F0F-C022-4C75-B303-2D585E572D28}"/>
    <cellStyle name="Percent 3 2 14 2" xfId="40293" xr:uid="{F2F779FC-4A7A-4D99-B64B-AADBE73420CD}"/>
    <cellStyle name="Percent 3 2 14 3" xfId="40294" xr:uid="{0EBA7AC9-4BE9-4C32-B43E-67CE5056F6BE}"/>
    <cellStyle name="Percent 3 2 15" xfId="40295" xr:uid="{813AEF73-C9FE-41BA-BAE1-A22582C4C1AD}"/>
    <cellStyle name="Percent 3 2 15 2" xfId="40296" xr:uid="{7547C53F-C848-4DD4-AD7B-80652D797B1D}"/>
    <cellStyle name="Percent 3 2 15 3" xfId="40297" xr:uid="{DAFD9BEE-F6F8-435E-A772-866A08B8A544}"/>
    <cellStyle name="Percent 3 2 16" xfId="40298" xr:uid="{924D7BFB-3725-4BA0-A206-BA7F3CD2556E}"/>
    <cellStyle name="Percent 3 2 16 2" xfId="40299" xr:uid="{4B9753FE-BDD7-4291-83EE-08092F419863}"/>
    <cellStyle name="Percent 3 2 16 3" xfId="40300" xr:uid="{F8FC356F-1DBC-444D-8811-E3E750DA733E}"/>
    <cellStyle name="Percent 3 2 17" xfId="40301" xr:uid="{46FB3BBD-08CB-41E4-87D5-B2735886879C}"/>
    <cellStyle name="Percent 3 2 17 2" xfId="40302" xr:uid="{4026A630-21D5-4FE1-862C-80EE1FEBB015}"/>
    <cellStyle name="Percent 3 2 17 3" xfId="40303" xr:uid="{152A188D-735E-48E9-A460-4524830F41E8}"/>
    <cellStyle name="Percent 3 2 18" xfId="40304" xr:uid="{C143A047-90A3-4B84-BBA2-A6852A118862}"/>
    <cellStyle name="Percent 3 2 18 2" xfId="40305" xr:uid="{3D14B51C-AC4D-4465-891F-8522703D6E91}"/>
    <cellStyle name="Percent 3 2 18 3" xfId="40306" xr:uid="{4BC6774C-16DF-4B12-9552-ABEAA4CB21B6}"/>
    <cellStyle name="Percent 3 2 19" xfId="40307" xr:uid="{DEB1C4CC-B37B-4D6C-81BB-5624A932C1DB}"/>
    <cellStyle name="Percent 3 2 19 2" xfId="40308" xr:uid="{03DC44C1-E48E-4A10-8EBB-AE7E66FD125C}"/>
    <cellStyle name="Percent 3 2 19 3" xfId="40309" xr:uid="{F077F09B-88EA-4686-B573-5C14385921EF}"/>
    <cellStyle name="Percent 3 2 2" xfId="40310" xr:uid="{A504FF51-D40B-46F9-879A-C7B970C7D354}"/>
    <cellStyle name="Percent 3 2 2 2" xfId="40311" xr:uid="{7C5C847D-5384-4E3E-8369-DF14F4CC79EA}"/>
    <cellStyle name="Percent 3 2 2 2 2" xfId="41906" xr:uid="{F519B3C1-46DB-41F4-8436-B038EC21C498}"/>
    <cellStyle name="Percent 3 2 2 3" xfId="40312" xr:uid="{A9EBCE0A-F70B-4152-85FF-28211B4986DB}"/>
    <cellStyle name="Percent 3 2 2 4" xfId="41577" xr:uid="{9FF10521-080C-4F88-884B-CB0AC75BDFE7}"/>
    <cellStyle name="Percent 3 2 20" xfId="40313" xr:uid="{16707315-E3CE-4096-B997-BE63DD0BD8BC}"/>
    <cellStyle name="Percent 3 2 20 2" xfId="40314" xr:uid="{94EB98F3-F801-4620-8D28-147DAEE5E984}"/>
    <cellStyle name="Percent 3 2 20 3" xfId="40315" xr:uid="{4AD3BBA9-99AE-4470-AF0B-C63DB95C930F}"/>
    <cellStyle name="Percent 3 2 21" xfId="40316" xr:uid="{D4E37C22-1AA4-41C3-9B79-11D35CF9582D}"/>
    <cellStyle name="Percent 3 2 21 2" xfId="40317" xr:uid="{1851CC9A-A22B-49DF-9455-656F9051E662}"/>
    <cellStyle name="Percent 3 2 21 3" xfId="40318" xr:uid="{BAD1D934-6516-45FC-AC44-A07B3F57F90F}"/>
    <cellStyle name="Percent 3 2 22" xfId="40319" xr:uid="{A7518545-60D1-4CF2-827B-C2BA7E80C64A}"/>
    <cellStyle name="Percent 3 2 23" xfId="40320" xr:uid="{A8F86E6F-0399-4B2A-9C5B-AD303D79FDC4}"/>
    <cellStyle name="Percent 3 2 24" xfId="40321" xr:uid="{356BB1A9-E298-4CB6-BA96-480B124E7E0D}"/>
    <cellStyle name="Percent 3 2 25" xfId="40322" xr:uid="{FCFD83C9-4215-41FD-B7EE-10D2B896A5D3}"/>
    <cellStyle name="Percent 3 2 26" xfId="40323" xr:uid="{A86E178F-7D62-4662-8BFF-0AF6697A7B54}"/>
    <cellStyle name="Percent 3 2 27" xfId="41576" xr:uid="{2828F406-246E-491D-B053-4A2EE27C370D}"/>
    <cellStyle name="Percent 3 2 3" xfId="40324" xr:uid="{246DCC06-5021-4C3A-9AC0-C747F0D1DFF9}"/>
    <cellStyle name="Percent 3 2 3 2" xfId="40325" xr:uid="{F564321F-46E2-4778-841C-6BF19E47475D}"/>
    <cellStyle name="Percent 3 2 3 2 2" xfId="41907" xr:uid="{C6F2DA32-5441-40CC-969E-2B9EC8C53B87}"/>
    <cellStyle name="Percent 3 2 3 3" xfId="40326" xr:uid="{D9CF2CEB-D96A-4B60-8EDB-94B23C8EDEA7}"/>
    <cellStyle name="Percent 3 2 3 3 2" xfId="41908" xr:uid="{75EBBEDC-BA7D-4A42-9851-86996C8B86B3}"/>
    <cellStyle name="Percent 3 2 3 4" xfId="41578" xr:uid="{C83D916B-AD61-4353-9DBE-750EF5F43E16}"/>
    <cellStyle name="Percent 3 2 4" xfId="40327" xr:uid="{32FE170F-81F9-4040-8C4D-4317CB1E950F}"/>
    <cellStyle name="Percent 3 2 4 2" xfId="40328" xr:uid="{37872DAF-C24F-4DC7-B28A-7A34C82C6178}"/>
    <cellStyle name="Percent 3 2 4 2 2" xfId="41909" xr:uid="{0E4BB0C0-48B3-49B8-8834-1D233111F0B9}"/>
    <cellStyle name="Percent 3 2 4 3" xfId="40329" xr:uid="{D0B5BA85-CCB9-42D7-82EE-C1A14014DEC6}"/>
    <cellStyle name="Percent 3 2 4 3 2" xfId="41910" xr:uid="{8CA24B04-A427-4AFE-925A-533E74B7A591}"/>
    <cellStyle name="Percent 3 2 5" xfId="40330" xr:uid="{6D911F32-E632-4102-8224-0F1B2CAEC737}"/>
    <cellStyle name="Percent 3 2 5 2" xfId="40331" xr:uid="{0A05F46C-8D56-42A3-ADA3-E29C9D7F1E01}"/>
    <cellStyle name="Percent 3 2 5 2 2" xfId="41911" xr:uid="{65570750-7E3B-43F8-B89E-A48A8D0349A6}"/>
    <cellStyle name="Percent 3 2 5 3" xfId="40332" xr:uid="{BE83C8A8-4EDA-45BF-B459-52EFA799E482}"/>
    <cellStyle name="Percent 3 2 6" xfId="40333" xr:uid="{187D6369-AEE2-456D-AC24-4093D63E4E49}"/>
    <cellStyle name="Percent 3 2 6 2" xfId="40334" xr:uid="{CFE741C1-EF19-4B8C-A5EA-F6B01315734E}"/>
    <cellStyle name="Percent 3 2 6 2 2" xfId="41912" xr:uid="{279471C4-0C48-4920-B19A-76CC9891133D}"/>
    <cellStyle name="Percent 3 2 6 3" xfId="40335" xr:uid="{E9DF3D93-150B-490F-A1F5-1B2924565E35}"/>
    <cellStyle name="Percent 3 2 7" xfId="40336" xr:uid="{707148B8-A18E-4F9D-A963-A0F9C271A9E9}"/>
    <cellStyle name="Percent 3 2 7 2" xfId="40337" xr:uid="{D14A496A-485F-4D24-8400-95174E2F8781}"/>
    <cellStyle name="Percent 3 2 7 3" xfId="40338" xr:uid="{A1217611-9729-428B-8300-61BD2E4E6786}"/>
    <cellStyle name="Percent 3 2 7 4" xfId="41913" xr:uid="{D440E052-2583-49AD-B1A2-1DCAB320C837}"/>
    <cellStyle name="Percent 3 2 8" xfId="40339" xr:uid="{AA613CB6-F51E-4BBF-B64A-703C4F9830AC}"/>
    <cellStyle name="Percent 3 2 8 2" xfId="40340" xr:uid="{1D97F32F-DB85-484E-971C-C252DEFCC78D}"/>
    <cellStyle name="Percent 3 2 8 3" xfId="40341" xr:uid="{9EFEFDBA-0707-4087-B153-01910E22635D}"/>
    <cellStyle name="Percent 3 2 8 4" xfId="41914" xr:uid="{F41A0D7D-6D35-4E43-B5CD-B55EE3E47FCF}"/>
    <cellStyle name="Percent 3 2 9" xfId="40342" xr:uid="{024AE7BB-F38B-4113-9AE9-E141DD4B4037}"/>
    <cellStyle name="Percent 3 2 9 2" xfId="40343" xr:uid="{A0C5BD6D-CFEA-460A-A808-98B90F8ED314}"/>
    <cellStyle name="Percent 3 2 9 3" xfId="40344" xr:uid="{ABE7B185-67F5-4147-9A0F-CF6F304E08F2}"/>
    <cellStyle name="Percent 3 2 9 4" xfId="41915" xr:uid="{5B3A0F49-627D-4997-A122-98C2B830B81A}"/>
    <cellStyle name="Percent 3 20" xfId="40345" xr:uid="{37629694-3222-4ABF-B894-0D7A54B2C9D0}"/>
    <cellStyle name="Percent 3 20 2" xfId="40346" xr:uid="{019EDD26-9DB7-41E7-99D0-873638FE439E}"/>
    <cellStyle name="Percent 3 20 3" xfId="40347" xr:uid="{0E752A63-D6B3-4409-B861-AD508EB07C53}"/>
    <cellStyle name="Percent 3 20 4" xfId="41580" xr:uid="{50332EEA-7278-4243-912E-D38854486C7F}"/>
    <cellStyle name="Percent 3 20 5" xfId="41579" xr:uid="{2007511D-085C-49E4-800A-DE89C37DB648}"/>
    <cellStyle name="Percent 3 21" xfId="40348" xr:uid="{A6E2A3FD-4A02-4DB1-99C4-958E884267E8}"/>
    <cellStyle name="Percent 3 22" xfId="40349" xr:uid="{68E602D5-3FD4-4596-8AAF-04A5F15D4044}"/>
    <cellStyle name="Percent 3 23" xfId="40350" xr:uid="{018B4FE9-2296-4633-A665-0F23F23EBF71}"/>
    <cellStyle name="Percent 3 24" xfId="40351" xr:uid="{6181F9FE-1A06-4FBE-9528-1D4A2581E55F}"/>
    <cellStyle name="Percent 3 25" xfId="40352" xr:uid="{783AD5BF-D658-4B1A-9FC9-BB653B534A35}"/>
    <cellStyle name="Percent 3 25 2" xfId="41498" xr:uid="{2B0C1DEF-EBA9-4A77-822A-989254A8CD9E}"/>
    <cellStyle name="Percent 3 26" xfId="40353" xr:uid="{7F7DC5AF-D122-47BB-A839-24B2EA093474}"/>
    <cellStyle name="Percent 3 27" xfId="40354" xr:uid="{FE90C521-B9F5-4A31-9E5C-169A89FA64D2}"/>
    <cellStyle name="Percent 3 28" xfId="40355" xr:uid="{3851CA9E-560C-44CA-833F-6287B6B207CC}"/>
    <cellStyle name="Percent 3 29" xfId="40356" xr:uid="{29A2E4A6-83B2-4524-8A15-B0A1F4F49EBD}"/>
    <cellStyle name="Percent 3 3" xfId="40357" xr:uid="{7B1877EE-355B-4EF9-8262-BDDD3A7684D9}"/>
    <cellStyle name="Percent 3 3 2" xfId="40358" xr:uid="{9818AD3F-DF9F-4639-9E18-5A828D3D7841}"/>
    <cellStyle name="Percent 3 3 2 2" xfId="40359" xr:uid="{4012A3C5-E73D-4030-8943-F0C55F803780}"/>
    <cellStyle name="Percent 3 3 2 3" xfId="40360" xr:uid="{9E9F0AF4-0E53-4DAE-85B8-BFEF4E788865}"/>
    <cellStyle name="Percent 3 3 3" xfId="40361" xr:uid="{7D4E2632-702E-42DF-8377-9FB757114F3A}"/>
    <cellStyle name="Percent 3 3 3 2" xfId="40362" xr:uid="{7E1CC0B7-4A51-4763-8D58-B08A53513494}"/>
    <cellStyle name="Percent 3 3 3 3" xfId="40363" xr:uid="{FF3CB0BE-9262-4430-82DC-C38D5A0E27B8}"/>
    <cellStyle name="Percent 3 3 4" xfId="40364" xr:uid="{22FD7EC0-8101-4CBA-84F0-BA3CB8052EDF}"/>
    <cellStyle name="Percent 3 3 4 2" xfId="40365" xr:uid="{D362CC05-1528-42C4-A25F-B7CEE36413FB}"/>
    <cellStyle name="Percent 3 3 4 3" xfId="40366" xr:uid="{58AC1533-4CA5-4F56-8E2E-A515498B2B93}"/>
    <cellStyle name="Percent 3 3 5" xfId="40367" xr:uid="{CF085F11-BC98-4FB1-954D-8480BC978C08}"/>
    <cellStyle name="Percent 3 3 5 2" xfId="40368" xr:uid="{F308A632-4E75-49B2-9F69-17D1946CD3DE}"/>
    <cellStyle name="Percent 3 3 5 3" xfId="40369" xr:uid="{3D0829A8-A80F-43F5-85F1-CDECA399D025}"/>
    <cellStyle name="Percent 3 3 6" xfId="40370" xr:uid="{C2FB8318-360B-4DB5-909B-9A7CE3797DF2}"/>
    <cellStyle name="Percent 3 3 6 2" xfId="40371" xr:uid="{6607B133-84A7-4F84-9DB5-86C4DB5F523C}"/>
    <cellStyle name="Percent 3 3 6 3" xfId="40372" xr:uid="{1C115CBD-0B1A-4CA2-B8A4-1D17D2EFDC43}"/>
    <cellStyle name="Percent 3 3 7" xfId="40373" xr:uid="{93256A4F-00EA-44C9-ABDE-DF7E2C362694}"/>
    <cellStyle name="Percent 3 3 8" xfId="40374" xr:uid="{433E504C-ECFE-465D-96D7-0DA741F20139}"/>
    <cellStyle name="Percent 3 3 9" xfId="42082" xr:uid="{9BDA1D59-1BEB-4F5D-A6F8-DB9C66DB8D5E}"/>
    <cellStyle name="Percent 3 30" xfId="40375" xr:uid="{AE0F82B0-A3B5-4456-B770-CE6A6536984F}"/>
    <cellStyle name="Percent 3 31" xfId="40376" xr:uid="{D1E6128A-61F6-43FA-86C9-047773B733D6}"/>
    <cellStyle name="Percent 3 32" xfId="40377" xr:uid="{76DD0DC8-E1E8-4E9A-A8C8-B2D1D048D8CB}"/>
    <cellStyle name="Percent 3 33" xfId="40378" xr:uid="{BF59A99B-65A0-4862-8F44-80059C7785A4}"/>
    <cellStyle name="Percent 3 34" xfId="40379" xr:uid="{FF065E52-F4F1-4C93-9D5B-E4DE92D3C73B}"/>
    <cellStyle name="Percent 3 35" xfId="40380" xr:uid="{9B9B5F61-27A5-4697-9CB1-FBF44B6D4A5D}"/>
    <cellStyle name="Percent 3 36" xfId="40381" xr:uid="{7E1941EF-41DA-452E-8178-3996C567475B}"/>
    <cellStyle name="Percent 3 37" xfId="40382" xr:uid="{1932F4B7-497C-47B8-85BF-326A94F8544D}"/>
    <cellStyle name="Percent 3 38" xfId="40383" xr:uid="{35321971-70C4-4D03-AC8E-35DEDAC57596}"/>
    <cellStyle name="Percent 3 39" xfId="40384" xr:uid="{DFC3CA56-C248-4707-A761-AECEBE1EA425}"/>
    <cellStyle name="Percent 3 4" xfId="40385" xr:uid="{3F48FBC9-222A-455C-ACB1-FC44EF00809C}"/>
    <cellStyle name="Percent 3 4 2" xfId="40386" xr:uid="{F2C2C524-D99E-4ADE-8B5C-50010649A50D}"/>
    <cellStyle name="Percent 3 4 2 2" xfId="41583" xr:uid="{8DEA34A1-484D-475E-A908-ADD0FD3F0490}"/>
    <cellStyle name="Percent 3 4 2 3" xfId="41582" xr:uid="{288C9B8D-E570-4C48-901D-80C875B4CD7F}"/>
    <cellStyle name="Percent 3 4 3" xfId="40387" xr:uid="{E82E841D-9891-464C-A6F3-759F6C43C958}"/>
    <cellStyle name="Percent 3 4 4" xfId="41581" xr:uid="{E90087F6-D938-4280-A181-7C3700CA5FBB}"/>
    <cellStyle name="Percent 3 40" xfId="40388" xr:uid="{37A3CE70-197A-49D4-9334-609C10EB9227}"/>
    <cellStyle name="Percent 3 41" xfId="40389" xr:uid="{E2A9846A-E63C-4ECA-AE76-F77CD2D9430E}"/>
    <cellStyle name="Percent 3 42" xfId="40390" xr:uid="{E503F690-A0EC-4B50-83EB-773A2AAD46FF}"/>
    <cellStyle name="Percent 3 43" xfId="40391" xr:uid="{6463C312-6CC6-4D7F-B995-1B3A783B5E64}"/>
    <cellStyle name="Percent 3 44" xfId="40392" xr:uid="{3456D6E1-7A10-4A01-9485-6DF3CFA762E6}"/>
    <cellStyle name="Percent 3 45" xfId="40393" xr:uid="{58826E4F-50FF-466C-943D-4D6FD033D521}"/>
    <cellStyle name="Percent 3 46" xfId="40394" xr:uid="{047A1E96-E608-4A49-8159-C8E6B148F4A6}"/>
    <cellStyle name="Percent 3 47" xfId="40395" xr:uid="{689AC3F2-FB4E-4F3F-887D-7762D0C7847A}"/>
    <cellStyle name="Percent 3 48" xfId="40396" xr:uid="{FCE1A7DB-05F3-4549-9920-6036037D05FB}"/>
    <cellStyle name="Percent 3 49" xfId="40397" xr:uid="{7A10D73F-8691-458B-AB25-18662CB7B849}"/>
    <cellStyle name="Percent 3 5" xfId="40398" xr:uid="{3F5FBBC6-197E-4BE0-844C-BE8B90375B8E}"/>
    <cellStyle name="Percent 3 5 2" xfId="40399" xr:uid="{AD962840-6033-4113-A969-4470DDEBB6D7}"/>
    <cellStyle name="Percent 3 5 3" xfId="40400" xr:uid="{F9AABF4D-DC67-403F-ACDF-A5DA2C1C69ED}"/>
    <cellStyle name="Percent 3 50" xfId="40401" xr:uid="{30D516B8-B23D-4648-A702-F9153BB8B52D}"/>
    <cellStyle name="Percent 3 51" xfId="40402" xr:uid="{6763A491-90B2-4828-AB89-3991A489D777}"/>
    <cellStyle name="Percent 3 52" xfId="40403" xr:uid="{E5256A2B-1175-43D0-8EE5-18355A2892C2}"/>
    <cellStyle name="Percent 3 53" xfId="40404" xr:uid="{83735E8E-7A66-49A7-9D88-266D74158E93}"/>
    <cellStyle name="Percent 3 54" xfId="40405" xr:uid="{93CEA7A4-EDB4-4964-9AE5-8278F3B373F0}"/>
    <cellStyle name="Percent 3 55" xfId="40406" xr:uid="{1EB8764E-8A64-4634-B0AA-857200C7551F}"/>
    <cellStyle name="Percent 3 56" xfId="40407" xr:uid="{7BD4755B-A452-475B-BAC9-D495EAB60BA6}"/>
    <cellStyle name="Percent 3 57" xfId="40408" xr:uid="{91C0BDC9-F3AD-496C-93F8-3F9A7D5FD30D}"/>
    <cellStyle name="Percent 3 58" xfId="40409" xr:uid="{BC7C4515-D20B-4F25-8A94-734E87A14C15}"/>
    <cellStyle name="Percent 3 59" xfId="40410" xr:uid="{CB69B244-06E3-4615-8AB8-21DB13C25691}"/>
    <cellStyle name="Percent 3 6" xfId="40411" xr:uid="{653B2A33-145E-4D47-9ED6-7291DF8EACDE}"/>
    <cellStyle name="Percent 3 6 2" xfId="40412" xr:uid="{CBAE35A3-155E-4326-9F9A-13AB95B00249}"/>
    <cellStyle name="Percent 3 6 3" xfId="40413" xr:uid="{C823A537-9F29-4C60-839F-83720E952C85}"/>
    <cellStyle name="Percent 3 60" xfId="40414" xr:uid="{25952838-BA75-47E8-851F-5B990CC6D154}"/>
    <cellStyle name="Percent 3 61" xfId="40415" xr:uid="{ADB7E6F7-F9A3-47DE-B168-875777745C46}"/>
    <cellStyle name="Percent 3 62" xfId="40416" xr:uid="{ED666178-B0D8-4419-B079-B1A0D2AFA919}"/>
    <cellStyle name="Percent 3 63" xfId="40417" xr:uid="{52B3538F-4E4D-46DB-B5E1-8E21BDA9474C}"/>
    <cellStyle name="Percent 3 64" xfId="40418" xr:uid="{BBDD90C6-2AEB-40AF-81ED-B6FA809C85BF}"/>
    <cellStyle name="Percent 3 65" xfId="40419" xr:uid="{A00C1F24-FDC5-4316-A135-DC8412AF30CA}"/>
    <cellStyle name="Percent 3 66" xfId="41459" xr:uid="{8EF948CA-A2D7-4C90-8D16-56990730D6B8}"/>
    <cellStyle name="Percent 3 7" xfId="40420" xr:uid="{D177D0C3-D047-4372-B53A-AFA85688FCC8}"/>
    <cellStyle name="Percent 3 7 2" xfId="40421" xr:uid="{A61AF2B3-EAA0-43C6-AC76-5D4483153ECB}"/>
    <cellStyle name="Percent 3 7 3" xfId="40422" xr:uid="{F290CBD4-FFF5-41C8-AF42-752D4399733C}"/>
    <cellStyle name="Percent 3 8" xfId="40423" xr:uid="{27E98CB0-EC9A-4298-8F2E-64582194592A}"/>
    <cellStyle name="Percent 3 8 2" xfId="40424" xr:uid="{E972CB42-F15C-4466-B4D0-48A7C77A5AF7}"/>
    <cellStyle name="Percent 3 8 3" xfId="40425" xr:uid="{3DC5FCA9-8389-4720-A522-DECB9D17B1F0}"/>
    <cellStyle name="Percent 3 9" xfId="40426" xr:uid="{D99086DD-BB7B-435B-8CD0-165070AC6F20}"/>
    <cellStyle name="Percent 3 9 2" xfId="40427" xr:uid="{E59E872D-021B-4715-A0A4-17F09BACE32A}"/>
    <cellStyle name="Percent 3 9 3" xfId="40428" xr:uid="{3F91F146-2185-4377-BB55-2443486C121E}"/>
    <cellStyle name="Percent 32" xfId="40429" xr:uid="{58624191-9C38-4842-AC2D-05FEBAFE7F21}"/>
    <cellStyle name="Percent 32 2" xfId="40430" xr:uid="{017EED2A-A49C-4712-BC89-B36046FBE1E3}"/>
    <cellStyle name="Percent 32 3" xfId="40431" xr:uid="{30C3F6A0-5606-408C-A3EA-717774BF96CB}"/>
    <cellStyle name="Percent 4" xfId="40432" xr:uid="{76C78830-46D0-496D-B73E-297A8EC3F913}"/>
    <cellStyle name="Percent 4 10" xfId="40433" xr:uid="{C1C09526-F9D0-4513-A7C6-166C99E962D1}"/>
    <cellStyle name="Percent 4 10 2" xfId="40434" xr:uid="{9B9A2493-DB4D-4D82-B219-8DE18A3B7157}"/>
    <cellStyle name="Percent 4 10 3" xfId="40435" xr:uid="{814B0D7F-D546-4104-99D7-3243A51F8E24}"/>
    <cellStyle name="Percent 4 11" xfId="40436" xr:uid="{637FD7C6-5F78-4E0D-B0C9-E0F8A27EEAF4}"/>
    <cellStyle name="Percent 4 11 2" xfId="40437" xr:uid="{1FD57688-6350-4A93-9F21-E6DEEAF74742}"/>
    <cellStyle name="Percent 4 11 3" xfId="40438" xr:uid="{C3CBD1B2-A7BC-4756-89D1-A155E446B872}"/>
    <cellStyle name="Percent 4 12" xfId="40439" xr:uid="{CBA90D79-9265-4F16-A854-3FD877523AD9}"/>
    <cellStyle name="Percent 4 12 2" xfId="40440" xr:uid="{EE9F2B6E-8A6F-4347-8DB3-FCE9AF90CF92}"/>
    <cellStyle name="Percent 4 12 2 2" xfId="40441" xr:uid="{69B619D1-C585-4DDF-A166-4DE5275DA6CF}"/>
    <cellStyle name="Percent 4 12 2 2 2" xfId="40442" xr:uid="{1A2FEA09-748A-4FE8-8297-884DE8D1379C}"/>
    <cellStyle name="Percent 4 12 2 3" xfId="40443" xr:uid="{CA82C9F3-1A63-442C-8855-4A9793412486}"/>
    <cellStyle name="Percent 4 12 2 4" xfId="40444" xr:uid="{00AF2595-9EE9-4AEC-95A1-01BF0CBCC043}"/>
    <cellStyle name="Percent 4 12 2 5" xfId="40445" xr:uid="{08ADDAE8-AE54-4FBE-9565-41E3D07A7801}"/>
    <cellStyle name="Percent 4 12 3" xfId="40446" xr:uid="{8EF9B186-976E-45E8-90E8-640B4D8CA24A}"/>
    <cellStyle name="Percent 4 12 3 2" xfId="40447" xr:uid="{7DD9480F-D43D-4E94-B6C7-10ACDE64DC78}"/>
    <cellStyle name="Percent 4 12 4" xfId="40448" xr:uid="{9B3BA2BF-9DF4-4857-AF79-1A8AAFE6ED3F}"/>
    <cellStyle name="Percent 4 12 5" xfId="40449" xr:uid="{D6ABC293-94D1-46E5-80D0-99558966EBDD}"/>
    <cellStyle name="Percent 4 13" xfId="40450" xr:uid="{C2ECB221-1F3D-44C4-A834-54EBB4ECFE92}"/>
    <cellStyle name="Percent 4 14" xfId="40451" xr:uid="{D166C3E5-3498-4118-AF06-52B3BFF25B57}"/>
    <cellStyle name="Percent 4 15" xfId="40452" xr:uid="{A6F9E516-7CB6-437E-B5A4-582EE76D4DA7}"/>
    <cellStyle name="Percent 4 16" xfId="40453" xr:uid="{B1A5E06F-030B-4E66-9C84-F07667EE2FAE}"/>
    <cellStyle name="Percent 4 17" xfId="40454" xr:uid="{38C56AE9-19D7-4745-B166-450C3FAF4176}"/>
    <cellStyle name="Percent 4 18" xfId="40455" xr:uid="{4792299D-65A6-48F2-A39F-E085B3045EC7}"/>
    <cellStyle name="Percent 4 19" xfId="40456" xr:uid="{F39DC6FB-1A8F-40EB-917C-8319897AE8F7}"/>
    <cellStyle name="Percent 4 2" xfId="40457" xr:uid="{3C043828-D740-4EFC-B7DF-DE8B08854D31}"/>
    <cellStyle name="Percent 4 2 10" xfId="40458" xr:uid="{87B0CA13-90A7-4B94-A1D8-F254F50B261A}"/>
    <cellStyle name="Percent 4 2 11" xfId="40459" xr:uid="{C891A1B7-68E8-41D7-B7ED-297C8009FF33}"/>
    <cellStyle name="Percent 4 2 12" xfId="40460" xr:uid="{3BD914E2-7C44-444F-9EFB-228CF5F04547}"/>
    <cellStyle name="Percent 4 2 12 2" xfId="40461" xr:uid="{3963AA29-D1A2-4580-833F-1AE1793A652D}"/>
    <cellStyle name="Percent 4 2 12 2 2" xfId="40462" xr:uid="{FB52BDB6-57C7-4210-AA19-38DF2C54EA3E}"/>
    <cellStyle name="Percent 4 2 12 2 2 2" xfId="40463" xr:uid="{13BCE35F-6FA2-4875-BB57-7C82EFC6CDE4}"/>
    <cellStyle name="Percent 4 2 12 2 3" xfId="40464" xr:uid="{04001B78-E184-4453-A29A-BDC612C9051F}"/>
    <cellStyle name="Percent 4 2 12 2 4" xfId="40465" xr:uid="{95BB1A2A-10C9-4D6B-9AF2-0107BC80E548}"/>
    <cellStyle name="Percent 4 2 12 2 5" xfId="40466" xr:uid="{35185478-A4C8-46E0-B319-D5D30475B38B}"/>
    <cellStyle name="Percent 4 2 12 3" xfId="40467" xr:uid="{A483AC29-D8FC-4176-AFAF-382B2D6FB54F}"/>
    <cellStyle name="Percent 4 2 12 3 2" xfId="40468" xr:uid="{28517821-77D8-467D-8149-75DA4F1C0C48}"/>
    <cellStyle name="Percent 4 2 12 4" xfId="40469" xr:uid="{06CC09FB-CC52-419A-9E18-41F37183CD2A}"/>
    <cellStyle name="Percent 4 2 12 5" xfId="40470" xr:uid="{AC508857-2BAE-4924-992B-12E81E2500F2}"/>
    <cellStyle name="Percent 4 2 13" xfId="40471" xr:uid="{B00B66A4-9D4F-4434-9DFE-0D56A463F427}"/>
    <cellStyle name="Percent 4 2 14" xfId="40472" xr:uid="{93ECD840-EEF5-4CFB-A096-822DC6698B13}"/>
    <cellStyle name="Percent 4 2 15" xfId="40473" xr:uid="{4FF980EC-E07F-41EC-908F-97F123D7E41F}"/>
    <cellStyle name="Percent 4 2 16" xfId="40474" xr:uid="{0B3062D1-69DD-4483-BB4D-356119730C84}"/>
    <cellStyle name="Percent 4 2 16 2" xfId="40475" xr:uid="{3617F693-549D-42F6-A5BF-5D835AD2BC4F}"/>
    <cellStyle name="Percent 4 2 17" xfId="40476" xr:uid="{6D74F776-DE64-4F3B-9135-46F994076A43}"/>
    <cellStyle name="Percent 4 2 18" xfId="40477" xr:uid="{DF720376-B8B0-46EB-A7E5-2C14717FC287}"/>
    <cellStyle name="Percent 4 2 19" xfId="40478" xr:uid="{696A1AE4-E9DB-4F49-BBC7-15B3F9D16455}"/>
    <cellStyle name="Percent 4 2 2" xfId="40479" xr:uid="{5DBE665E-9BE6-41B4-A192-0E2F57543D52}"/>
    <cellStyle name="Percent 4 2 2 2" xfId="40480" xr:uid="{ABFDC517-ABA9-4B44-B8CD-8530970B0457}"/>
    <cellStyle name="Percent 4 2 2 3" xfId="40481" xr:uid="{F17D65F3-4E86-4E88-B89B-C3ABE885B784}"/>
    <cellStyle name="Percent 4 2 20" xfId="41479" xr:uid="{94C14EBB-500E-43F5-972D-30EC39A191BA}"/>
    <cellStyle name="Percent 4 2 21" xfId="42083" xr:uid="{EDC989FE-83AB-48CD-91DC-EA6085C9D171}"/>
    <cellStyle name="Percent 4 2 3" xfId="40482" xr:uid="{2404888A-7DD6-4BD1-B827-DFAF893E435E}"/>
    <cellStyle name="Percent 4 2 3 2" xfId="40483" xr:uid="{4D1FD5D7-147F-4F1A-A8CE-154AAC0C453C}"/>
    <cellStyle name="Percent 4 2 3 3" xfId="40484" xr:uid="{5FE23D56-2F62-49B1-832C-345208AE82E6}"/>
    <cellStyle name="Percent 4 2 4" xfId="40485" xr:uid="{9AEDC3A7-B97D-4D6E-9938-3E1FE6710309}"/>
    <cellStyle name="Percent 4 2 4 10" xfId="40486" xr:uid="{69936D68-6022-421C-B4E9-1DE83D52FBB0}"/>
    <cellStyle name="Percent 4 2 4 11" xfId="40487" xr:uid="{DEBA0DCC-FFCD-4D6B-8CF4-E5FC2BAEF236}"/>
    <cellStyle name="Percent 4 2 4 12" xfId="40488" xr:uid="{DD30F771-1EB5-4DF6-8407-5F0E19C84213}"/>
    <cellStyle name="Percent 4 2 4 13" xfId="40489" xr:uid="{E3111D75-EFEB-4307-8134-28046BDE3CA9}"/>
    <cellStyle name="Percent 4 2 4 13 2" xfId="40490" xr:uid="{9643E2F8-9E65-437B-B1D7-B3AB61527B35}"/>
    <cellStyle name="Percent 4 2 4 14" xfId="40491" xr:uid="{633A85D1-7604-4B22-AB4D-A130B1BF0471}"/>
    <cellStyle name="Percent 4 2 4 15" xfId="40492" xr:uid="{D9433DD9-24BA-416B-94BA-346ED32E53C6}"/>
    <cellStyle name="Percent 4 2 4 16" xfId="40493" xr:uid="{452289EA-89BC-4D0E-A3E5-C78706E2E55F}"/>
    <cellStyle name="Percent 4 2 4 17" xfId="41584" xr:uid="{A037ABC5-59A0-476E-9C80-8DB510CD7CB5}"/>
    <cellStyle name="Percent 4 2 4 2" xfId="40494" xr:uid="{8CC2A60B-3AE0-40DC-84AE-796C1A6A7009}"/>
    <cellStyle name="Percent 4 2 4 2 10" xfId="40495" xr:uid="{C7EC2F68-C8B1-4285-9209-A0A1DD2330F6}"/>
    <cellStyle name="Percent 4 2 4 2 11" xfId="40496" xr:uid="{8F4708FB-5122-40AF-A581-8D877CF1D7AE}"/>
    <cellStyle name="Percent 4 2 4 2 12" xfId="40497" xr:uid="{FE1E03C2-D687-4674-97BE-E6DBD4AA6BAA}"/>
    <cellStyle name="Percent 4 2 4 2 13" xfId="40498" xr:uid="{B5FB57D0-0956-44E8-A517-5C8D5C01FDB6}"/>
    <cellStyle name="Percent 4 2 4 2 13 2" xfId="40499" xr:uid="{8A7C8F5C-B421-4B4F-A123-650A6B5E55D1}"/>
    <cellStyle name="Percent 4 2 4 2 14" xfId="40500" xr:uid="{257B881C-F338-4260-8215-0570CD6E1444}"/>
    <cellStyle name="Percent 4 2 4 2 15" xfId="40501" xr:uid="{22F7FD2D-F2EF-4C1C-BD36-E42A09F14020}"/>
    <cellStyle name="Percent 4 2 4 2 16" xfId="40502" xr:uid="{23EB46F8-A9D9-491E-9439-D2FA8029DADE}"/>
    <cellStyle name="Percent 4 2 4 2 2" xfId="40503" xr:uid="{6E96C7F4-0574-43D8-AA0E-BB4A17F4B208}"/>
    <cellStyle name="Percent 4 2 4 2 2 10" xfId="40504" xr:uid="{A3052CFE-A2CF-46CC-8285-F9D96BB4B28D}"/>
    <cellStyle name="Percent 4 2 4 2 2 11" xfId="40505" xr:uid="{D3937091-1986-40D1-B415-8D9E1AD67585}"/>
    <cellStyle name="Percent 4 2 4 2 2 12" xfId="40506" xr:uid="{595A9BC8-7080-48C1-96B7-7D59A05A8991}"/>
    <cellStyle name="Percent 4 2 4 2 2 12 2" xfId="40507" xr:uid="{D7113DA4-EA8B-4764-8797-56AC83098EF5}"/>
    <cellStyle name="Percent 4 2 4 2 2 13" xfId="40508" xr:uid="{FA9589E2-4071-4385-A851-D4452A49C85C}"/>
    <cellStyle name="Percent 4 2 4 2 2 14" xfId="40509" xr:uid="{733A2141-F634-4069-967D-B541BF4EBDF9}"/>
    <cellStyle name="Percent 4 2 4 2 2 15" xfId="40510" xr:uid="{E60946CC-20B0-4BA3-9323-91EA9F19DEE1}"/>
    <cellStyle name="Percent 4 2 4 2 2 2" xfId="40511" xr:uid="{4C2B1894-19D7-4ACD-9F6C-0431E0AFC4C8}"/>
    <cellStyle name="Percent 4 2 4 2 2 2 2" xfId="40512" xr:uid="{6C031FC2-8C5C-472B-923F-8C90F43AE3D8}"/>
    <cellStyle name="Percent 4 2 4 2 2 2 2 2" xfId="40513" xr:uid="{50CED16F-2A7F-4BA7-B273-99D9887F646B}"/>
    <cellStyle name="Percent 4 2 4 2 2 2 2 2 2" xfId="40514" xr:uid="{87099ED4-5386-418E-9CA4-A85FC76C8E00}"/>
    <cellStyle name="Percent 4 2 4 2 2 2 2 2 2 2" xfId="40515" xr:uid="{FD3BFFCF-26B0-47B9-A370-6DA4CC998E4F}"/>
    <cellStyle name="Percent 4 2 4 2 2 2 2 2 2 2 2" xfId="40516" xr:uid="{5CB92B69-0085-4933-9C00-0A98AD3BAC0D}"/>
    <cellStyle name="Percent 4 2 4 2 2 2 2 2 2 3" xfId="40517" xr:uid="{89CE3AF2-BA3A-4182-BD73-F5062073413F}"/>
    <cellStyle name="Percent 4 2 4 2 2 2 2 2 2 4" xfId="40518" xr:uid="{4ED5F48C-1195-48F7-BB97-C288AFC70124}"/>
    <cellStyle name="Percent 4 2 4 2 2 2 2 2 2 5" xfId="40519" xr:uid="{B93E45E9-F415-4381-858B-76FA134688B9}"/>
    <cellStyle name="Percent 4 2 4 2 2 2 2 2 3" xfId="40520" xr:uid="{DD23CE04-6AE2-403F-A234-D56365450C39}"/>
    <cellStyle name="Percent 4 2 4 2 2 2 2 2 3 2" xfId="40521" xr:uid="{295B1AA3-FDB3-4B50-8354-523070211B09}"/>
    <cellStyle name="Percent 4 2 4 2 2 2 2 2 4" xfId="40522" xr:uid="{3D4B583F-A52C-4EE4-9C82-CF521DE375F6}"/>
    <cellStyle name="Percent 4 2 4 2 2 2 2 2 5" xfId="40523" xr:uid="{4F00AED6-D7D0-4239-877B-13A5EE4901DF}"/>
    <cellStyle name="Percent 4 2 4 2 2 2 2 3" xfId="40524" xr:uid="{04F27D23-D8EE-4A05-9498-5513D2D69C5B}"/>
    <cellStyle name="Percent 4 2 4 2 2 2 2 4" xfId="40525" xr:uid="{5F8911AC-0279-4C73-ACCF-05A095D54CE8}"/>
    <cellStyle name="Percent 4 2 4 2 2 2 2 5" xfId="40526" xr:uid="{DA0ECA5D-7867-45EE-B07D-D0A23021F973}"/>
    <cellStyle name="Percent 4 2 4 2 2 2 2 6" xfId="40527" xr:uid="{7EF10EA4-E934-4471-B596-6FA4843E8C89}"/>
    <cellStyle name="Percent 4 2 4 2 2 2 2 6 2" xfId="40528" xr:uid="{2879B646-73E1-450B-AED3-7AF27794270A}"/>
    <cellStyle name="Percent 4 2 4 2 2 2 2 7" xfId="40529" xr:uid="{EAE24150-7685-47DA-B130-9EE8D40F6250}"/>
    <cellStyle name="Percent 4 2 4 2 2 2 2 8" xfId="40530" xr:uid="{4D5C40D1-8AC4-421E-9765-49F4D0850D54}"/>
    <cellStyle name="Percent 4 2 4 2 2 2 2 9" xfId="40531" xr:uid="{E267D235-016D-45B8-94CC-96CD61D1DDFF}"/>
    <cellStyle name="Percent 4 2 4 2 2 2 3" xfId="40532" xr:uid="{128110AD-D1A6-4779-829B-B06FAE96B46A}"/>
    <cellStyle name="Percent 4 2 4 2 2 2 3 2" xfId="40533" xr:uid="{5B91CE80-E010-4A49-B899-4555246C5C04}"/>
    <cellStyle name="Percent 4 2 4 2 2 2 3 2 2" xfId="40534" xr:uid="{4C297CD4-2A37-4A24-A23B-E1B24806F874}"/>
    <cellStyle name="Percent 4 2 4 2 2 2 3 2 2 2" xfId="40535" xr:uid="{7C874096-79FD-414D-A350-1103A0F771D6}"/>
    <cellStyle name="Percent 4 2 4 2 2 2 3 2 3" xfId="40536" xr:uid="{44C0C09E-39AD-4A48-AEB9-08759BB9A254}"/>
    <cellStyle name="Percent 4 2 4 2 2 2 3 2 4" xfId="40537" xr:uid="{48A1EA07-24DA-4C14-80ED-055FC0649326}"/>
    <cellStyle name="Percent 4 2 4 2 2 2 3 2 5" xfId="40538" xr:uid="{E8F06AFD-80FF-44BE-A234-934ABC13F6DD}"/>
    <cellStyle name="Percent 4 2 4 2 2 2 3 3" xfId="40539" xr:uid="{F4E062E3-3A3B-4C5E-B6A6-B20C7EA4F0F5}"/>
    <cellStyle name="Percent 4 2 4 2 2 2 3 3 2" xfId="40540" xr:uid="{406FC91C-69B8-46B6-B925-7DAF899F187D}"/>
    <cellStyle name="Percent 4 2 4 2 2 2 3 4" xfId="40541" xr:uid="{8264CAA2-940C-4E10-A87E-CBF115272F24}"/>
    <cellStyle name="Percent 4 2 4 2 2 2 3 5" xfId="40542" xr:uid="{8E6B82F0-3692-471D-BF8E-655107257F58}"/>
    <cellStyle name="Percent 4 2 4 2 2 2 4" xfId="40543" xr:uid="{B2EC318B-1B66-4E59-A811-3ACB6DFE6BCC}"/>
    <cellStyle name="Percent 4 2 4 2 2 2 5" xfId="40544" xr:uid="{30AD5C82-1817-4D7F-A3BF-4AE0CDABE2D8}"/>
    <cellStyle name="Percent 4 2 4 2 2 2 6" xfId="40545" xr:uid="{CC60FFE1-5760-4F34-AE0B-6670151B33F1}"/>
    <cellStyle name="Percent 4 2 4 2 2 2 6 2" xfId="40546" xr:uid="{A7902E5A-C712-411F-81EC-181478DB2759}"/>
    <cellStyle name="Percent 4 2 4 2 2 2 7" xfId="40547" xr:uid="{DBA18DFC-BD1C-4B5A-B6F4-A84FE85AEEDC}"/>
    <cellStyle name="Percent 4 2 4 2 2 2 8" xfId="40548" xr:uid="{7B906268-8672-44FD-B621-1342B7F46161}"/>
    <cellStyle name="Percent 4 2 4 2 2 2 9" xfId="40549" xr:uid="{74266337-02DC-44EA-8019-A0ED04B9C094}"/>
    <cellStyle name="Percent 4 2 4 2 2 3" xfId="40550" xr:uid="{69937104-F9C1-4522-B397-813F50822D3B}"/>
    <cellStyle name="Percent 4 2 4 2 2 3 2" xfId="40551" xr:uid="{8A3E1F28-FB42-4B45-A08A-D2B2CACBC973}"/>
    <cellStyle name="Percent 4 2 4 2 2 3 3" xfId="40552" xr:uid="{FC02BC26-3BE1-4B26-91C8-33CD292D2B0F}"/>
    <cellStyle name="Percent 4 2 4 2 2 4" xfId="40553" xr:uid="{C81DB247-2E62-44C3-8270-D76D26255DF2}"/>
    <cellStyle name="Percent 4 2 4 2 2 4 2" xfId="40554" xr:uid="{44F45EEE-0181-4F04-9535-B76899246AAD}"/>
    <cellStyle name="Percent 4 2 4 2 2 4 3" xfId="40555" xr:uid="{DBA93E24-AE25-4C78-86C8-EF1B478ADF72}"/>
    <cellStyle name="Percent 4 2 4 2 2 5" xfId="40556" xr:uid="{F1D2754C-1C1C-4F15-A3F8-96338509DEEE}"/>
    <cellStyle name="Percent 4 2 4 2 2 5 2" xfId="40557" xr:uid="{597D59AD-97B8-4B40-874F-30CE308CF297}"/>
    <cellStyle name="Percent 4 2 4 2 2 5 3" xfId="40558" xr:uid="{D1994B1B-4FFF-4D50-9DE7-05F73C390D56}"/>
    <cellStyle name="Percent 4 2 4 2 2 6" xfId="40559" xr:uid="{FBCF6F3E-2807-45E3-848D-7F8F005DD42D}"/>
    <cellStyle name="Percent 4 2 4 2 2 6 2" xfId="40560" xr:uid="{7DE9C5AE-ABB2-4AD3-BA52-34F0B2339748}"/>
    <cellStyle name="Percent 4 2 4 2 2 6 3" xfId="40561" xr:uid="{BF2F749B-643C-4AEC-B9CE-F0E20E5E0AFA}"/>
    <cellStyle name="Percent 4 2 4 2 2 7" xfId="40562" xr:uid="{DA349555-940C-4716-BBD4-93E4B1B52FFA}"/>
    <cellStyle name="Percent 4 2 4 2 2 7 2" xfId="40563" xr:uid="{EB63FC6A-4FEC-4EA7-BF0E-B05099D55AED}"/>
    <cellStyle name="Percent 4 2 4 2 2 7 3" xfId="40564" xr:uid="{A04B6EE9-18E6-4A9B-9FC6-33D14E8BED43}"/>
    <cellStyle name="Percent 4 2 4 2 2 8" xfId="40565" xr:uid="{4D174780-46E4-4ACD-8EDE-FC465659DDB4}"/>
    <cellStyle name="Percent 4 2 4 2 2 8 2" xfId="40566" xr:uid="{5DF5D5C8-CF86-4514-A067-E16F0EFA8F59}"/>
    <cellStyle name="Percent 4 2 4 2 2 8 2 2" xfId="40567" xr:uid="{BF567C2B-658D-4CD3-9E6F-1B5539EB732F}"/>
    <cellStyle name="Percent 4 2 4 2 2 8 2 2 2" xfId="40568" xr:uid="{7BF369D3-C97A-4BE4-82E3-19A276087CEF}"/>
    <cellStyle name="Percent 4 2 4 2 2 8 2 3" xfId="40569" xr:uid="{DA2C24DC-BA22-4A1E-83D6-86CC3A58628A}"/>
    <cellStyle name="Percent 4 2 4 2 2 8 2 4" xfId="40570" xr:uid="{430EB759-11B4-4CFD-8B5A-F55A35E064D1}"/>
    <cellStyle name="Percent 4 2 4 2 2 8 2 5" xfId="40571" xr:uid="{81C224A4-3A99-4167-9E6F-2525CD8B0024}"/>
    <cellStyle name="Percent 4 2 4 2 2 8 3" xfId="40572" xr:uid="{5C3F035F-3F76-4906-8FBE-8FBEE0628529}"/>
    <cellStyle name="Percent 4 2 4 2 2 8 3 2" xfId="40573" xr:uid="{007EFFE7-5E9F-4892-83C9-53B5B0ABD276}"/>
    <cellStyle name="Percent 4 2 4 2 2 8 4" xfId="40574" xr:uid="{D9719341-EDAA-48A7-8DDB-3D1F9807E2A7}"/>
    <cellStyle name="Percent 4 2 4 2 2 8 5" xfId="40575" xr:uid="{65642570-2134-47F6-A51B-9A7E86B228FF}"/>
    <cellStyle name="Percent 4 2 4 2 2 9" xfId="40576" xr:uid="{999DAE91-4A51-4D09-A8BA-050880ED1AB5}"/>
    <cellStyle name="Percent 4 2 4 2 3" xfId="40577" xr:uid="{1A5FA386-55B5-4DB3-A1CA-76E185380BF1}"/>
    <cellStyle name="Percent 4 2 4 2 3 2" xfId="40578" xr:uid="{85C5CFE5-4D9E-498E-B3B1-63125C1015D0}"/>
    <cellStyle name="Percent 4 2 4 2 3 3" xfId="40579" xr:uid="{1CCD45A3-7170-4B98-A5A3-34E65E257B7D}"/>
    <cellStyle name="Percent 4 2 4 2 4" xfId="40580" xr:uid="{3B3BD5AB-B2FF-470A-96C1-5484C071634A}"/>
    <cellStyle name="Percent 4 2 4 2 4 2" xfId="40581" xr:uid="{97D64BEE-43FE-45BC-8BDD-ED89F2234A4B}"/>
    <cellStyle name="Percent 4 2 4 2 4 2 2" xfId="40582" xr:uid="{AF005E79-B9D4-4AC2-B547-E4AF3F034E3A}"/>
    <cellStyle name="Percent 4 2 4 2 4 2 2 2" xfId="40583" xr:uid="{8B65B958-AFA8-4586-9867-4A7CE0E0C589}"/>
    <cellStyle name="Percent 4 2 4 2 4 2 2 2 2" xfId="40584" xr:uid="{625F9D99-3F12-49A5-8CB8-0E3741963CCC}"/>
    <cellStyle name="Percent 4 2 4 2 4 2 2 2 2 2" xfId="40585" xr:uid="{59179B15-393A-42BD-8177-65BB58D4802C}"/>
    <cellStyle name="Percent 4 2 4 2 4 2 2 2 3" xfId="40586" xr:uid="{96B3FF51-3050-47AB-AA52-9C2B2A67CAE8}"/>
    <cellStyle name="Percent 4 2 4 2 4 2 2 2 4" xfId="40587" xr:uid="{37F57258-0DE2-4055-8DED-3BB0C08D1F9D}"/>
    <cellStyle name="Percent 4 2 4 2 4 2 2 2 5" xfId="40588" xr:uid="{9373EF6C-0E22-4201-8BE3-3C82B5CD3F0D}"/>
    <cellStyle name="Percent 4 2 4 2 4 2 2 3" xfId="40589" xr:uid="{D2DBBE66-8CD0-44FA-A851-87B8FCD09211}"/>
    <cellStyle name="Percent 4 2 4 2 4 2 2 3 2" xfId="40590" xr:uid="{49CDBD5C-F752-404A-A174-5C23E00D71B7}"/>
    <cellStyle name="Percent 4 2 4 2 4 2 2 4" xfId="40591" xr:uid="{0A998487-D2E9-43A5-A6E5-0512AE098156}"/>
    <cellStyle name="Percent 4 2 4 2 4 2 2 5" xfId="40592" xr:uid="{5B1A0BEF-CE97-49CB-8608-C3D93C5281FD}"/>
    <cellStyle name="Percent 4 2 4 2 4 2 3" xfId="40593" xr:uid="{1D239E55-9E24-4D1E-B567-AB0E50B29C87}"/>
    <cellStyle name="Percent 4 2 4 2 4 2 4" xfId="40594" xr:uid="{2C046D74-0FE8-4E08-9D52-C74C8988FAAB}"/>
    <cellStyle name="Percent 4 2 4 2 4 2 5" xfId="40595" xr:uid="{AEF6968B-9C93-46A5-B9D3-E947A71591AA}"/>
    <cellStyle name="Percent 4 2 4 2 4 2 6" xfId="40596" xr:uid="{7498BB45-C86E-4A28-B177-C2A6EE7EAD85}"/>
    <cellStyle name="Percent 4 2 4 2 4 2 6 2" xfId="40597" xr:uid="{4302A468-5149-4374-B1FD-F720D1A715BA}"/>
    <cellStyle name="Percent 4 2 4 2 4 2 7" xfId="40598" xr:uid="{BCE704D8-9181-4E8C-AB64-CE67B5AF033E}"/>
    <cellStyle name="Percent 4 2 4 2 4 2 8" xfId="40599" xr:uid="{88E13DDD-C856-4056-A24E-43D07E67059C}"/>
    <cellStyle name="Percent 4 2 4 2 4 2 9" xfId="40600" xr:uid="{7A7A3724-D1AF-459B-A83F-C8D396AE56F4}"/>
    <cellStyle name="Percent 4 2 4 2 4 3" xfId="40601" xr:uid="{3D4697DD-430D-46F4-A325-F78324047646}"/>
    <cellStyle name="Percent 4 2 4 2 4 3 2" xfId="40602" xr:uid="{FA889AE5-C9E6-49AC-90C9-A5312AE96280}"/>
    <cellStyle name="Percent 4 2 4 2 4 3 2 2" xfId="40603" xr:uid="{3103EAFB-E35A-458A-BAC0-EA89814F0003}"/>
    <cellStyle name="Percent 4 2 4 2 4 3 2 2 2" xfId="40604" xr:uid="{82DF3AD0-601D-4C37-8370-955107D869B5}"/>
    <cellStyle name="Percent 4 2 4 2 4 3 2 3" xfId="40605" xr:uid="{3EF81844-FE14-402A-A25A-8A2D8892113E}"/>
    <cellStyle name="Percent 4 2 4 2 4 3 2 4" xfId="40606" xr:uid="{F234ACEB-815C-4B2B-ACB7-FCA8504B3794}"/>
    <cellStyle name="Percent 4 2 4 2 4 3 2 5" xfId="40607" xr:uid="{1BDE3C2D-2F35-4502-9BFB-59549B106E83}"/>
    <cellStyle name="Percent 4 2 4 2 4 3 3" xfId="40608" xr:uid="{5C46AE5D-2255-4322-A09D-4C089283B832}"/>
    <cellStyle name="Percent 4 2 4 2 4 3 3 2" xfId="40609" xr:uid="{8D064895-E9E6-48EA-AB51-B89587AC8675}"/>
    <cellStyle name="Percent 4 2 4 2 4 3 4" xfId="40610" xr:uid="{439C7D32-1CEA-44A5-A3DB-009760354BF7}"/>
    <cellStyle name="Percent 4 2 4 2 4 3 5" xfId="40611" xr:uid="{4A3130A8-B304-4436-AB98-E35304EDE021}"/>
    <cellStyle name="Percent 4 2 4 2 4 4" xfId="40612" xr:uid="{D79CCB88-8FEC-4F7B-BB16-4CA3E9548FDC}"/>
    <cellStyle name="Percent 4 2 4 2 4 5" xfId="40613" xr:uid="{3B386542-6131-42FF-B9B4-23C0E65A982C}"/>
    <cellStyle name="Percent 4 2 4 2 4 6" xfId="40614" xr:uid="{BAAD2377-5D78-45B0-9DBE-332E8A7F227D}"/>
    <cellStyle name="Percent 4 2 4 2 4 6 2" xfId="40615" xr:uid="{35B1DEEC-35E3-4E95-9E10-293EB99DE76E}"/>
    <cellStyle name="Percent 4 2 4 2 4 7" xfId="40616" xr:uid="{3AFDBDA3-897E-44B3-A8F8-9EA4422B3194}"/>
    <cellStyle name="Percent 4 2 4 2 4 8" xfId="40617" xr:uid="{20212BB6-443A-4B6F-89E3-3CE88CD876D6}"/>
    <cellStyle name="Percent 4 2 4 2 4 9" xfId="40618" xr:uid="{C7AC137C-D0C0-4321-BE54-2BADE20B2B6B}"/>
    <cellStyle name="Percent 4 2 4 2 5" xfId="40619" xr:uid="{F2FEE27E-66DF-497F-A213-C8F40D791665}"/>
    <cellStyle name="Percent 4 2 4 2 6" xfId="40620" xr:uid="{C12DEEFC-D6A5-4262-8CBB-65E9CAD19586}"/>
    <cellStyle name="Percent 4 2 4 2 7" xfId="40621" xr:uid="{43581693-8CD7-4937-8FAA-6D63EAB5C48A}"/>
    <cellStyle name="Percent 4 2 4 2 8" xfId="40622" xr:uid="{AA8F721B-2583-48FB-A178-4CC5DB32116D}"/>
    <cellStyle name="Percent 4 2 4 2 9" xfId="40623" xr:uid="{17BAD7D5-8FC9-4AAC-AB63-B8BE90F8D3B9}"/>
    <cellStyle name="Percent 4 2 4 2 9 2" xfId="40624" xr:uid="{08EADA88-CD6F-4882-B07F-18C9513496D1}"/>
    <cellStyle name="Percent 4 2 4 2 9 2 2" xfId="40625" xr:uid="{BCBB1E8C-9FAF-4018-82CE-7D7676FEA49A}"/>
    <cellStyle name="Percent 4 2 4 2 9 2 2 2" xfId="40626" xr:uid="{FC24DB28-3F78-407C-ABD4-CA8D6E3F4E76}"/>
    <cellStyle name="Percent 4 2 4 2 9 2 3" xfId="40627" xr:uid="{63C36097-975A-4BC6-A015-3065928370ED}"/>
    <cellStyle name="Percent 4 2 4 2 9 2 4" xfId="40628" xr:uid="{44B9D0F9-25D3-4D34-AC92-D74075686FAF}"/>
    <cellStyle name="Percent 4 2 4 2 9 2 5" xfId="40629" xr:uid="{76FCEC6F-08A3-498B-8C09-A2ADD1DBCC44}"/>
    <cellStyle name="Percent 4 2 4 2 9 3" xfId="40630" xr:uid="{1694DD3C-7613-4516-99E7-A487A5D7B6EF}"/>
    <cellStyle name="Percent 4 2 4 2 9 3 2" xfId="40631" xr:uid="{5C4F1823-5321-4D97-8882-6C6CF1060755}"/>
    <cellStyle name="Percent 4 2 4 2 9 4" xfId="40632" xr:uid="{D29EFE47-61CB-462C-B6CB-530FD08A8403}"/>
    <cellStyle name="Percent 4 2 4 2 9 5" xfId="40633" xr:uid="{38175074-77F3-4E25-A90E-E30B2195E661}"/>
    <cellStyle name="Percent 4 2 4 3" xfId="40634" xr:uid="{ECEAA467-150A-4BB1-83CC-CC65818B1153}"/>
    <cellStyle name="Percent 4 2 4 3 10" xfId="40635" xr:uid="{F9DA080F-E91A-4419-A4E0-F0E55A901EF2}"/>
    <cellStyle name="Percent 4 2 4 3 11" xfId="40636" xr:uid="{1527E89F-2669-41F5-AF38-62E8EE7150AE}"/>
    <cellStyle name="Percent 4 2 4 3 12" xfId="40637" xr:uid="{342A9BCE-0E2E-4BF9-A412-6998C425549A}"/>
    <cellStyle name="Percent 4 2 4 3 12 2" xfId="40638" xr:uid="{F79744F5-1319-4E82-898B-07C9EF099AF8}"/>
    <cellStyle name="Percent 4 2 4 3 13" xfId="40639" xr:uid="{76761D53-58E8-40D1-B222-95C2225DF2FA}"/>
    <cellStyle name="Percent 4 2 4 3 14" xfId="40640" xr:uid="{1B4A9628-94FB-468D-B724-84E8CC87AD38}"/>
    <cellStyle name="Percent 4 2 4 3 15" xfId="40641" xr:uid="{0817494A-0607-475A-8044-531E7979D389}"/>
    <cellStyle name="Percent 4 2 4 3 2" xfId="40642" xr:uid="{075CDAC1-08A8-4FE0-9DD6-01DF5B595AD7}"/>
    <cellStyle name="Percent 4 2 4 3 2 2" xfId="40643" xr:uid="{07C76BA8-BE21-4F75-93D3-5DB76B8B0ACD}"/>
    <cellStyle name="Percent 4 2 4 3 2 2 2" xfId="40644" xr:uid="{A8986055-3607-47D2-837F-619B95B01CE1}"/>
    <cellStyle name="Percent 4 2 4 3 2 2 2 2" xfId="40645" xr:uid="{326DA488-B73F-4866-8CF8-1E96CA977453}"/>
    <cellStyle name="Percent 4 2 4 3 2 2 2 2 2" xfId="40646" xr:uid="{2D62E245-27AA-4346-8FB9-545BC076F96F}"/>
    <cellStyle name="Percent 4 2 4 3 2 2 2 2 2 2" xfId="40647" xr:uid="{95985898-04D2-4BA2-B676-B43EB020C48D}"/>
    <cellStyle name="Percent 4 2 4 3 2 2 2 2 3" xfId="40648" xr:uid="{6559B237-CB94-4E86-B6A4-63F405AAD953}"/>
    <cellStyle name="Percent 4 2 4 3 2 2 2 2 4" xfId="40649" xr:uid="{7996057A-0F98-4010-A64A-6F27D63ACEED}"/>
    <cellStyle name="Percent 4 2 4 3 2 2 2 2 5" xfId="40650" xr:uid="{EA88A85B-5242-466C-8540-DF178F452724}"/>
    <cellStyle name="Percent 4 2 4 3 2 2 2 3" xfId="40651" xr:uid="{DBDD7B21-1441-40E2-8A8C-6B3C4528E73D}"/>
    <cellStyle name="Percent 4 2 4 3 2 2 2 3 2" xfId="40652" xr:uid="{C20D84C6-AAC9-4A98-930C-18894EA8DD39}"/>
    <cellStyle name="Percent 4 2 4 3 2 2 2 4" xfId="40653" xr:uid="{CD1D5926-FD98-4A43-931D-2AA2962E0D31}"/>
    <cellStyle name="Percent 4 2 4 3 2 2 2 5" xfId="40654" xr:uid="{E581E40F-D479-400D-B5AB-CBD8D33B0EA4}"/>
    <cellStyle name="Percent 4 2 4 3 2 2 3" xfId="40655" xr:uid="{8BA7FFDE-865F-4AC9-8E06-78EC1EE2453F}"/>
    <cellStyle name="Percent 4 2 4 3 2 2 4" xfId="40656" xr:uid="{54B43AEA-97AE-4600-80AF-86FAC278280E}"/>
    <cellStyle name="Percent 4 2 4 3 2 2 5" xfId="40657" xr:uid="{0581F872-4B8D-4E74-844F-21A7EBF8749E}"/>
    <cellStyle name="Percent 4 2 4 3 2 2 6" xfId="40658" xr:uid="{28039934-EE0E-421E-9BD1-2293BFE55AAC}"/>
    <cellStyle name="Percent 4 2 4 3 2 2 6 2" xfId="40659" xr:uid="{D0CE8E28-F0A7-46B0-8B04-7EE3EA175F02}"/>
    <cellStyle name="Percent 4 2 4 3 2 2 7" xfId="40660" xr:uid="{A081B359-0147-423D-AAD8-2B06E6320C69}"/>
    <cellStyle name="Percent 4 2 4 3 2 2 8" xfId="40661" xr:uid="{C5DACC53-7D7C-4856-A201-B26A128606B0}"/>
    <cellStyle name="Percent 4 2 4 3 2 2 9" xfId="40662" xr:uid="{7F6DFE45-2224-4424-B603-F0ADD8CF2ED3}"/>
    <cellStyle name="Percent 4 2 4 3 2 3" xfId="40663" xr:uid="{4D95D90C-5BCC-4221-AF49-7F3FFD43E9F7}"/>
    <cellStyle name="Percent 4 2 4 3 2 3 2" xfId="40664" xr:uid="{C4E0F2CB-BD94-4C44-A599-4F9FA582A4C3}"/>
    <cellStyle name="Percent 4 2 4 3 2 3 2 2" xfId="40665" xr:uid="{17E7B968-BC6D-40E8-869C-B89547EB0553}"/>
    <cellStyle name="Percent 4 2 4 3 2 3 2 2 2" xfId="40666" xr:uid="{9821696D-0034-4048-8D72-DBAD354F81CD}"/>
    <cellStyle name="Percent 4 2 4 3 2 3 2 3" xfId="40667" xr:uid="{2A74FA0E-AB31-4F77-8D69-93251B5A03B5}"/>
    <cellStyle name="Percent 4 2 4 3 2 3 2 4" xfId="40668" xr:uid="{05104BBD-7F57-4438-933B-6F0C68979EAE}"/>
    <cellStyle name="Percent 4 2 4 3 2 3 2 5" xfId="40669" xr:uid="{3A8696BD-DFE6-44B5-B3D6-7A3BAA0A8858}"/>
    <cellStyle name="Percent 4 2 4 3 2 3 3" xfId="40670" xr:uid="{08C40BEF-7326-4665-BF0D-2C1154BDC8D1}"/>
    <cellStyle name="Percent 4 2 4 3 2 3 3 2" xfId="40671" xr:uid="{5D72DF7D-48AB-4A7C-A9AD-46BEB5C8DFA7}"/>
    <cellStyle name="Percent 4 2 4 3 2 3 4" xfId="40672" xr:uid="{61045002-C798-407C-85CC-A3DDC868C053}"/>
    <cellStyle name="Percent 4 2 4 3 2 3 5" xfId="40673" xr:uid="{E144EDF8-822B-4293-8CF0-533A8FD5A995}"/>
    <cellStyle name="Percent 4 2 4 3 2 4" xfId="40674" xr:uid="{C8150A91-C95D-4182-B073-7BD27E1BC2E0}"/>
    <cellStyle name="Percent 4 2 4 3 2 5" xfId="40675" xr:uid="{F0CC7120-8206-490C-B39B-66E7A8A4F9D0}"/>
    <cellStyle name="Percent 4 2 4 3 2 6" xfId="40676" xr:uid="{948DF3D3-E3F2-458A-BB84-D8777BAFC8A8}"/>
    <cellStyle name="Percent 4 2 4 3 2 6 2" xfId="40677" xr:uid="{E9CBEA00-29EE-4DEB-9A3D-9E5B474633F4}"/>
    <cellStyle name="Percent 4 2 4 3 2 7" xfId="40678" xr:uid="{DCB31F8F-CBD9-40C8-B45C-404B821BC726}"/>
    <cellStyle name="Percent 4 2 4 3 2 8" xfId="40679" xr:uid="{CBC85856-92AF-4921-9749-03B00C750CE5}"/>
    <cellStyle name="Percent 4 2 4 3 2 9" xfId="40680" xr:uid="{74F1881E-16DD-4050-B652-EF7CF6A8C2E8}"/>
    <cellStyle name="Percent 4 2 4 3 3" xfId="40681" xr:uid="{0FB82A96-1331-4B41-9FC8-BBCC29C80D35}"/>
    <cellStyle name="Percent 4 2 4 3 4" xfId="40682" xr:uid="{0BFEC9CE-58AA-4B9A-B708-141E2A9407EE}"/>
    <cellStyle name="Percent 4 2 4 3 5" xfId="40683" xr:uid="{3956B0C5-F1AD-448C-8608-EAC1D408AD10}"/>
    <cellStyle name="Percent 4 2 4 3 6" xfId="40684" xr:uid="{FEF6E283-C839-4079-9F8D-1FADE6BA9A75}"/>
    <cellStyle name="Percent 4 2 4 3 7" xfId="40685" xr:uid="{C11CF530-C1DD-437D-8825-4B0B16770B33}"/>
    <cellStyle name="Percent 4 2 4 3 8" xfId="40686" xr:uid="{42EAE5D3-277A-4F2D-AE65-21E3C84DEEC4}"/>
    <cellStyle name="Percent 4 2 4 3 8 2" xfId="40687" xr:uid="{281AB5F6-197C-4CA4-BB16-D6A43E7C8BD5}"/>
    <cellStyle name="Percent 4 2 4 3 8 2 2" xfId="40688" xr:uid="{403B3AAA-BF8D-4BD3-B425-8FBF57F21391}"/>
    <cellStyle name="Percent 4 2 4 3 8 2 2 2" xfId="40689" xr:uid="{70995167-6203-42CF-83AB-626954785D81}"/>
    <cellStyle name="Percent 4 2 4 3 8 2 3" xfId="40690" xr:uid="{CEA27E9E-478D-4FAE-941B-F5944F58D8BC}"/>
    <cellStyle name="Percent 4 2 4 3 8 2 4" xfId="40691" xr:uid="{41051A20-8E05-4F18-B54E-0FDA244C67B6}"/>
    <cellStyle name="Percent 4 2 4 3 8 2 5" xfId="40692" xr:uid="{7EBD6410-1AD6-4636-948D-BB32270FB641}"/>
    <cellStyle name="Percent 4 2 4 3 8 3" xfId="40693" xr:uid="{3D981EB6-8879-4125-BCC4-B60A64B293BF}"/>
    <cellStyle name="Percent 4 2 4 3 8 3 2" xfId="40694" xr:uid="{F32D38A7-D9DD-4D7B-964C-AB8069AAB507}"/>
    <cellStyle name="Percent 4 2 4 3 8 4" xfId="40695" xr:uid="{961786D5-3BAF-4BFE-8A84-CE2636B61517}"/>
    <cellStyle name="Percent 4 2 4 3 8 5" xfId="40696" xr:uid="{40B90074-1F3E-4E1B-8560-FBC307DD9A34}"/>
    <cellStyle name="Percent 4 2 4 3 9" xfId="40697" xr:uid="{57495CD9-4B71-4E25-929C-3FF63918C308}"/>
    <cellStyle name="Percent 4 2 4 4" xfId="40698" xr:uid="{EE20C998-FFCC-4E25-9A6C-378091995EC8}"/>
    <cellStyle name="Percent 4 2 4 4 2" xfId="40699" xr:uid="{2F6BBB73-59CE-446E-AA0F-162F02A8F1A0}"/>
    <cellStyle name="Percent 4 2 4 4 2 2" xfId="40700" xr:uid="{19FC9224-9644-43AA-A19A-AC94E2BCFAD8}"/>
    <cellStyle name="Percent 4 2 4 4 2 2 2" xfId="40701" xr:uid="{9DB6256E-F4C9-4408-8E19-276E45E3E0E6}"/>
    <cellStyle name="Percent 4 2 4 4 2 2 2 2" xfId="40702" xr:uid="{41FD6E83-C71C-462E-9068-31A25AD6375E}"/>
    <cellStyle name="Percent 4 2 4 4 2 2 2 2 2" xfId="40703" xr:uid="{98606A0B-D9B2-4CC8-9025-EDC341E47747}"/>
    <cellStyle name="Percent 4 2 4 4 2 2 2 3" xfId="40704" xr:uid="{59061152-0704-4B48-9ADC-A2F7AA076431}"/>
    <cellStyle name="Percent 4 2 4 4 2 2 2 4" xfId="40705" xr:uid="{AE6A13F9-985F-42E5-9F9D-0C37456C1DB1}"/>
    <cellStyle name="Percent 4 2 4 4 2 2 2 5" xfId="40706" xr:uid="{4C9315CD-13C9-4E86-8525-ABCC19A78E51}"/>
    <cellStyle name="Percent 4 2 4 4 2 2 3" xfId="40707" xr:uid="{494E4637-6AC5-4DED-AA69-3FEC293A3BB8}"/>
    <cellStyle name="Percent 4 2 4 4 2 2 3 2" xfId="40708" xr:uid="{F96740A6-CEC1-4AFC-BD42-7EF5434496B1}"/>
    <cellStyle name="Percent 4 2 4 4 2 2 4" xfId="40709" xr:uid="{B355C5C9-8451-40AE-8099-3B89A0CEACF2}"/>
    <cellStyle name="Percent 4 2 4 4 2 2 5" xfId="40710" xr:uid="{9821ACB8-7748-418F-90AA-7BAC4EA3FDC5}"/>
    <cellStyle name="Percent 4 2 4 4 2 3" xfId="40711" xr:uid="{2957C9B0-E110-4443-95E1-3583427EF9B9}"/>
    <cellStyle name="Percent 4 2 4 4 2 4" xfId="40712" xr:uid="{72F06018-A883-4D56-9C0F-F8C56F1D9C3C}"/>
    <cellStyle name="Percent 4 2 4 4 2 5" xfId="40713" xr:uid="{CE1D7A0B-D7F5-4996-9B01-B4A75D50C26F}"/>
    <cellStyle name="Percent 4 2 4 4 2 6" xfId="40714" xr:uid="{51582964-159A-4129-B464-C6884FCE2077}"/>
    <cellStyle name="Percent 4 2 4 4 2 6 2" xfId="40715" xr:uid="{29312BAA-DE8A-468A-9B67-83A3C07DFE77}"/>
    <cellStyle name="Percent 4 2 4 4 2 7" xfId="40716" xr:uid="{20287763-26DD-48A9-B698-3D151AB1F4E6}"/>
    <cellStyle name="Percent 4 2 4 4 2 8" xfId="40717" xr:uid="{9A5BD8C6-18EB-4CCE-B684-6E9CC7C69EE9}"/>
    <cellStyle name="Percent 4 2 4 4 2 9" xfId="40718" xr:uid="{A9D015D8-E025-4E4C-976E-55DA46E09F98}"/>
    <cellStyle name="Percent 4 2 4 4 3" xfId="40719" xr:uid="{B1605549-9B2E-419D-9485-BA91BF6AC92B}"/>
    <cellStyle name="Percent 4 2 4 4 3 2" xfId="40720" xr:uid="{B5686961-9821-4F83-97A1-E9A2DA63BA40}"/>
    <cellStyle name="Percent 4 2 4 4 3 2 2" xfId="40721" xr:uid="{8FA38CC9-04F4-46B4-86DD-9FD08A829D51}"/>
    <cellStyle name="Percent 4 2 4 4 3 2 2 2" xfId="40722" xr:uid="{8CE77AF8-DBF9-4E8F-95BA-81474B37A8BB}"/>
    <cellStyle name="Percent 4 2 4 4 3 2 3" xfId="40723" xr:uid="{38BA01C5-561C-43A1-871B-B4F9D5859579}"/>
    <cellStyle name="Percent 4 2 4 4 3 2 4" xfId="40724" xr:uid="{14EDCE1A-564F-4624-9450-11D8EF444F06}"/>
    <cellStyle name="Percent 4 2 4 4 3 2 5" xfId="40725" xr:uid="{B72DEA2A-B326-450F-AE8C-4F8DFCA3D703}"/>
    <cellStyle name="Percent 4 2 4 4 3 3" xfId="40726" xr:uid="{9AE71E99-82FA-4E6D-B08B-377BBC229267}"/>
    <cellStyle name="Percent 4 2 4 4 3 3 2" xfId="40727" xr:uid="{94FA39E1-3E1F-46BD-894B-C48589208CD6}"/>
    <cellStyle name="Percent 4 2 4 4 3 4" xfId="40728" xr:uid="{DC41D484-5D15-4C1D-B67A-8DCFE46AC2F7}"/>
    <cellStyle name="Percent 4 2 4 4 3 5" xfId="40729" xr:uid="{04B54B26-5177-4BBC-8E70-900831355BD9}"/>
    <cellStyle name="Percent 4 2 4 4 4" xfId="40730" xr:uid="{60639E9C-7C8D-4B42-820A-BA422D109843}"/>
    <cellStyle name="Percent 4 2 4 4 5" xfId="40731" xr:uid="{498DA8CC-B832-428D-A7FE-961D8B6726C4}"/>
    <cellStyle name="Percent 4 2 4 4 6" xfId="40732" xr:uid="{BA133889-37F1-46DF-9133-5E1C48BB5CAB}"/>
    <cellStyle name="Percent 4 2 4 4 6 2" xfId="40733" xr:uid="{2C5EFFA4-57CA-4BC5-BFF6-36483428A4F5}"/>
    <cellStyle name="Percent 4 2 4 4 7" xfId="40734" xr:uid="{A717A36F-03EB-4794-9E7E-18B34B0E8C42}"/>
    <cellStyle name="Percent 4 2 4 4 8" xfId="40735" xr:uid="{43910237-9E3F-42D7-B1D7-36BDD9B5F255}"/>
    <cellStyle name="Percent 4 2 4 4 9" xfId="40736" xr:uid="{8C2A7D4E-9BF1-4391-9C20-6EA974EBD13A}"/>
    <cellStyle name="Percent 4 2 4 5" xfId="40737" xr:uid="{04CFA98E-E591-44B8-A1D4-A70138431B53}"/>
    <cellStyle name="Percent 4 2 4 5 2" xfId="40738" xr:uid="{BAF3E2B0-3DF9-45CF-B33A-A380EB58552F}"/>
    <cellStyle name="Percent 4 2 4 5 3" xfId="40739" xr:uid="{34F96F42-2651-4F8F-8B4F-FE491A35AC48}"/>
    <cellStyle name="Percent 4 2 4 6" xfId="40740" xr:uid="{D34F962B-E3A6-4A61-BEDA-CF9779949560}"/>
    <cellStyle name="Percent 4 2 4 6 2" xfId="40741" xr:uid="{F825A0AD-44BC-4B63-A316-13F93A4449C2}"/>
    <cellStyle name="Percent 4 2 4 6 3" xfId="40742" xr:uid="{7D820C8C-9347-4EE3-B885-860077194E87}"/>
    <cellStyle name="Percent 4 2 4 7" xfId="40743" xr:uid="{BACEF7E1-F4B5-46DA-BE34-B295CD621970}"/>
    <cellStyle name="Percent 4 2 4 7 2" xfId="40744" xr:uid="{A9582EB7-9226-43AE-A1F4-8BAC862659CA}"/>
    <cellStyle name="Percent 4 2 4 7 3" xfId="40745" xr:uid="{666D3915-3384-40DE-A6BB-9D0E04D02692}"/>
    <cellStyle name="Percent 4 2 4 8" xfId="40746" xr:uid="{1481EE94-8DA6-4FCA-9AB3-0CCC045033FE}"/>
    <cellStyle name="Percent 4 2 4 8 2" xfId="40747" xr:uid="{FF657D27-E570-4592-8685-3BC6C55EF6AF}"/>
    <cellStyle name="Percent 4 2 4 8 3" xfId="40748" xr:uid="{5DD49B66-5445-4ACE-9226-89D60CC339FA}"/>
    <cellStyle name="Percent 4 2 4 9" xfId="40749" xr:uid="{F8DD0EB4-9456-4DE5-B3D9-EB1B8BC0096C}"/>
    <cellStyle name="Percent 4 2 4 9 2" xfId="40750" xr:uid="{BE24AA54-FAD0-4352-9763-C864CD2D17E2}"/>
    <cellStyle name="Percent 4 2 4 9 2 2" xfId="40751" xr:uid="{87653498-9AEB-4A97-8074-CC022A828B47}"/>
    <cellStyle name="Percent 4 2 4 9 2 2 2" xfId="40752" xr:uid="{2CF36323-664B-4A36-9F2E-C32701FB9360}"/>
    <cellStyle name="Percent 4 2 4 9 2 3" xfId="40753" xr:uid="{8AFA0A5F-6DB0-4D02-A06E-41D753EAA4E4}"/>
    <cellStyle name="Percent 4 2 4 9 2 4" xfId="40754" xr:uid="{23FA716C-744B-4BCE-9D37-829192685811}"/>
    <cellStyle name="Percent 4 2 4 9 2 5" xfId="40755" xr:uid="{64CCCAEE-81C4-4314-A4BC-884062A0CAE9}"/>
    <cellStyle name="Percent 4 2 4 9 3" xfId="40756" xr:uid="{308F6940-F0F0-4762-8684-75381D4A295E}"/>
    <cellStyle name="Percent 4 2 4 9 3 2" xfId="40757" xr:uid="{4826BE2D-55E0-463D-B927-6A414FB01BDF}"/>
    <cellStyle name="Percent 4 2 4 9 4" xfId="40758" xr:uid="{CB1A8AAE-629B-4D72-A250-805065F9DC6D}"/>
    <cellStyle name="Percent 4 2 4 9 5" xfId="40759" xr:uid="{451D2368-DFD1-4F3E-877C-B11988C72711}"/>
    <cellStyle name="Percent 4 2 5" xfId="40760" xr:uid="{47138DD2-9530-412F-A584-372AB615AF63}"/>
    <cellStyle name="Percent 4 2 5 10" xfId="40761" xr:uid="{49E0F721-AEB2-4B40-B7A5-324EFAFA5DA5}"/>
    <cellStyle name="Percent 4 2 5 11" xfId="40762" xr:uid="{83423A81-3A28-47C7-B817-4E67951BB4F2}"/>
    <cellStyle name="Percent 4 2 5 12" xfId="40763" xr:uid="{7EA16281-2EF7-42EF-BF3B-E389EC1FFD29}"/>
    <cellStyle name="Percent 4 2 5 12 2" xfId="40764" xr:uid="{E0896250-01E5-4EE0-91D8-94421F7277F0}"/>
    <cellStyle name="Percent 4 2 5 13" xfId="40765" xr:uid="{6A411E5A-AD8B-4274-A092-B0A8421B8A9F}"/>
    <cellStyle name="Percent 4 2 5 14" xfId="40766" xr:uid="{FCF05B51-DC4F-435B-8F7C-6F3D02221B69}"/>
    <cellStyle name="Percent 4 2 5 15" xfId="40767" xr:uid="{8CC9F8E7-E182-4CBE-9268-4D9C8658DABF}"/>
    <cellStyle name="Percent 4 2 5 2" xfId="40768" xr:uid="{A212C0AD-74EF-4EB9-9E65-931C8385F5B3}"/>
    <cellStyle name="Percent 4 2 5 2 2" xfId="40769" xr:uid="{2BBCAB15-25C9-4069-802B-DFE0F8DD32DE}"/>
    <cellStyle name="Percent 4 2 5 2 2 2" xfId="40770" xr:uid="{FFBE0D87-0065-451B-A0B6-6C4AACFE47FE}"/>
    <cellStyle name="Percent 4 2 5 2 2 2 2" xfId="40771" xr:uid="{DB047E35-D6BF-4E25-874E-4DE225C03DA3}"/>
    <cellStyle name="Percent 4 2 5 2 2 2 2 2" xfId="40772" xr:uid="{C3734A58-E954-4974-8BE2-E802DBEA8453}"/>
    <cellStyle name="Percent 4 2 5 2 2 2 2 2 2" xfId="40773" xr:uid="{159E62BC-0BB8-4A3C-A8EC-75691F4B20AE}"/>
    <cellStyle name="Percent 4 2 5 2 2 2 2 3" xfId="40774" xr:uid="{93F07CDE-279E-4035-9A1E-343CDC0657E9}"/>
    <cellStyle name="Percent 4 2 5 2 2 2 2 4" xfId="40775" xr:uid="{0A061673-7C53-45B2-96B2-E733F9A509AD}"/>
    <cellStyle name="Percent 4 2 5 2 2 2 2 5" xfId="40776" xr:uid="{A9214229-F9EA-4D49-81B3-D8BE47346C67}"/>
    <cellStyle name="Percent 4 2 5 2 2 2 3" xfId="40777" xr:uid="{05CE0E9A-A0EF-40A6-81EC-931D44DEBA2A}"/>
    <cellStyle name="Percent 4 2 5 2 2 2 3 2" xfId="40778" xr:uid="{9CED8050-2AA1-4050-813A-913553A1B80B}"/>
    <cellStyle name="Percent 4 2 5 2 2 2 4" xfId="40779" xr:uid="{6562925E-0871-4332-B6EB-D6105E342B4F}"/>
    <cellStyle name="Percent 4 2 5 2 2 2 5" xfId="40780" xr:uid="{675621DB-3582-4CB6-BE0A-820383275159}"/>
    <cellStyle name="Percent 4 2 5 2 2 3" xfId="40781" xr:uid="{224A12C9-28FE-482D-9478-5303B3EA1895}"/>
    <cellStyle name="Percent 4 2 5 2 2 4" xfId="40782" xr:uid="{63606B2E-8B07-47EB-A857-AA698BB8A763}"/>
    <cellStyle name="Percent 4 2 5 2 2 5" xfId="40783" xr:uid="{EC6B5798-0EB1-43F9-B01E-968198B13BBA}"/>
    <cellStyle name="Percent 4 2 5 2 2 6" xfId="40784" xr:uid="{39FE72F7-4F56-4E68-AF46-E9FA1AB41131}"/>
    <cellStyle name="Percent 4 2 5 2 2 6 2" xfId="40785" xr:uid="{9BC99335-45A3-4EEA-8B44-5F24EEB088FB}"/>
    <cellStyle name="Percent 4 2 5 2 2 7" xfId="40786" xr:uid="{A9FF2364-8F7C-4C7A-A8B1-816961180F9D}"/>
    <cellStyle name="Percent 4 2 5 2 2 8" xfId="40787" xr:uid="{53E3C929-167C-4067-810E-6AD1B1789F9E}"/>
    <cellStyle name="Percent 4 2 5 2 2 9" xfId="40788" xr:uid="{24C2BF4C-1A94-44E9-A707-218696A4E728}"/>
    <cellStyle name="Percent 4 2 5 2 3" xfId="40789" xr:uid="{B257A665-C34E-4623-9967-3AB7957D656D}"/>
    <cellStyle name="Percent 4 2 5 2 3 2" xfId="40790" xr:uid="{D9A14009-8E49-4D1B-9803-43E55FA87547}"/>
    <cellStyle name="Percent 4 2 5 2 3 2 2" xfId="40791" xr:uid="{4C99BED2-5F64-48C1-B5FB-3E30DFE5963E}"/>
    <cellStyle name="Percent 4 2 5 2 3 2 2 2" xfId="40792" xr:uid="{F91DC9CD-E93A-477E-BEC1-BCB64088D423}"/>
    <cellStyle name="Percent 4 2 5 2 3 2 3" xfId="40793" xr:uid="{D157F70B-7C8B-429A-A8DB-1947CB4772B9}"/>
    <cellStyle name="Percent 4 2 5 2 3 2 4" xfId="40794" xr:uid="{1F07A02E-DCF8-4418-9E45-96463CBC8C7A}"/>
    <cellStyle name="Percent 4 2 5 2 3 2 5" xfId="40795" xr:uid="{8A0641AA-8902-4244-99CF-037C6F923FA4}"/>
    <cellStyle name="Percent 4 2 5 2 3 3" xfId="40796" xr:uid="{2E76A73D-D423-49F2-8A73-D3787357E706}"/>
    <cellStyle name="Percent 4 2 5 2 3 3 2" xfId="40797" xr:uid="{61D7B6C0-8DE5-44A4-98AB-C008C9BE5B58}"/>
    <cellStyle name="Percent 4 2 5 2 3 4" xfId="40798" xr:uid="{C0D3021F-8F51-4696-A897-BF77EAF43943}"/>
    <cellStyle name="Percent 4 2 5 2 3 5" xfId="40799" xr:uid="{A1F994D0-C6A1-4F68-B560-7A0F0AD8BA85}"/>
    <cellStyle name="Percent 4 2 5 2 4" xfId="40800" xr:uid="{7833227B-131C-49CF-AD86-91944CC27E3E}"/>
    <cellStyle name="Percent 4 2 5 2 5" xfId="40801" xr:uid="{654C6355-C6EA-408E-945C-025B95C6D45C}"/>
    <cellStyle name="Percent 4 2 5 2 6" xfId="40802" xr:uid="{44F101CC-2B3A-416D-BD5A-61B3B7BB8CCB}"/>
    <cellStyle name="Percent 4 2 5 2 6 2" xfId="40803" xr:uid="{9D2C6C2C-7F2A-44FF-8CE9-393D1FE87A34}"/>
    <cellStyle name="Percent 4 2 5 2 7" xfId="40804" xr:uid="{BE27FBF2-8EA0-42E5-A623-C11B9FA84C29}"/>
    <cellStyle name="Percent 4 2 5 2 8" xfId="40805" xr:uid="{9B432143-4471-4F02-B44C-FD26C64913C2}"/>
    <cellStyle name="Percent 4 2 5 2 9" xfId="40806" xr:uid="{A7263FFD-BD55-4460-82C5-5F661F33CCB9}"/>
    <cellStyle name="Percent 4 2 5 3" xfId="40807" xr:uid="{D4D4E839-4481-42CC-807C-CF565B4F3465}"/>
    <cellStyle name="Percent 4 2 5 3 2" xfId="40808" xr:uid="{033D7AB5-78BE-4CF3-9B80-3A7FD2E39097}"/>
    <cellStyle name="Percent 4 2 5 3 3" xfId="40809" xr:uid="{8107CC12-48C7-4489-8A6B-9ECBE9E95C02}"/>
    <cellStyle name="Percent 4 2 5 4" xfId="40810" xr:uid="{13DB6983-EEF9-4027-8F84-B2701169265D}"/>
    <cellStyle name="Percent 4 2 5 4 2" xfId="40811" xr:uid="{42050418-3C87-4318-8B41-460E0E37E7CD}"/>
    <cellStyle name="Percent 4 2 5 4 3" xfId="40812" xr:uid="{2C19227F-8120-4868-A071-DE938BE422A2}"/>
    <cellStyle name="Percent 4 2 5 5" xfId="40813" xr:uid="{87C2806E-6D65-4C05-BCEC-F747CDD25F5D}"/>
    <cellStyle name="Percent 4 2 5 5 2" xfId="40814" xr:uid="{FE33F05B-8701-490F-9651-845CC24E6832}"/>
    <cellStyle name="Percent 4 2 5 5 3" xfId="40815" xr:uid="{FB0FF2AD-1307-4E7F-B73F-701A08AD43C4}"/>
    <cellStyle name="Percent 4 2 5 6" xfId="40816" xr:uid="{300B4A68-0712-46F0-8F9B-1FE81250FBF5}"/>
    <cellStyle name="Percent 4 2 5 6 2" xfId="40817" xr:uid="{2114C918-7EF7-4E56-99AB-1143D0CD09BC}"/>
    <cellStyle name="Percent 4 2 5 6 3" xfId="40818" xr:uid="{48769956-BF65-4E13-AF6B-733C33EB876A}"/>
    <cellStyle name="Percent 4 2 5 7" xfId="40819" xr:uid="{05D3F7FC-7AE1-44C5-83D9-24CAE9DBDB19}"/>
    <cellStyle name="Percent 4 2 5 7 2" xfId="40820" xr:uid="{96E4645D-AD88-4BFE-A5A5-C7269EB4E5D5}"/>
    <cellStyle name="Percent 4 2 5 7 3" xfId="40821" xr:uid="{0D25C218-86AD-42D8-BFBB-BB6245AE1F82}"/>
    <cellStyle name="Percent 4 2 5 8" xfId="40822" xr:uid="{4E04A8E5-319C-4895-91A4-6ED7F2364B34}"/>
    <cellStyle name="Percent 4 2 5 8 2" xfId="40823" xr:uid="{E8374684-D729-4C12-B269-054B2F209E3F}"/>
    <cellStyle name="Percent 4 2 5 8 2 2" xfId="40824" xr:uid="{83B68805-27CA-4CE5-9812-882F29DC41FD}"/>
    <cellStyle name="Percent 4 2 5 8 2 2 2" xfId="40825" xr:uid="{F427065F-5AB3-46A0-829D-723A769CA15E}"/>
    <cellStyle name="Percent 4 2 5 8 2 3" xfId="40826" xr:uid="{91C7B477-F43C-4605-95A8-A0CA1DB56060}"/>
    <cellStyle name="Percent 4 2 5 8 2 4" xfId="40827" xr:uid="{749E4D88-408B-48ED-BA75-52810C1C02DE}"/>
    <cellStyle name="Percent 4 2 5 8 2 5" xfId="40828" xr:uid="{C1497A58-E242-4A41-B816-F0FE6D834982}"/>
    <cellStyle name="Percent 4 2 5 8 3" xfId="40829" xr:uid="{8FE4EE9F-921A-4370-8CA2-CDDD4A748EE7}"/>
    <cellStyle name="Percent 4 2 5 8 3 2" xfId="40830" xr:uid="{07F6B5AE-5C6F-43A0-9627-44C07B7B83CD}"/>
    <cellStyle name="Percent 4 2 5 8 4" xfId="40831" xr:uid="{7685F1C2-B821-42DF-A808-36600688E3F7}"/>
    <cellStyle name="Percent 4 2 5 8 5" xfId="40832" xr:uid="{47780DCB-D262-43CE-9571-CD0C0930DB86}"/>
    <cellStyle name="Percent 4 2 5 9" xfId="40833" xr:uid="{C7CFF78F-3D65-4E97-B417-E3B3AAE0B2AB}"/>
    <cellStyle name="Percent 4 2 6" xfId="40834" xr:uid="{22639104-ECED-4F71-94EF-4BD9D5F7223F}"/>
    <cellStyle name="Percent 4 2 6 2" xfId="40835" xr:uid="{3E3E704D-F76D-40E2-BD22-0384FD831864}"/>
    <cellStyle name="Percent 4 2 6 3" xfId="40836" xr:uid="{75FF5E63-D2FA-467D-8A93-462875CCD4A5}"/>
    <cellStyle name="Percent 4 2 7" xfId="40837" xr:uid="{8AFED9CE-F1A2-43EB-A8A3-8B9C89C507CC}"/>
    <cellStyle name="Percent 4 2 7 2" xfId="40838" xr:uid="{DB502E66-E53C-4B98-87DD-056DEDB40CA7}"/>
    <cellStyle name="Percent 4 2 7 2 2" xfId="40839" xr:uid="{7E86FBD3-3D65-4FBE-AD99-37806E91D49B}"/>
    <cellStyle name="Percent 4 2 7 2 2 2" xfId="40840" xr:uid="{8253782A-08E5-40D6-A03C-C1A6D05EB684}"/>
    <cellStyle name="Percent 4 2 7 2 2 2 2" xfId="40841" xr:uid="{CC022604-E265-4091-802D-D011A83D7F2D}"/>
    <cellStyle name="Percent 4 2 7 2 2 2 2 2" xfId="40842" xr:uid="{CC9DF104-29F5-4227-8842-E4F747A62BEB}"/>
    <cellStyle name="Percent 4 2 7 2 2 2 3" xfId="40843" xr:uid="{1F397747-672C-4778-8A7C-5ED9D5D56B7F}"/>
    <cellStyle name="Percent 4 2 7 2 2 2 4" xfId="40844" xr:uid="{F1A188F3-38E4-49B5-B8FD-36B9AB76535A}"/>
    <cellStyle name="Percent 4 2 7 2 2 2 5" xfId="40845" xr:uid="{5427EA7A-97D2-441C-9758-816BCAABB928}"/>
    <cellStyle name="Percent 4 2 7 2 2 3" xfId="40846" xr:uid="{8986B2C0-461E-44EA-9BAA-19017D3E2025}"/>
    <cellStyle name="Percent 4 2 7 2 2 3 2" xfId="40847" xr:uid="{0F675A9E-BB11-4F5A-A60D-A5AA6FB0286B}"/>
    <cellStyle name="Percent 4 2 7 2 2 4" xfId="40848" xr:uid="{F49565F9-AC2A-4139-ADB9-2F1137F79043}"/>
    <cellStyle name="Percent 4 2 7 2 2 5" xfId="40849" xr:uid="{98BA0CF7-DA9B-4C87-8098-FA922480A704}"/>
    <cellStyle name="Percent 4 2 7 2 3" xfId="40850" xr:uid="{5357C495-F262-4AC6-860C-3A5FD5324FF0}"/>
    <cellStyle name="Percent 4 2 7 2 4" xfId="40851" xr:uid="{A1C4810C-772E-465F-BE6A-96D686F8F98A}"/>
    <cellStyle name="Percent 4 2 7 2 5" xfId="40852" xr:uid="{C2660DD3-A9D6-4E96-8AAD-FCD728F384B9}"/>
    <cellStyle name="Percent 4 2 7 2 6" xfId="40853" xr:uid="{9FB5F213-2652-49EA-893F-38EED1E7B9EA}"/>
    <cellStyle name="Percent 4 2 7 2 6 2" xfId="40854" xr:uid="{31B10F28-86E6-43E7-BBD2-52441D47AB82}"/>
    <cellStyle name="Percent 4 2 7 2 7" xfId="40855" xr:uid="{735A8C44-ACA4-481B-B9CF-AAFFD3B34783}"/>
    <cellStyle name="Percent 4 2 7 2 8" xfId="40856" xr:uid="{21176043-21B4-4F1A-97CD-4288EE8E9D96}"/>
    <cellStyle name="Percent 4 2 7 2 9" xfId="40857" xr:uid="{9E5898B6-8761-40ED-B446-21A3CFD994B7}"/>
    <cellStyle name="Percent 4 2 7 3" xfId="40858" xr:uid="{882DF401-DF95-4057-B502-C0F2C650CA95}"/>
    <cellStyle name="Percent 4 2 7 3 2" xfId="40859" xr:uid="{A96FE2F8-2E2B-4591-AE85-FD2815513429}"/>
    <cellStyle name="Percent 4 2 7 3 2 2" xfId="40860" xr:uid="{51EE7BEB-60E6-4DC6-AA7F-D79B2C80FC1F}"/>
    <cellStyle name="Percent 4 2 7 3 2 2 2" xfId="40861" xr:uid="{D0DEF39A-E762-4743-8054-DB9D0344F4EC}"/>
    <cellStyle name="Percent 4 2 7 3 2 3" xfId="40862" xr:uid="{04F50390-956D-4899-B2B5-DC0882A24903}"/>
    <cellStyle name="Percent 4 2 7 3 2 4" xfId="40863" xr:uid="{72D4D810-1B22-44F7-8071-B4652700FFBF}"/>
    <cellStyle name="Percent 4 2 7 3 2 5" xfId="40864" xr:uid="{051A9234-09C0-41C9-BAD6-15D73C456545}"/>
    <cellStyle name="Percent 4 2 7 3 3" xfId="40865" xr:uid="{4BEBFA64-5562-44CC-AB6F-B5E5084FF54B}"/>
    <cellStyle name="Percent 4 2 7 3 3 2" xfId="40866" xr:uid="{7EB1A477-84AB-40C1-9A4C-83F0DB9A6A7A}"/>
    <cellStyle name="Percent 4 2 7 3 4" xfId="40867" xr:uid="{93A257D3-E813-4477-8CBD-53D5E1ACA70F}"/>
    <cellStyle name="Percent 4 2 7 3 5" xfId="40868" xr:uid="{DF196544-D36D-4802-9240-ACAC1A7D6A2E}"/>
    <cellStyle name="Percent 4 2 7 4" xfId="40869" xr:uid="{156F7BF2-66C0-46CD-A154-90F40C47EE49}"/>
    <cellStyle name="Percent 4 2 7 5" xfId="40870" xr:uid="{F6B81DF5-F13D-48FA-856B-1B6F6470DCC4}"/>
    <cellStyle name="Percent 4 2 7 6" xfId="40871" xr:uid="{8ACF7916-316B-40AE-A34B-03FE7474062A}"/>
    <cellStyle name="Percent 4 2 7 6 2" xfId="40872" xr:uid="{18F66A8A-C35D-49FD-94B3-B7E910B9BF1B}"/>
    <cellStyle name="Percent 4 2 7 7" xfId="40873" xr:uid="{4322A53F-B6D0-4B25-86D3-BC0E6E063321}"/>
    <cellStyle name="Percent 4 2 7 8" xfId="40874" xr:uid="{6F8F929C-692A-4F88-9F6C-20E2A7F42BD7}"/>
    <cellStyle name="Percent 4 2 7 9" xfId="40875" xr:uid="{856BA205-32DC-4E5D-AAA3-1168BCB805C0}"/>
    <cellStyle name="Percent 4 2 8" xfId="40876" xr:uid="{16659812-450E-468E-A5F9-C6C026925D18}"/>
    <cellStyle name="Percent 4 2 9" xfId="40877" xr:uid="{8F2A4F86-2063-44E1-BE73-0FDE7085A541}"/>
    <cellStyle name="Percent 4 20" xfId="40878" xr:uid="{5673E008-0A08-4350-9973-3A67B1BD479D}"/>
    <cellStyle name="Percent 4 21" xfId="40879" xr:uid="{57F0D8BB-A799-4A1C-AD51-FA7E87AEB9A5}"/>
    <cellStyle name="Percent 4 22" xfId="40880" xr:uid="{2E41DBB4-1015-4359-B1A5-A6F5983A6D91}"/>
    <cellStyle name="Percent 4 23" xfId="40881" xr:uid="{8D0F7465-6477-4C92-8124-35223182DF83}"/>
    <cellStyle name="Percent 4 24" xfId="40882" xr:uid="{C9F90DE0-5AF5-42EC-A2BD-EA23B99F4EAE}"/>
    <cellStyle name="Percent 4 25" xfId="40883" xr:uid="{C6FB6B3A-74C4-4E9A-9B47-FA998C0A45FF}"/>
    <cellStyle name="Percent 4 26" xfId="40884" xr:uid="{8B8DD4D8-9C90-4506-83BD-A9054D793961}"/>
    <cellStyle name="Percent 4 27" xfId="40885" xr:uid="{F8A5639C-1239-4316-8BB3-A34568B54118}"/>
    <cellStyle name="Percent 4 28" xfId="40886" xr:uid="{253D5957-4EF6-4A7C-B16C-BD9DE8213AF4}"/>
    <cellStyle name="Percent 4 29" xfId="40887" xr:uid="{A50C04BC-443D-45FC-850E-CAD0CEEAC329}"/>
    <cellStyle name="Percent 4 3" xfId="40888" xr:uid="{EA2FE48E-793B-40C0-906B-A31AE5DDB8EF}"/>
    <cellStyle name="Percent 4 3 2" xfId="40889" xr:uid="{0C4678BE-CFDA-41EA-AEA1-4449442D17A3}"/>
    <cellStyle name="Percent 4 3 2 2" xfId="40890" xr:uid="{DD707C03-8C8B-4DDF-8238-6C0DB6040C62}"/>
    <cellStyle name="Percent 4 3 2 3" xfId="40891" xr:uid="{7E052BD6-D243-4573-A64E-FC40040942F9}"/>
    <cellStyle name="Percent 4 3 3" xfId="40892" xr:uid="{81F0161E-2627-4A11-BC45-BDD4F756D708}"/>
    <cellStyle name="Percent 4 3 3 2" xfId="40893" xr:uid="{0B3996C9-C9C1-49DB-BEF1-7195B3B9D956}"/>
    <cellStyle name="Percent 4 3 3 3" xfId="40894" xr:uid="{D036FAB5-7ABA-4EA4-A488-EEFC580927A2}"/>
    <cellStyle name="Percent 4 3 4" xfId="40895" xr:uid="{853A9C51-87CE-42FC-9E3B-9128F26E2407}"/>
    <cellStyle name="Percent 4 3 5" xfId="40896" xr:uid="{05E071AC-3CA6-40CC-847F-D8354063F73F}"/>
    <cellStyle name="Percent 4 30" xfId="40897" xr:uid="{666F76B1-E15C-4603-BCEA-8EE86A10BA45}"/>
    <cellStyle name="Percent 4 31" xfId="40898" xr:uid="{2F53E141-CC6D-4985-A212-42034671C0CB}"/>
    <cellStyle name="Percent 4 32" xfId="40899" xr:uid="{C639AD90-DE85-4F83-97E1-E09A274F2B80}"/>
    <cellStyle name="Percent 4 33" xfId="40900" xr:uid="{DCC3E181-54FF-4EAD-ADAC-809646919AE3}"/>
    <cellStyle name="Percent 4 34" xfId="40901" xr:uid="{F2DE63F5-FC4A-468A-AF12-E5C3EB7B0B07}"/>
    <cellStyle name="Percent 4 35" xfId="40902" xr:uid="{BFD6A0CE-F784-4A61-8AAB-7D14FB7634EE}"/>
    <cellStyle name="Percent 4 36" xfId="40903" xr:uid="{BE9EDBC7-79D5-4E01-A937-9A4AE280FBA6}"/>
    <cellStyle name="Percent 4 37" xfId="40904" xr:uid="{C7608E9E-BB28-4BC1-8E9C-C7F8B5672181}"/>
    <cellStyle name="Percent 4 38" xfId="40905" xr:uid="{D9179998-0602-4D17-97E7-F65669225DD8}"/>
    <cellStyle name="Percent 4 39" xfId="40906" xr:uid="{D8AAB82B-4D7A-4F13-867D-28C65D8DD1A3}"/>
    <cellStyle name="Percent 4 4" xfId="40907" xr:uid="{FF6C93FB-47CA-4093-AA70-1DB4A94C25E4}"/>
    <cellStyle name="Percent 4 4 10" xfId="40908" xr:uid="{9FA4281C-A103-4D7D-8DE6-86553148EC0E}"/>
    <cellStyle name="Percent 4 4 11" xfId="40909" xr:uid="{72DDFBCF-4E96-470A-84DC-B26EB983BECD}"/>
    <cellStyle name="Percent 4 4 12" xfId="40910" xr:uid="{685607BE-59DF-45D7-A0BF-EF6C08C0A31C}"/>
    <cellStyle name="Percent 4 4 13" xfId="40911" xr:uid="{477DFB08-2D48-46A6-90EE-19E1307C5F04}"/>
    <cellStyle name="Percent 4 4 13 2" xfId="40912" xr:uid="{8E7FC4B9-8092-403A-9632-C2C815374342}"/>
    <cellStyle name="Percent 4 4 14" xfId="40913" xr:uid="{6E234F54-4259-41E3-9DCB-120060482214}"/>
    <cellStyle name="Percent 4 4 15" xfId="40914" xr:uid="{F05CB658-7CEC-4C74-B8D9-3B54327F4E4D}"/>
    <cellStyle name="Percent 4 4 16" xfId="40915" xr:uid="{13EB8107-CCCB-475E-8A87-D89D4021799E}"/>
    <cellStyle name="Percent 4 4 17" xfId="41585" xr:uid="{904177E1-FD1E-49F4-A418-9EBABE48F690}"/>
    <cellStyle name="Percent 4 4 2" xfId="40916" xr:uid="{D96C3EE7-149F-49C3-A6AB-84FDAA9B3A7D}"/>
    <cellStyle name="Percent 4 4 2 10" xfId="40917" xr:uid="{D986D445-8A2F-45FB-BE0F-BC40922E93C3}"/>
    <cellStyle name="Percent 4 4 2 11" xfId="40918" xr:uid="{6DA63ABE-BDBB-422A-B1B5-8400D2D101F0}"/>
    <cellStyle name="Percent 4 4 2 12" xfId="40919" xr:uid="{F4BCDEA6-9CF7-4506-BFE3-426886BC0B0F}"/>
    <cellStyle name="Percent 4 4 2 13" xfId="40920" xr:uid="{46D4BB7A-5405-4232-81A2-8C51A1828B25}"/>
    <cellStyle name="Percent 4 4 2 13 2" xfId="40921" xr:uid="{4B9C7D6D-9CB9-4CAB-B508-3BE25AF5BD99}"/>
    <cellStyle name="Percent 4 4 2 14" xfId="40922" xr:uid="{6A8A09FB-667E-41D6-ADBE-551FF9ECFAF2}"/>
    <cellStyle name="Percent 4 4 2 15" xfId="40923" xr:uid="{C918559B-FE01-4140-BCA1-6CF1C595427C}"/>
    <cellStyle name="Percent 4 4 2 16" xfId="40924" xr:uid="{8002553D-48B6-46BC-ABA2-DC854DD6DD93}"/>
    <cellStyle name="Percent 4 4 2 2" xfId="40925" xr:uid="{46C83A3C-CE9F-4FE1-9833-4741958E10C0}"/>
    <cellStyle name="Percent 4 4 2 2 10" xfId="40926" xr:uid="{9AD75659-7E39-48A7-8DAF-EEEB8431B845}"/>
    <cellStyle name="Percent 4 4 2 2 11" xfId="40927" xr:uid="{25C55ACC-9051-4D17-9D68-453790AB5707}"/>
    <cellStyle name="Percent 4 4 2 2 12" xfId="40928" xr:uid="{4154C18B-7CB0-435F-9634-501CE9836DA9}"/>
    <cellStyle name="Percent 4 4 2 2 12 2" xfId="40929" xr:uid="{E0DF3361-B45A-4528-8B70-C58A1804EBF1}"/>
    <cellStyle name="Percent 4 4 2 2 13" xfId="40930" xr:uid="{21B4B883-43DC-4E9F-B89B-26AAB3925BC1}"/>
    <cellStyle name="Percent 4 4 2 2 14" xfId="40931" xr:uid="{8DA784A0-8085-48E1-91C4-F66CEBD1CBC5}"/>
    <cellStyle name="Percent 4 4 2 2 15" xfId="40932" xr:uid="{2966F7FC-0C68-47DC-97A8-C5CEA7C6ABC6}"/>
    <cellStyle name="Percent 4 4 2 2 2" xfId="40933" xr:uid="{499E4B8B-64EC-490D-8E12-D21583287674}"/>
    <cellStyle name="Percent 4 4 2 2 2 2" xfId="40934" xr:uid="{5D6573B7-D30C-46B4-91AC-76D17BF5B44B}"/>
    <cellStyle name="Percent 4 4 2 2 2 2 2" xfId="40935" xr:uid="{6E930504-619E-478A-B15F-963449E790D3}"/>
    <cellStyle name="Percent 4 4 2 2 2 2 2 2" xfId="40936" xr:uid="{4D82C97E-50DB-4F8B-ACBE-91698143D787}"/>
    <cellStyle name="Percent 4 4 2 2 2 2 2 2 2" xfId="40937" xr:uid="{13075763-0A1B-409D-89AD-5CE71D201332}"/>
    <cellStyle name="Percent 4 4 2 2 2 2 2 2 2 2" xfId="40938" xr:uid="{333CC279-9629-4778-AF20-88E17DAEBE14}"/>
    <cellStyle name="Percent 4 4 2 2 2 2 2 2 3" xfId="40939" xr:uid="{8124F267-A13E-47B0-AF5B-84DCE80580FE}"/>
    <cellStyle name="Percent 4 4 2 2 2 2 2 2 4" xfId="40940" xr:uid="{06ECE55B-D644-45C5-B3E0-263D2AB56BAC}"/>
    <cellStyle name="Percent 4 4 2 2 2 2 2 2 5" xfId="40941" xr:uid="{56F88379-3265-449E-BF25-2A51A7BD33A1}"/>
    <cellStyle name="Percent 4 4 2 2 2 2 2 3" xfId="40942" xr:uid="{FACC655E-3D2B-48D6-A3E2-168DACC3EC3C}"/>
    <cellStyle name="Percent 4 4 2 2 2 2 2 3 2" xfId="40943" xr:uid="{52D17F62-D872-4EC2-B764-3B55FFCD2D22}"/>
    <cellStyle name="Percent 4 4 2 2 2 2 2 4" xfId="40944" xr:uid="{105C1AAB-0805-4FE1-BBE3-392CB2FCD8D3}"/>
    <cellStyle name="Percent 4 4 2 2 2 2 2 5" xfId="40945" xr:uid="{29BBB94C-57EE-4044-ABFA-CC6845423D73}"/>
    <cellStyle name="Percent 4 4 2 2 2 2 3" xfId="40946" xr:uid="{FB535ADD-F532-424F-BC81-80060C9A7B80}"/>
    <cellStyle name="Percent 4 4 2 2 2 2 4" xfId="40947" xr:uid="{E38860E3-2D95-44AE-BB14-984B6F5BD759}"/>
    <cellStyle name="Percent 4 4 2 2 2 2 5" xfId="40948" xr:uid="{19BDE756-DB4D-48B4-BB0D-298546732D4A}"/>
    <cellStyle name="Percent 4 4 2 2 2 2 6" xfId="40949" xr:uid="{8689B555-0441-40B8-AD94-3A8DC66054A3}"/>
    <cellStyle name="Percent 4 4 2 2 2 2 6 2" xfId="40950" xr:uid="{63BEB4FB-E6E8-4643-92C8-93B1275F023E}"/>
    <cellStyle name="Percent 4 4 2 2 2 2 7" xfId="40951" xr:uid="{57578651-6AC6-4EED-A7E9-F64BC5FB0ED5}"/>
    <cellStyle name="Percent 4 4 2 2 2 2 8" xfId="40952" xr:uid="{B27D405C-6A4F-46AC-AA02-5DC5FAE7A953}"/>
    <cellStyle name="Percent 4 4 2 2 2 2 9" xfId="40953" xr:uid="{78D6FDFA-A5B1-488E-9B4D-4E812597BAC5}"/>
    <cellStyle name="Percent 4 4 2 2 2 3" xfId="40954" xr:uid="{00043970-B9D4-47B0-8F2D-2F184E7AD8B9}"/>
    <cellStyle name="Percent 4 4 2 2 2 3 2" xfId="40955" xr:uid="{0788DFC4-7C7E-4116-9851-2203775175F9}"/>
    <cellStyle name="Percent 4 4 2 2 2 3 2 2" xfId="40956" xr:uid="{2C74EFBC-12D1-40E5-8C28-87020D888666}"/>
    <cellStyle name="Percent 4 4 2 2 2 3 2 2 2" xfId="40957" xr:uid="{F35B6A77-128D-4A30-9EAA-ADD47BCCA3C9}"/>
    <cellStyle name="Percent 4 4 2 2 2 3 2 3" xfId="40958" xr:uid="{A2D07992-241D-4936-82E5-99D300F0B588}"/>
    <cellStyle name="Percent 4 4 2 2 2 3 2 4" xfId="40959" xr:uid="{69ED7448-83AF-42A8-9A1D-AF5B3D430E2B}"/>
    <cellStyle name="Percent 4 4 2 2 2 3 2 5" xfId="40960" xr:uid="{578681B8-4DBD-44C4-B2C1-C425D482F282}"/>
    <cellStyle name="Percent 4 4 2 2 2 3 3" xfId="40961" xr:uid="{E1A09FFE-6BBE-4B2F-8EDF-BCC1AB4CDA39}"/>
    <cellStyle name="Percent 4 4 2 2 2 3 3 2" xfId="40962" xr:uid="{2FAEFB88-E1F6-47AB-BDEB-CBB52211F65D}"/>
    <cellStyle name="Percent 4 4 2 2 2 3 4" xfId="40963" xr:uid="{9FACD168-0F9D-488B-AE99-2B888373E6C9}"/>
    <cellStyle name="Percent 4 4 2 2 2 3 5" xfId="40964" xr:uid="{7CACD9F4-221E-48C2-AB97-A888BF1EA7C7}"/>
    <cellStyle name="Percent 4 4 2 2 2 4" xfId="40965" xr:uid="{B5B7F18B-90AD-42AE-A977-35224733750A}"/>
    <cellStyle name="Percent 4 4 2 2 2 5" xfId="40966" xr:uid="{6B172EEA-FC6C-4C12-AC39-854652E3EAA2}"/>
    <cellStyle name="Percent 4 4 2 2 2 6" xfId="40967" xr:uid="{DA612AE7-6A4E-4FBC-A959-79E6C5A30065}"/>
    <cellStyle name="Percent 4 4 2 2 2 6 2" xfId="40968" xr:uid="{74DDD299-8104-49D3-A79B-D082FD8B247B}"/>
    <cellStyle name="Percent 4 4 2 2 2 7" xfId="40969" xr:uid="{8C3574AE-2D29-46AB-85B7-513B692AE07B}"/>
    <cellStyle name="Percent 4 4 2 2 2 8" xfId="40970" xr:uid="{A21FB418-0DE6-4105-A318-2A1080A4F592}"/>
    <cellStyle name="Percent 4 4 2 2 2 9" xfId="40971" xr:uid="{9E006A17-5E36-45E0-A1DA-1D410EE39F2D}"/>
    <cellStyle name="Percent 4 4 2 2 3" xfId="40972" xr:uid="{605EC98D-FF78-4A7A-BA2A-7792AFEA4965}"/>
    <cellStyle name="Percent 4 4 2 2 4" xfId="40973" xr:uid="{DCE193C6-6301-41B5-9518-931A66967543}"/>
    <cellStyle name="Percent 4 4 2 2 5" xfId="40974" xr:uid="{FAC8E80D-1989-4395-A22C-99F81BAF0DFE}"/>
    <cellStyle name="Percent 4 4 2 2 6" xfId="40975" xr:uid="{E2EC4721-6D1D-4A8B-BA10-F0AF184FEAE8}"/>
    <cellStyle name="Percent 4 4 2 2 7" xfId="40976" xr:uid="{8C867E94-724B-4080-AEDA-E8C3D4B26E86}"/>
    <cellStyle name="Percent 4 4 2 2 8" xfId="40977" xr:uid="{970836EA-9FA8-41D2-94EB-0A9DA7E78DDB}"/>
    <cellStyle name="Percent 4 4 2 2 8 2" xfId="40978" xr:uid="{E67727B7-000C-4743-B691-29E2EA0C8736}"/>
    <cellStyle name="Percent 4 4 2 2 8 2 2" xfId="40979" xr:uid="{4B384B24-0C9F-4E56-95C5-6A7585BED527}"/>
    <cellStyle name="Percent 4 4 2 2 8 2 2 2" xfId="40980" xr:uid="{610C1D98-DDF3-4F23-915F-9268AED65347}"/>
    <cellStyle name="Percent 4 4 2 2 8 2 3" xfId="40981" xr:uid="{1B2F3193-EC8E-4D7F-944F-A06BF6882F00}"/>
    <cellStyle name="Percent 4 4 2 2 8 2 4" xfId="40982" xr:uid="{2B5112EC-0936-41F9-9915-1D68DA2CFC8C}"/>
    <cellStyle name="Percent 4 4 2 2 8 2 5" xfId="40983" xr:uid="{260912FA-969F-4753-B220-21EB3AC2D0DC}"/>
    <cellStyle name="Percent 4 4 2 2 8 3" xfId="40984" xr:uid="{A48A465B-5A3D-4EDC-99FF-1824A19C68F0}"/>
    <cellStyle name="Percent 4 4 2 2 8 3 2" xfId="40985" xr:uid="{85F21000-52C0-4EA3-B783-96C558CF8709}"/>
    <cellStyle name="Percent 4 4 2 2 8 4" xfId="40986" xr:uid="{B22BCFD4-B124-4325-964B-7D4AC92C938B}"/>
    <cellStyle name="Percent 4 4 2 2 8 5" xfId="40987" xr:uid="{945F79B7-8800-4292-8D86-66CE01F527BB}"/>
    <cellStyle name="Percent 4 4 2 2 9" xfId="40988" xr:uid="{6F5F4739-9BE6-4A00-A445-F0AAF7F514A5}"/>
    <cellStyle name="Percent 4 4 2 3" xfId="40989" xr:uid="{6B088F17-BDDF-4DFD-9BAF-38706CB67BF3}"/>
    <cellStyle name="Percent 4 4 2 4" xfId="40990" xr:uid="{8FA80007-9D53-4579-9A57-122507A64C9E}"/>
    <cellStyle name="Percent 4 4 2 4 2" xfId="40991" xr:uid="{A21ACD48-EDE2-4F1F-B932-14CE787C21F3}"/>
    <cellStyle name="Percent 4 4 2 4 2 2" xfId="40992" xr:uid="{D1796BE0-6074-4550-945A-7F4FDA0F5782}"/>
    <cellStyle name="Percent 4 4 2 4 2 2 2" xfId="40993" xr:uid="{FDDAC76C-EB53-4823-B37A-0043877B6A0B}"/>
    <cellStyle name="Percent 4 4 2 4 2 2 2 2" xfId="40994" xr:uid="{FC08C25B-C1A0-48CB-A8CB-31A9F1EEA33A}"/>
    <cellStyle name="Percent 4 4 2 4 2 2 2 2 2" xfId="40995" xr:uid="{9DA26510-7DBE-42C7-A84D-F39EEE5A51B3}"/>
    <cellStyle name="Percent 4 4 2 4 2 2 2 3" xfId="40996" xr:uid="{18407B03-5772-4647-AC08-C99847C3C87D}"/>
    <cellStyle name="Percent 4 4 2 4 2 2 2 4" xfId="40997" xr:uid="{2D9BF385-C15B-4126-AD59-6367D95C15F9}"/>
    <cellStyle name="Percent 4 4 2 4 2 2 2 5" xfId="40998" xr:uid="{7E4383C9-51ED-4D07-9878-743BA7199865}"/>
    <cellStyle name="Percent 4 4 2 4 2 2 3" xfId="40999" xr:uid="{8DEFD538-725E-47D2-B1F5-554960E7D258}"/>
    <cellStyle name="Percent 4 4 2 4 2 2 3 2" xfId="41000" xr:uid="{DD5E327A-0662-418B-A95A-9BA8F3A797CF}"/>
    <cellStyle name="Percent 4 4 2 4 2 2 4" xfId="41001" xr:uid="{79B79AFC-5085-404A-B105-592A40AEA340}"/>
    <cellStyle name="Percent 4 4 2 4 2 2 5" xfId="41002" xr:uid="{F5B4442A-61BC-4055-B758-78A527198D4E}"/>
    <cellStyle name="Percent 4 4 2 4 2 3" xfId="41003" xr:uid="{2F061FB5-DC50-4073-A446-EBDD66583FC0}"/>
    <cellStyle name="Percent 4 4 2 4 2 4" xfId="41004" xr:uid="{2CB30764-1FF3-4728-BEE2-210EF0CF97DC}"/>
    <cellStyle name="Percent 4 4 2 4 2 5" xfId="41005" xr:uid="{5924DE6A-6749-4A71-930D-C3A024846BDD}"/>
    <cellStyle name="Percent 4 4 2 4 2 6" xfId="41006" xr:uid="{9DCE78E8-91E2-4E0E-A1B1-4DF101EEC4FF}"/>
    <cellStyle name="Percent 4 4 2 4 2 6 2" xfId="41007" xr:uid="{48C1D4D9-359E-47A3-B976-EDD62B8789A4}"/>
    <cellStyle name="Percent 4 4 2 4 2 7" xfId="41008" xr:uid="{1A1BB52D-BB8B-447E-878A-47E1B3A2F4C3}"/>
    <cellStyle name="Percent 4 4 2 4 2 8" xfId="41009" xr:uid="{B1FAF8DB-A4C4-4611-8DC1-0DA027D25D11}"/>
    <cellStyle name="Percent 4 4 2 4 2 9" xfId="41010" xr:uid="{D011F3F6-70EF-45A9-944D-C4D93C919C61}"/>
    <cellStyle name="Percent 4 4 2 4 3" xfId="41011" xr:uid="{6DA908EA-9AC0-4E73-A48A-CCE9EB0EFEEA}"/>
    <cellStyle name="Percent 4 4 2 4 3 2" xfId="41012" xr:uid="{6A90D9A5-A62C-496F-A3FC-72D9DFF6B2B2}"/>
    <cellStyle name="Percent 4 4 2 4 3 2 2" xfId="41013" xr:uid="{3AEA208D-D3B3-4CAA-8B29-FADBBF5E65A7}"/>
    <cellStyle name="Percent 4 4 2 4 3 2 2 2" xfId="41014" xr:uid="{6C3A8BF7-A61A-4B24-B17C-FD13B7DD3EAA}"/>
    <cellStyle name="Percent 4 4 2 4 3 2 3" xfId="41015" xr:uid="{9350FA18-F81D-4CAF-B004-6BA721312A28}"/>
    <cellStyle name="Percent 4 4 2 4 3 2 4" xfId="41016" xr:uid="{6B0A21EF-2589-4BC0-8CDF-392652420907}"/>
    <cellStyle name="Percent 4 4 2 4 3 2 5" xfId="41017" xr:uid="{FA4FE245-0B79-4FF3-B3DE-56344405C5EC}"/>
    <cellStyle name="Percent 4 4 2 4 3 3" xfId="41018" xr:uid="{BB29D252-B59E-4BE6-983B-B4C5B185D8D6}"/>
    <cellStyle name="Percent 4 4 2 4 3 3 2" xfId="41019" xr:uid="{AF42A617-8CE2-49AC-924C-99CF7F5BE656}"/>
    <cellStyle name="Percent 4 4 2 4 3 4" xfId="41020" xr:uid="{62E1BA5B-2685-448C-8771-8CC7A205B670}"/>
    <cellStyle name="Percent 4 4 2 4 3 5" xfId="41021" xr:uid="{C60BC678-7E7D-492C-A1AE-955AE507162E}"/>
    <cellStyle name="Percent 4 4 2 4 4" xfId="41022" xr:uid="{39AE1139-E7FD-4B29-AFD9-64B4D1226286}"/>
    <cellStyle name="Percent 4 4 2 4 5" xfId="41023" xr:uid="{36A016B0-6B7D-47E1-9F1C-F997DC6F5DD6}"/>
    <cellStyle name="Percent 4 4 2 4 6" xfId="41024" xr:uid="{79C89827-1D72-40ED-AAD3-E8D346EBA5E1}"/>
    <cellStyle name="Percent 4 4 2 4 6 2" xfId="41025" xr:uid="{5F50B657-A118-444B-A186-2A3152A35DB8}"/>
    <cellStyle name="Percent 4 4 2 4 7" xfId="41026" xr:uid="{FE4E4B1C-D7AD-4D9E-85E3-F721AF6E25D6}"/>
    <cellStyle name="Percent 4 4 2 4 8" xfId="41027" xr:uid="{A4D0B737-679A-4436-B70A-56692D0373DB}"/>
    <cellStyle name="Percent 4 4 2 4 9" xfId="41028" xr:uid="{4F770166-97C1-409F-B2F7-C4694E099A5B}"/>
    <cellStyle name="Percent 4 4 2 5" xfId="41029" xr:uid="{233775A2-2B4A-4176-8450-F266334272E4}"/>
    <cellStyle name="Percent 4 4 2 5 2" xfId="41030" xr:uid="{87CEE469-4085-450D-ACAF-772D1C2EEEDC}"/>
    <cellStyle name="Percent 4 4 2 5 3" xfId="41031" xr:uid="{973C4FDC-F488-4F13-BFCF-ED17B5F7CA75}"/>
    <cellStyle name="Percent 4 4 2 6" xfId="41032" xr:uid="{52F2DBEA-A028-4316-A98A-1C27A3D3FC60}"/>
    <cellStyle name="Percent 4 4 2 6 2" xfId="41033" xr:uid="{8E745827-189B-44F5-9492-C1CB7D621F11}"/>
    <cellStyle name="Percent 4 4 2 6 3" xfId="41034" xr:uid="{20304BD4-FDD0-4D0D-A4B7-0FC9CDA5C177}"/>
    <cellStyle name="Percent 4 4 2 7" xfId="41035" xr:uid="{B43EF33D-6DD5-4A02-BDD8-5600B1B4C616}"/>
    <cellStyle name="Percent 4 4 2 7 2" xfId="41036" xr:uid="{33E5C6D2-A894-4C94-8C55-5498F5869EA8}"/>
    <cellStyle name="Percent 4 4 2 7 3" xfId="41037" xr:uid="{388B0E02-B051-4F51-B2C6-F001FADAF585}"/>
    <cellStyle name="Percent 4 4 2 8" xfId="41038" xr:uid="{EBAE6F30-6544-459D-AF35-86835350937A}"/>
    <cellStyle name="Percent 4 4 2 8 2" xfId="41039" xr:uid="{726E7E7B-6624-424C-B333-64AEFABDB78B}"/>
    <cellStyle name="Percent 4 4 2 8 3" xfId="41040" xr:uid="{3135A5AA-2319-4F93-9D26-2534A1DEAA05}"/>
    <cellStyle name="Percent 4 4 2 9" xfId="41041" xr:uid="{A0712E02-2A88-44C0-A1D5-A2F9FD33A466}"/>
    <cellStyle name="Percent 4 4 2 9 2" xfId="41042" xr:uid="{786BDC8F-3830-4804-9FC5-F64CA490F1B5}"/>
    <cellStyle name="Percent 4 4 2 9 2 2" xfId="41043" xr:uid="{8F974CB6-E94D-44FF-A2AE-79FD6B4263B4}"/>
    <cellStyle name="Percent 4 4 2 9 2 2 2" xfId="41044" xr:uid="{1244C70F-9F04-4C40-BDC0-34D099545956}"/>
    <cellStyle name="Percent 4 4 2 9 2 3" xfId="41045" xr:uid="{9625D6A6-DD36-4929-8C85-8AC48DA0DF5A}"/>
    <cellStyle name="Percent 4 4 2 9 2 4" xfId="41046" xr:uid="{1E0DD9A7-6095-41D0-BD96-0CBC89D8919C}"/>
    <cellStyle name="Percent 4 4 2 9 2 5" xfId="41047" xr:uid="{68AFE81C-C2B2-4BDC-9EDD-93AAFFB6548A}"/>
    <cellStyle name="Percent 4 4 2 9 3" xfId="41048" xr:uid="{CB7E4793-55CD-48A6-88D2-D52F99D6E85D}"/>
    <cellStyle name="Percent 4 4 2 9 3 2" xfId="41049" xr:uid="{49195AE1-1372-4814-BA29-9AA8D4E8FBCA}"/>
    <cellStyle name="Percent 4 4 2 9 4" xfId="41050" xr:uid="{B7C95206-6AE8-49A5-A4A2-7D2C26169BEE}"/>
    <cellStyle name="Percent 4 4 2 9 5" xfId="41051" xr:uid="{38DCADD3-AB9D-4AFF-971C-6C7C335589DB}"/>
    <cellStyle name="Percent 4 4 3" xfId="41052" xr:uid="{296EB077-6DD2-4525-A8E6-CB3E8E113C46}"/>
    <cellStyle name="Percent 4 4 3 10" xfId="41053" xr:uid="{5F4A301F-77C2-4144-BC2C-054471985E3A}"/>
    <cellStyle name="Percent 4 4 3 11" xfId="41054" xr:uid="{0BF3C0B0-D534-4034-8A2B-558DD32BDF6C}"/>
    <cellStyle name="Percent 4 4 3 12" xfId="41055" xr:uid="{4BE4AC7C-F44C-48FA-BE88-DC64AE153C98}"/>
    <cellStyle name="Percent 4 4 3 12 2" xfId="41056" xr:uid="{CD84A4C0-A351-4099-B8E3-E0F1E4C16E5B}"/>
    <cellStyle name="Percent 4 4 3 13" xfId="41057" xr:uid="{A45B1CEC-D58E-48EB-A79D-30B04CB83E92}"/>
    <cellStyle name="Percent 4 4 3 14" xfId="41058" xr:uid="{66DF553D-8B99-452E-B041-01A0CA0F3367}"/>
    <cellStyle name="Percent 4 4 3 15" xfId="41059" xr:uid="{A563CE88-F79E-4DFA-AE87-252B3161EEC3}"/>
    <cellStyle name="Percent 4 4 3 2" xfId="41060" xr:uid="{15275A6B-413D-4333-8A12-4BE4A13AA5CF}"/>
    <cellStyle name="Percent 4 4 3 2 2" xfId="41061" xr:uid="{5AEC0CBE-9886-4144-9578-B9C4066933E5}"/>
    <cellStyle name="Percent 4 4 3 2 2 2" xfId="41062" xr:uid="{D5A3B031-B671-4253-8DC4-3D07639D37D6}"/>
    <cellStyle name="Percent 4 4 3 2 2 2 2" xfId="41063" xr:uid="{BB1B69DC-59D5-4FDF-BC2E-189E79D6F963}"/>
    <cellStyle name="Percent 4 4 3 2 2 2 2 2" xfId="41064" xr:uid="{6718C1CF-455F-42BF-8ECD-E8EB30A33904}"/>
    <cellStyle name="Percent 4 4 3 2 2 2 2 2 2" xfId="41065" xr:uid="{3D41F043-08CC-492E-AC93-CED876A0BD57}"/>
    <cellStyle name="Percent 4 4 3 2 2 2 2 3" xfId="41066" xr:uid="{639DDC81-2BA8-4811-8179-83D49B1A4B64}"/>
    <cellStyle name="Percent 4 4 3 2 2 2 2 4" xfId="41067" xr:uid="{594CC8DA-5B03-4F6F-8B11-0EAF18622E2A}"/>
    <cellStyle name="Percent 4 4 3 2 2 2 2 5" xfId="41068" xr:uid="{CB5E0954-F5DC-400B-81AC-41F7E1D8B0D8}"/>
    <cellStyle name="Percent 4 4 3 2 2 2 3" xfId="41069" xr:uid="{DEDCEA4A-DD26-4F2C-A3EB-0926F14482D8}"/>
    <cellStyle name="Percent 4 4 3 2 2 2 3 2" xfId="41070" xr:uid="{5F646FCB-7EF1-4609-A7D6-F9B8A144C130}"/>
    <cellStyle name="Percent 4 4 3 2 2 2 4" xfId="41071" xr:uid="{0968118E-5112-44F1-9DB0-B214BA853335}"/>
    <cellStyle name="Percent 4 4 3 2 2 2 5" xfId="41072" xr:uid="{7F60AB45-D136-45B3-A48D-A02D8758F739}"/>
    <cellStyle name="Percent 4 4 3 2 2 3" xfId="41073" xr:uid="{44C63115-0DD5-4E40-91E4-33AC761EDEAD}"/>
    <cellStyle name="Percent 4 4 3 2 2 4" xfId="41074" xr:uid="{25C53787-2437-4D4B-80B7-1C141015D9DB}"/>
    <cellStyle name="Percent 4 4 3 2 2 5" xfId="41075" xr:uid="{C7400CD3-6FF3-4014-9986-9F44ECFBD594}"/>
    <cellStyle name="Percent 4 4 3 2 2 6" xfId="41076" xr:uid="{03B2EB2A-A203-463A-9A85-015C336640A0}"/>
    <cellStyle name="Percent 4 4 3 2 2 6 2" xfId="41077" xr:uid="{A65E79E0-8A14-48ED-AFC2-00C786A65A03}"/>
    <cellStyle name="Percent 4 4 3 2 2 7" xfId="41078" xr:uid="{F0E9B337-E037-40FB-87C0-8AF11D6B5416}"/>
    <cellStyle name="Percent 4 4 3 2 2 8" xfId="41079" xr:uid="{519C3328-BA62-4F94-8176-53F2E4F7E003}"/>
    <cellStyle name="Percent 4 4 3 2 2 9" xfId="41080" xr:uid="{E02FF11B-25F0-413C-A349-52095D4E1F3E}"/>
    <cellStyle name="Percent 4 4 3 2 3" xfId="41081" xr:uid="{10212B42-1267-4C68-9ABD-C1132B5174AF}"/>
    <cellStyle name="Percent 4 4 3 2 3 2" xfId="41082" xr:uid="{0D9791F1-170E-4350-A249-870B5162EE57}"/>
    <cellStyle name="Percent 4 4 3 2 3 2 2" xfId="41083" xr:uid="{B5D422AC-51EC-4E8C-970B-B8FC72DB66FD}"/>
    <cellStyle name="Percent 4 4 3 2 3 2 2 2" xfId="41084" xr:uid="{8A66590C-EAF5-4463-A4B5-B797F519517D}"/>
    <cellStyle name="Percent 4 4 3 2 3 2 3" xfId="41085" xr:uid="{14A323D8-C79E-437B-8297-F50B5AE7515A}"/>
    <cellStyle name="Percent 4 4 3 2 3 2 4" xfId="41086" xr:uid="{0D109200-BC89-4A44-8FB9-068AC3B4740A}"/>
    <cellStyle name="Percent 4 4 3 2 3 2 5" xfId="41087" xr:uid="{AC57CBF0-2990-4E32-9F39-A85577B291E2}"/>
    <cellStyle name="Percent 4 4 3 2 3 3" xfId="41088" xr:uid="{6A6FA510-3B0A-4147-834B-4FF663980214}"/>
    <cellStyle name="Percent 4 4 3 2 3 3 2" xfId="41089" xr:uid="{AAF2C409-6635-4778-AA9B-B7D760812670}"/>
    <cellStyle name="Percent 4 4 3 2 3 4" xfId="41090" xr:uid="{62414F3F-E11D-4094-977A-7725964370E9}"/>
    <cellStyle name="Percent 4 4 3 2 3 5" xfId="41091" xr:uid="{D974B115-64F2-4177-B8B6-79A560858DDC}"/>
    <cellStyle name="Percent 4 4 3 2 4" xfId="41092" xr:uid="{B5454595-4EE6-4751-80E6-00DB64C0F86B}"/>
    <cellStyle name="Percent 4 4 3 2 5" xfId="41093" xr:uid="{43A48EFC-10ED-464C-9D5D-29AB9E6BAB25}"/>
    <cellStyle name="Percent 4 4 3 2 6" xfId="41094" xr:uid="{7DFC630C-1BBC-43FE-A046-7F53DCC9A1C5}"/>
    <cellStyle name="Percent 4 4 3 2 6 2" xfId="41095" xr:uid="{C9021A0D-52DE-4FFD-B873-DF71C1F3A06B}"/>
    <cellStyle name="Percent 4 4 3 2 7" xfId="41096" xr:uid="{0C038E48-9A6B-438C-803D-3950D9C95073}"/>
    <cellStyle name="Percent 4 4 3 2 8" xfId="41097" xr:uid="{25049EBD-F29B-4D80-8F03-862A42D04886}"/>
    <cellStyle name="Percent 4 4 3 2 9" xfId="41098" xr:uid="{E800EF85-6F74-43B2-8AD6-7BD6B4C59BFA}"/>
    <cellStyle name="Percent 4 4 3 3" xfId="41099" xr:uid="{112315A7-0E45-4C3B-8341-EC7D05B2158D}"/>
    <cellStyle name="Percent 4 4 3 3 2" xfId="41100" xr:uid="{5B9E04C8-4DBF-4B05-AAE3-0739B3F1F17C}"/>
    <cellStyle name="Percent 4 4 3 3 3" xfId="41101" xr:uid="{CA9215E6-904B-4B88-8DEB-5FA2A2D9158D}"/>
    <cellStyle name="Percent 4 4 3 4" xfId="41102" xr:uid="{D94AAA83-985E-419B-BFD3-5D2256614B73}"/>
    <cellStyle name="Percent 4 4 3 4 2" xfId="41103" xr:uid="{9DEF6255-6953-4E5C-8819-DEF8F6EA61AB}"/>
    <cellStyle name="Percent 4 4 3 4 3" xfId="41104" xr:uid="{0388CD5C-2186-45F3-ACFB-B738586536C1}"/>
    <cellStyle name="Percent 4 4 3 5" xfId="41105" xr:uid="{A4AB329D-EE65-4BE0-B8E1-3442B20D33DE}"/>
    <cellStyle name="Percent 4 4 3 5 2" xfId="41106" xr:uid="{B05FE451-F6B9-461F-AAA4-F5C3D39B7F8D}"/>
    <cellStyle name="Percent 4 4 3 5 3" xfId="41107" xr:uid="{C4011DB0-958C-494A-A396-54F21830A702}"/>
    <cellStyle name="Percent 4 4 3 6" xfId="41108" xr:uid="{3270A249-C405-4B91-8F8B-53B36B6264CE}"/>
    <cellStyle name="Percent 4 4 3 6 2" xfId="41109" xr:uid="{19EFF15D-1DEF-430E-AE74-C633E6860EE1}"/>
    <cellStyle name="Percent 4 4 3 6 3" xfId="41110" xr:uid="{3A171D4A-E18C-4B59-9B41-63ED52D9F195}"/>
    <cellStyle name="Percent 4 4 3 7" xfId="41111" xr:uid="{5FEB9D3E-C145-46A2-B5F2-BACEFADEC2AA}"/>
    <cellStyle name="Percent 4 4 3 7 2" xfId="41112" xr:uid="{14019509-90DF-4C8F-93C2-2D80EEB4F3BD}"/>
    <cellStyle name="Percent 4 4 3 7 3" xfId="41113" xr:uid="{9BE227CC-5501-4C92-AAA4-2FA357B6B519}"/>
    <cellStyle name="Percent 4 4 3 8" xfId="41114" xr:uid="{FFB0BCA3-1BDF-40C3-A721-5D329ACAB08E}"/>
    <cellStyle name="Percent 4 4 3 8 2" xfId="41115" xr:uid="{F7BA4AC8-8CEC-400C-93B8-6B9C38332BFC}"/>
    <cellStyle name="Percent 4 4 3 8 2 2" xfId="41116" xr:uid="{529C63F6-BA8B-41BA-B160-27A06A88CD27}"/>
    <cellStyle name="Percent 4 4 3 8 2 2 2" xfId="41117" xr:uid="{1FC586D0-3C8C-4A7F-BACC-570FE6BDCDA2}"/>
    <cellStyle name="Percent 4 4 3 8 2 3" xfId="41118" xr:uid="{04A311EB-3D65-43FD-8A39-2A20480A875E}"/>
    <cellStyle name="Percent 4 4 3 8 2 4" xfId="41119" xr:uid="{275CE791-CB7B-46FA-B832-27E7285D4336}"/>
    <cellStyle name="Percent 4 4 3 8 2 5" xfId="41120" xr:uid="{ABE5FA8F-2ACF-4E61-BEE2-7F25541F48AF}"/>
    <cellStyle name="Percent 4 4 3 8 3" xfId="41121" xr:uid="{F70C66EF-FB11-48BC-AA74-65CA1BA91625}"/>
    <cellStyle name="Percent 4 4 3 8 3 2" xfId="41122" xr:uid="{121B79D2-E595-461F-A526-C3A6D4F0057B}"/>
    <cellStyle name="Percent 4 4 3 8 4" xfId="41123" xr:uid="{A1CC62D1-7CD5-486D-BB1A-24C1BD01C06B}"/>
    <cellStyle name="Percent 4 4 3 8 5" xfId="41124" xr:uid="{D334B0AE-CD57-4C20-AAF7-70D7C03ECF2E}"/>
    <cellStyle name="Percent 4 4 3 9" xfId="41125" xr:uid="{6AC95909-7A3A-4C6B-ACD3-041A2068B4F3}"/>
    <cellStyle name="Percent 4 4 4" xfId="41126" xr:uid="{1E964300-7A9D-4E6D-8BD2-37F6EB383224}"/>
    <cellStyle name="Percent 4 4 4 2" xfId="41127" xr:uid="{F4CF12DA-7AAD-4ABF-BAE8-FEC36CBC3A16}"/>
    <cellStyle name="Percent 4 4 4 2 2" xfId="41128" xr:uid="{DD9C540C-8266-4F71-9E66-42873C54DF96}"/>
    <cellStyle name="Percent 4 4 4 2 2 2" xfId="41129" xr:uid="{652D70CA-FD9C-4A88-AAAA-3C68D0075BCF}"/>
    <cellStyle name="Percent 4 4 4 2 2 2 2" xfId="41130" xr:uid="{5681D57E-52AF-45B9-82CA-E914DF4B6905}"/>
    <cellStyle name="Percent 4 4 4 2 2 2 2 2" xfId="41131" xr:uid="{46A667C1-1670-458B-AF86-53A444CA714A}"/>
    <cellStyle name="Percent 4 4 4 2 2 2 3" xfId="41132" xr:uid="{BB7208D4-5541-46DA-B255-977D3BE0D1A3}"/>
    <cellStyle name="Percent 4 4 4 2 2 2 4" xfId="41133" xr:uid="{3B0AF129-F086-476A-8B4D-C315DD419ADA}"/>
    <cellStyle name="Percent 4 4 4 2 2 2 5" xfId="41134" xr:uid="{D4DF8E8D-09D7-4F25-AA69-66EEE5F7BB82}"/>
    <cellStyle name="Percent 4 4 4 2 2 3" xfId="41135" xr:uid="{B5847440-37C9-4740-94F5-79C0FB71FA38}"/>
    <cellStyle name="Percent 4 4 4 2 2 3 2" xfId="41136" xr:uid="{5E64A009-DB41-4A04-BDB4-34D1627CCEE0}"/>
    <cellStyle name="Percent 4 4 4 2 2 4" xfId="41137" xr:uid="{C91C3FB9-4F81-4577-8517-842C145B5A9D}"/>
    <cellStyle name="Percent 4 4 4 2 2 5" xfId="41138" xr:uid="{F0ED836F-9A1C-4C74-A7A8-A41FD80B310B}"/>
    <cellStyle name="Percent 4 4 4 2 3" xfId="41139" xr:uid="{A76B0057-1182-438D-94EE-6F5BB2800431}"/>
    <cellStyle name="Percent 4 4 4 2 4" xfId="41140" xr:uid="{4EAF55AF-BBA6-4C49-B78A-7F5D61EA226B}"/>
    <cellStyle name="Percent 4 4 4 2 5" xfId="41141" xr:uid="{A37D8C57-80D7-4DD7-A154-FBA79598C44C}"/>
    <cellStyle name="Percent 4 4 4 2 6" xfId="41142" xr:uid="{FA3D86A3-AD71-4A87-88D0-11728C57FD8C}"/>
    <cellStyle name="Percent 4 4 4 2 6 2" xfId="41143" xr:uid="{9234CFD7-AB9A-4EA9-A539-D34FCC8820B5}"/>
    <cellStyle name="Percent 4 4 4 2 7" xfId="41144" xr:uid="{E74A7385-CFC1-4BC5-9403-CE7F7C34F2E5}"/>
    <cellStyle name="Percent 4 4 4 2 8" xfId="41145" xr:uid="{5B44619E-8277-43B1-A110-EB4A7D47E1E9}"/>
    <cellStyle name="Percent 4 4 4 2 9" xfId="41146" xr:uid="{CAE735B4-4FDE-4072-A274-32B1DEA902E7}"/>
    <cellStyle name="Percent 4 4 4 3" xfId="41147" xr:uid="{8F4D618C-71F7-4182-9FDA-9A11BABAF9AD}"/>
    <cellStyle name="Percent 4 4 4 3 2" xfId="41148" xr:uid="{D76EADDD-510E-4CCA-88DA-60A0FDC5EBA8}"/>
    <cellStyle name="Percent 4 4 4 3 2 2" xfId="41149" xr:uid="{E1B08055-9511-4B80-A6C7-B5A0E8A17C43}"/>
    <cellStyle name="Percent 4 4 4 3 2 2 2" xfId="41150" xr:uid="{B6E6B9B0-F54A-49D4-9645-FF4903B4F9CA}"/>
    <cellStyle name="Percent 4 4 4 3 2 3" xfId="41151" xr:uid="{ECFE48B9-07D8-4231-BF59-0F306BBD8192}"/>
    <cellStyle name="Percent 4 4 4 3 2 4" xfId="41152" xr:uid="{3E00C38F-0253-497D-9B5B-3FF1F325509C}"/>
    <cellStyle name="Percent 4 4 4 3 2 5" xfId="41153" xr:uid="{15B02B81-4506-403F-A33F-597B01196E57}"/>
    <cellStyle name="Percent 4 4 4 3 3" xfId="41154" xr:uid="{7CB799A9-E80F-42F1-855C-A9D5F1F2E2DF}"/>
    <cellStyle name="Percent 4 4 4 3 3 2" xfId="41155" xr:uid="{CA2263C3-EE0F-4684-A331-85151874CA91}"/>
    <cellStyle name="Percent 4 4 4 3 4" xfId="41156" xr:uid="{9F7C296A-630C-44E9-8582-93197F35A479}"/>
    <cellStyle name="Percent 4 4 4 3 5" xfId="41157" xr:uid="{AEAE7268-CE8F-496C-9748-2552A39D82A5}"/>
    <cellStyle name="Percent 4 4 4 4" xfId="41158" xr:uid="{60A3C98C-81A6-441B-A162-CD45DFF906D1}"/>
    <cellStyle name="Percent 4 4 4 5" xfId="41159" xr:uid="{51FE5521-A93A-4773-AF0E-238C65FF86F4}"/>
    <cellStyle name="Percent 4 4 4 6" xfId="41160" xr:uid="{71C60A05-31C5-4069-A536-0428967A7257}"/>
    <cellStyle name="Percent 4 4 4 6 2" xfId="41161" xr:uid="{995C7987-3495-4E22-AB58-3BDCABDF5077}"/>
    <cellStyle name="Percent 4 4 4 7" xfId="41162" xr:uid="{904827DE-54E7-425A-878D-DAC5DB9D7C25}"/>
    <cellStyle name="Percent 4 4 4 8" xfId="41163" xr:uid="{2BFCAF69-0A32-435B-A882-3D9A67EA3DCF}"/>
    <cellStyle name="Percent 4 4 4 9" xfId="41164" xr:uid="{2CBAF74E-96A0-438C-BD0F-54699280FB03}"/>
    <cellStyle name="Percent 4 4 5" xfId="41165" xr:uid="{34714096-0344-4948-86DE-DE7F0C673A35}"/>
    <cellStyle name="Percent 4 4 6" xfId="41166" xr:uid="{4180F6BF-F286-4BE3-8B2E-E166EB477A47}"/>
    <cellStyle name="Percent 4 4 7" xfId="41167" xr:uid="{831A839D-7649-488A-88EE-6A1C9E6838D5}"/>
    <cellStyle name="Percent 4 4 8" xfId="41168" xr:uid="{2FC5E026-007E-4678-9789-02E8F178F733}"/>
    <cellStyle name="Percent 4 4 9" xfId="41169" xr:uid="{9DAC8069-0CBF-4872-AC53-7227F9B7F4AA}"/>
    <cellStyle name="Percent 4 4 9 2" xfId="41170" xr:uid="{B86756A6-202D-4C6D-BB33-75587A064E38}"/>
    <cellStyle name="Percent 4 4 9 2 2" xfId="41171" xr:uid="{DE342187-377F-490D-8DC5-4FC538C0992F}"/>
    <cellStyle name="Percent 4 4 9 2 2 2" xfId="41172" xr:uid="{B210314B-05C7-43CE-830B-86E80B024532}"/>
    <cellStyle name="Percent 4 4 9 2 3" xfId="41173" xr:uid="{EB1095B1-5C25-4272-AADE-BAFFA61125BF}"/>
    <cellStyle name="Percent 4 4 9 2 4" xfId="41174" xr:uid="{60D2F0EC-D31D-4E8A-AA64-F8852B33F0C2}"/>
    <cellStyle name="Percent 4 4 9 2 5" xfId="41175" xr:uid="{29F659F8-D717-402A-AF42-17DD0A63A7E8}"/>
    <cellStyle name="Percent 4 4 9 3" xfId="41176" xr:uid="{3FCF649C-2082-4214-8149-ABBBDEAAE7D5}"/>
    <cellStyle name="Percent 4 4 9 3 2" xfId="41177" xr:uid="{452AEED7-AF2F-48F4-ACC3-4AB6A0B2B238}"/>
    <cellStyle name="Percent 4 4 9 4" xfId="41178" xr:uid="{B231738C-F341-4A07-9DFB-4C918F3CCBC6}"/>
    <cellStyle name="Percent 4 4 9 5" xfId="41179" xr:uid="{02008B16-0243-4A54-837C-A382BCF9F713}"/>
    <cellStyle name="Percent 4 40" xfId="41180" xr:uid="{BE7F5347-E071-447F-8CC6-BAF89350B4DB}"/>
    <cellStyle name="Percent 4 41" xfId="41181" xr:uid="{74C410A2-5326-450E-8789-1D97F0D5CFFD}"/>
    <cellStyle name="Percent 4 42" xfId="41182" xr:uid="{E02E215E-DE98-4123-87A6-E2DEF545F756}"/>
    <cellStyle name="Percent 4 43" xfId="41183" xr:uid="{39540014-7722-4AFC-A1D3-6F1E00BFCC23}"/>
    <cellStyle name="Percent 4 44" xfId="41184" xr:uid="{86E8B3A9-6B95-465C-8857-755F231850C3}"/>
    <cellStyle name="Percent 4 45" xfId="41185" xr:uid="{8E26DA41-D9C7-47EF-BE20-8EC96FDF6584}"/>
    <cellStyle name="Percent 4 46" xfId="41186" xr:uid="{A569AAE5-708E-48E5-8999-ABCC5954A19F}"/>
    <cellStyle name="Percent 4 47" xfId="41187" xr:uid="{E7C3234C-4668-4014-9B59-9A498970BCDA}"/>
    <cellStyle name="Percent 4 48" xfId="41188" xr:uid="{0102DB53-BFDD-423E-8931-D31C780162CB}"/>
    <cellStyle name="Percent 4 49" xfId="41189" xr:uid="{A87DECA8-A38A-4BB5-AC4D-7FA95CC20B69}"/>
    <cellStyle name="Percent 4 5" xfId="41190" xr:uid="{3BFFF608-E774-4D12-9DBB-F769EA69EF16}"/>
    <cellStyle name="Percent 4 5 10" xfId="41191" xr:uid="{BEE59AB8-CBD7-49B5-8487-D2BBC6980B5F}"/>
    <cellStyle name="Percent 4 5 11" xfId="41192" xr:uid="{F8D494AF-FA10-4459-AB31-EB8D2FC12AA4}"/>
    <cellStyle name="Percent 4 5 12" xfId="41193" xr:uid="{6E1D6F57-09C5-4380-A785-540C8695BE9D}"/>
    <cellStyle name="Percent 4 5 12 2" xfId="41194" xr:uid="{A2CE015B-48B6-4ABC-90FA-2A4BCF88B934}"/>
    <cellStyle name="Percent 4 5 13" xfId="41195" xr:uid="{1C3F3FF3-3312-49F8-B2B6-6C31E2E1BEBB}"/>
    <cellStyle name="Percent 4 5 14" xfId="41196" xr:uid="{73840987-33E3-41F1-9B8F-2D7F90EE4A45}"/>
    <cellStyle name="Percent 4 5 15" xfId="41197" xr:uid="{E2789D25-BE45-4C9C-91A4-92C7612AC1CA}"/>
    <cellStyle name="Percent 4 5 2" xfId="41198" xr:uid="{F5125C2B-0DD5-46C0-A540-BDBCA6EA4CFD}"/>
    <cellStyle name="Percent 4 5 2 2" xfId="41199" xr:uid="{D383AEB9-7B71-4001-9AC5-431126EB427A}"/>
    <cellStyle name="Percent 4 5 2 2 2" xfId="41200" xr:uid="{206C512A-E56B-4218-874A-995B3FC29B13}"/>
    <cellStyle name="Percent 4 5 2 2 2 2" xfId="41201" xr:uid="{3CF3CC6D-7A68-4605-B5BC-1E8BE5369E40}"/>
    <cellStyle name="Percent 4 5 2 2 2 2 2" xfId="41202" xr:uid="{4B60DBB9-89E7-40E1-9035-B01784B9855D}"/>
    <cellStyle name="Percent 4 5 2 2 2 2 2 2" xfId="41203" xr:uid="{A189227F-12FF-48FF-9780-7536B55A9284}"/>
    <cellStyle name="Percent 4 5 2 2 2 2 3" xfId="41204" xr:uid="{D4C736DF-8F64-4E98-97E7-4DE6605AF26B}"/>
    <cellStyle name="Percent 4 5 2 2 2 2 4" xfId="41205" xr:uid="{58A53EC9-CFF0-4930-BC43-5DB6FBCC0BDB}"/>
    <cellStyle name="Percent 4 5 2 2 2 2 5" xfId="41206" xr:uid="{3409F43A-545E-47C1-80A9-A1E757F22DC8}"/>
    <cellStyle name="Percent 4 5 2 2 2 3" xfId="41207" xr:uid="{F27E6F92-A777-44F9-9774-141D53767657}"/>
    <cellStyle name="Percent 4 5 2 2 2 3 2" xfId="41208" xr:uid="{0DA6347E-B5F5-4098-B30F-C0C14E32CC7E}"/>
    <cellStyle name="Percent 4 5 2 2 2 4" xfId="41209" xr:uid="{DF94CE88-77F6-4B8B-A5E1-E9F013E2240D}"/>
    <cellStyle name="Percent 4 5 2 2 2 5" xfId="41210" xr:uid="{A97F1F5B-D191-46ED-95A1-7173D950F9C5}"/>
    <cellStyle name="Percent 4 5 2 2 3" xfId="41211" xr:uid="{B39F9DE8-BF95-4D01-AD51-9A50D6F2EC26}"/>
    <cellStyle name="Percent 4 5 2 2 4" xfId="41212" xr:uid="{77CFB383-09F5-4E1D-B5C9-2E0A394AFC0F}"/>
    <cellStyle name="Percent 4 5 2 2 5" xfId="41213" xr:uid="{CE7C1888-0D96-4E13-870E-13DD2E65C02D}"/>
    <cellStyle name="Percent 4 5 2 2 6" xfId="41214" xr:uid="{E9A564EC-D77D-406A-964B-21CA63680057}"/>
    <cellStyle name="Percent 4 5 2 2 6 2" xfId="41215" xr:uid="{886C0CF7-EB2D-4819-861E-F86330A4D6D8}"/>
    <cellStyle name="Percent 4 5 2 2 7" xfId="41216" xr:uid="{59BB4DB7-D5B5-4FE4-A69F-F1C5C3583CAE}"/>
    <cellStyle name="Percent 4 5 2 2 8" xfId="41217" xr:uid="{6D0EC4C8-8D1B-4F2D-B29E-CC7119E60769}"/>
    <cellStyle name="Percent 4 5 2 2 9" xfId="41218" xr:uid="{51B29D96-A52A-4E17-8CEB-56A0586D3A1C}"/>
    <cellStyle name="Percent 4 5 2 3" xfId="41219" xr:uid="{8E13E375-1A8E-4E7F-BFB4-CEC8D9005EA4}"/>
    <cellStyle name="Percent 4 5 2 3 2" xfId="41220" xr:uid="{42A9E99D-0851-43C4-9F89-CE8342933AC1}"/>
    <cellStyle name="Percent 4 5 2 3 2 2" xfId="41221" xr:uid="{DE1C51E8-4B47-45DE-9F95-B13DBC02EE00}"/>
    <cellStyle name="Percent 4 5 2 3 2 2 2" xfId="41222" xr:uid="{B28C41D2-5849-4CBC-9723-5D4465E234D7}"/>
    <cellStyle name="Percent 4 5 2 3 2 3" xfId="41223" xr:uid="{914E7651-8037-48B0-91CB-A0A3E34DA2ED}"/>
    <cellStyle name="Percent 4 5 2 3 2 4" xfId="41224" xr:uid="{DD357417-A6D0-492E-8A47-B55D1FA3A218}"/>
    <cellStyle name="Percent 4 5 2 3 2 5" xfId="41225" xr:uid="{D2807EAB-65FF-4962-AE25-21BF080C9F98}"/>
    <cellStyle name="Percent 4 5 2 3 3" xfId="41226" xr:uid="{7EFAE9F1-BF68-434B-A537-D3378166B76F}"/>
    <cellStyle name="Percent 4 5 2 3 3 2" xfId="41227" xr:uid="{E0F484FD-506E-436A-B732-0072CFC975E6}"/>
    <cellStyle name="Percent 4 5 2 3 4" xfId="41228" xr:uid="{E24EA3E7-58F8-4704-8E82-D70F3E042F6C}"/>
    <cellStyle name="Percent 4 5 2 3 5" xfId="41229" xr:uid="{38DAC41C-4BDD-4E61-91AB-A74E61361BCC}"/>
    <cellStyle name="Percent 4 5 2 4" xfId="41230" xr:uid="{CC50CE96-DF61-44C7-AEE4-96834DF68D81}"/>
    <cellStyle name="Percent 4 5 2 5" xfId="41231" xr:uid="{91EECE74-6AE3-4953-A6F4-C9CA3C2338C3}"/>
    <cellStyle name="Percent 4 5 2 6" xfId="41232" xr:uid="{790CCC35-899F-4246-AEAA-370DDFA2665C}"/>
    <cellStyle name="Percent 4 5 2 6 2" xfId="41233" xr:uid="{409646CA-01BB-4E29-83D7-5D209638D8A5}"/>
    <cellStyle name="Percent 4 5 2 7" xfId="41234" xr:uid="{88ADA7FE-CB76-4822-819F-882182077ECD}"/>
    <cellStyle name="Percent 4 5 2 8" xfId="41235" xr:uid="{E73394B7-B91A-4A46-80F3-F4E7AB649F07}"/>
    <cellStyle name="Percent 4 5 2 9" xfId="41236" xr:uid="{A448D922-F73C-4814-B877-025FBB4EB33E}"/>
    <cellStyle name="Percent 4 5 3" xfId="41237" xr:uid="{DECE48CA-0DD8-43C9-96D3-6A9F1C829C1F}"/>
    <cellStyle name="Percent 4 5 4" xfId="41238" xr:uid="{2FD09767-1724-4B75-8C0A-941717DC2C29}"/>
    <cellStyle name="Percent 4 5 5" xfId="41239" xr:uid="{52BFE790-591F-444E-9642-C7920227D0B5}"/>
    <cellStyle name="Percent 4 5 6" xfId="41240" xr:uid="{F0570C96-8DAB-48C0-885C-269CC9CF7DA5}"/>
    <cellStyle name="Percent 4 5 7" xfId="41241" xr:uid="{55422A70-3631-4D0B-A489-304F1E409AC7}"/>
    <cellStyle name="Percent 4 5 8" xfId="41242" xr:uid="{83694CF4-3763-4591-AFA2-263BF34FC40A}"/>
    <cellStyle name="Percent 4 5 8 2" xfId="41243" xr:uid="{6E2D9958-D3AD-471C-AC06-68707045CF3F}"/>
    <cellStyle name="Percent 4 5 8 2 2" xfId="41244" xr:uid="{0918840B-FD64-4630-9D0F-D5E61F067572}"/>
    <cellStyle name="Percent 4 5 8 2 2 2" xfId="41245" xr:uid="{A54D0A57-8690-482F-8D38-4263EE0AB4C9}"/>
    <cellStyle name="Percent 4 5 8 2 3" xfId="41246" xr:uid="{F24A9720-A14D-421E-A49F-F8E1B5C3FBBD}"/>
    <cellStyle name="Percent 4 5 8 2 4" xfId="41247" xr:uid="{9DDD52F4-A69B-4A82-B79A-29E11CB60B5C}"/>
    <cellStyle name="Percent 4 5 8 2 5" xfId="41248" xr:uid="{1D60D7CC-6D1A-4693-89BF-3587EC15CE0E}"/>
    <cellStyle name="Percent 4 5 8 3" xfId="41249" xr:uid="{D46AC55B-85C9-4828-B613-6840CF8F68F2}"/>
    <cellStyle name="Percent 4 5 8 3 2" xfId="41250" xr:uid="{2DA15D93-1AE7-48BC-9DAA-E014004484B1}"/>
    <cellStyle name="Percent 4 5 8 4" xfId="41251" xr:uid="{7F53E753-EFE8-4F44-8A41-29CC647D20D5}"/>
    <cellStyle name="Percent 4 5 8 5" xfId="41252" xr:uid="{EE5AEB0F-C0D4-4073-BB94-24CF71E06BA8}"/>
    <cellStyle name="Percent 4 5 9" xfId="41253" xr:uid="{5DCC1EF6-FE95-4786-9D99-2FFB1B066F24}"/>
    <cellStyle name="Percent 4 50" xfId="41254" xr:uid="{54F5916E-3A06-47A4-B814-145345AC5DB5}"/>
    <cellStyle name="Percent 4 51" xfId="41255" xr:uid="{85ADA142-5F1C-4411-B45F-E87DE5587C0C}"/>
    <cellStyle name="Percent 4 52" xfId="41256" xr:uid="{34BFB32D-3CA0-4B47-9A4A-9031A81A3BF6}"/>
    <cellStyle name="Percent 4 53" xfId="41257" xr:uid="{D6ABA4A5-2EA2-434F-B12D-D9BB5B45DCCA}"/>
    <cellStyle name="Percent 4 53 2" xfId="41258" xr:uid="{2CAE41C6-228B-43DA-BC76-E1776091E788}"/>
    <cellStyle name="Percent 4 54" xfId="41259" xr:uid="{97654CB9-53F4-4878-9F41-ED4E0723BC8C}"/>
    <cellStyle name="Percent 4 55" xfId="41260" xr:uid="{AE8A3500-441C-40F8-977D-1D699025A2D1}"/>
    <cellStyle name="Percent 4 56" xfId="41261" xr:uid="{9072A3AC-4225-47F0-9005-0463BA684F1E}"/>
    <cellStyle name="Percent 4 6" xfId="41262" xr:uid="{8BBF380A-D720-41F7-B885-E23101290241}"/>
    <cellStyle name="Percent 4 7" xfId="41263" xr:uid="{8E7A865B-7FC0-4C41-B380-C65F66BDD280}"/>
    <cellStyle name="Percent 4 7 2" xfId="41264" xr:uid="{AB5ECD23-EE22-4FDA-BAAE-FC9D35B33528}"/>
    <cellStyle name="Percent 4 7 2 2" xfId="41265" xr:uid="{27761D67-393F-45B5-A02A-B26961442F9F}"/>
    <cellStyle name="Percent 4 7 2 2 2" xfId="41266" xr:uid="{80662C6E-742D-44CD-8EBF-15B0231F76E3}"/>
    <cellStyle name="Percent 4 7 2 2 2 2" xfId="41267" xr:uid="{21808B80-FD99-46AF-8E2C-7F055579D839}"/>
    <cellStyle name="Percent 4 7 2 2 2 2 2" xfId="41268" xr:uid="{1C5D69EC-DDA5-4340-83BC-7FF69070E5D7}"/>
    <cellStyle name="Percent 4 7 2 2 2 3" xfId="41269" xr:uid="{B8CD9407-172D-4066-B087-CC803F3510BB}"/>
    <cellStyle name="Percent 4 7 2 2 2 4" xfId="41270" xr:uid="{0DD1DFFC-B0DE-4794-BBE0-28CBA6344B0E}"/>
    <cellStyle name="Percent 4 7 2 2 2 5" xfId="41271" xr:uid="{C292BCCD-F293-47DA-A15D-EC8A817CE91D}"/>
    <cellStyle name="Percent 4 7 2 2 3" xfId="41272" xr:uid="{7DF1C8EF-D59F-4744-81B0-4CB8E1BD836B}"/>
    <cellStyle name="Percent 4 7 2 2 3 2" xfId="41273" xr:uid="{7970A046-246B-40B5-928B-0A1EFB8EF69F}"/>
    <cellStyle name="Percent 4 7 2 2 4" xfId="41274" xr:uid="{01ACFE3E-AE4C-4C52-A374-71D0A53F8FDA}"/>
    <cellStyle name="Percent 4 7 2 2 5" xfId="41275" xr:uid="{5E6FBD1B-022C-477A-966B-805A4AC3B1E6}"/>
    <cellStyle name="Percent 4 7 2 3" xfId="41276" xr:uid="{B661F7B7-F1CA-4BDE-A738-4445757B9EB1}"/>
    <cellStyle name="Percent 4 7 2 4" xfId="41277" xr:uid="{9361EDB8-0A0F-4563-AF32-979003123869}"/>
    <cellStyle name="Percent 4 7 2 5" xfId="41278" xr:uid="{790E1E3D-AB87-4BD3-9553-D796F7AC28B5}"/>
    <cellStyle name="Percent 4 7 2 6" xfId="41279" xr:uid="{3C31A67D-D653-41DC-9D6B-A61522FA341B}"/>
    <cellStyle name="Percent 4 7 2 6 2" xfId="41280" xr:uid="{EDC132A9-F043-40C3-AF19-7EB11EABC60B}"/>
    <cellStyle name="Percent 4 7 2 7" xfId="41281" xr:uid="{0F60B196-8DE7-45A8-AEBC-48AD16612DA3}"/>
    <cellStyle name="Percent 4 7 2 8" xfId="41282" xr:uid="{8BCF9EEC-B461-4D92-96F3-E7802CDEF903}"/>
    <cellStyle name="Percent 4 7 2 9" xfId="41283" xr:uid="{DAEEA000-39EC-4C32-B748-79E23CF0162E}"/>
    <cellStyle name="Percent 4 7 3" xfId="41284" xr:uid="{C9277902-C5BD-4D6B-8D85-B1580BB3B37F}"/>
    <cellStyle name="Percent 4 7 3 2" xfId="41285" xr:uid="{B887898D-AD60-4E6D-B818-575D8FFA8825}"/>
    <cellStyle name="Percent 4 7 3 2 2" xfId="41286" xr:uid="{892ACC0A-C996-44B8-BE78-64C03E38244C}"/>
    <cellStyle name="Percent 4 7 3 2 2 2" xfId="41287" xr:uid="{CCD84C64-7B82-4FD7-9FC0-D130908B5EAB}"/>
    <cellStyle name="Percent 4 7 3 2 3" xfId="41288" xr:uid="{C59EF760-7387-4261-8960-DD3F7BCFFE31}"/>
    <cellStyle name="Percent 4 7 3 2 4" xfId="41289" xr:uid="{E2D14C05-A079-4404-B62C-92457881B3AB}"/>
    <cellStyle name="Percent 4 7 3 2 5" xfId="41290" xr:uid="{6DD29B16-C4F6-4ED0-A4B7-493AB9624C40}"/>
    <cellStyle name="Percent 4 7 3 3" xfId="41291" xr:uid="{4FEDDC6A-C85F-426E-B8C7-30820061EB29}"/>
    <cellStyle name="Percent 4 7 3 3 2" xfId="41292" xr:uid="{0831DB74-B552-4ECD-819B-D19888B7003E}"/>
    <cellStyle name="Percent 4 7 3 4" xfId="41293" xr:uid="{8E597C08-529C-422D-A69B-23E2BAAE392D}"/>
    <cellStyle name="Percent 4 7 3 5" xfId="41294" xr:uid="{F6C4D49A-B659-45CA-B9BB-691028A0A7BC}"/>
    <cellStyle name="Percent 4 7 4" xfId="41295" xr:uid="{7AD3CD95-08D7-432F-B4FB-4CC317C496D6}"/>
    <cellStyle name="Percent 4 7 5" xfId="41296" xr:uid="{A26FFCE2-B85F-4B9D-B312-1D415B23255D}"/>
    <cellStyle name="Percent 4 7 6" xfId="41297" xr:uid="{C1BA41E1-80F6-4CDD-B6DD-9C1814E888E3}"/>
    <cellStyle name="Percent 4 7 6 2" xfId="41298" xr:uid="{915CBC67-6DF9-4594-A756-3AC1FBEA3C8A}"/>
    <cellStyle name="Percent 4 7 7" xfId="41299" xr:uid="{AAC84E07-6D64-4C5E-85B2-DC3EECCB95AA}"/>
    <cellStyle name="Percent 4 7 8" xfId="41300" xr:uid="{EEC3F5D1-0738-453D-B86E-810C1F2CCF8F}"/>
    <cellStyle name="Percent 4 7 9" xfId="41301" xr:uid="{9110233D-6682-4365-AF09-FDB63E6D555F}"/>
    <cellStyle name="Percent 4 8" xfId="41302" xr:uid="{87183923-279F-4042-A90A-380ADF4EA0AB}"/>
    <cellStyle name="Percent 4 8 2" xfId="41303" xr:uid="{E8C5201F-43A5-461E-9F8B-1C3C85CE787C}"/>
    <cellStyle name="Percent 4 8 3" xfId="41304" xr:uid="{4D78CD91-1096-42AE-8BD1-068772248134}"/>
    <cellStyle name="Percent 4 9" xfId="41305" xr:uid="{CD3FD760-BC51-42AE-832B-B5797B3BE7A0}"/>
    <cellStyle name="Percent 4 9 2" xfId="41306" xr:uid="{AE396AE9-1323-4017-8243-CAAEBD023C98}"/>
    <cellStyle name="Percent 4 9 3" xfId="41307" xr:uid="{E0FCEE2B-77EF-4D0A-9D34-BF94061A28C7}"/>
    <cellStyle name="Percent 44" xfId="41308" xr:uid="{F6B7BD03-24D4-4BD5-BDFD-89301540D333}"/>
    <cellStyle name="Percent 44 2" xfId="41309" xr:uid="{945D2E79-665B-4887-B125-FBB4165F00C1}"/>
    <cellStyle name="Percent 44 3" xfId="41310" xr:uid="{0A73573E-BB41-42E8-B40D-CC43F1E2F439}"/>
    <cellStyle name="Percent 45" xfId="41311" xr:uid="{A50B3A9E-41A2-48E1-91FD-C139A5B20F55}"/>
    <cellStyle name="Percent 45 2" xfId="41312" xr:uid="{993B9CF0-5265-4FBD-A048-E986C1F6CE95}"/>
    <cellStyle name="Percent 45 3" xfId="41313" xr:uid="{9CFFA4CA-D2FB-4DE5-9F6D-33DD0EA01AFF}"/>
    <cellStyle name="Percent 5" xfId="41314" xr:uid="{E408E0C3-3129-4A19-82CC-9AF121A088C4}"/>
    <cellStyle name="Percent 5 10" xfId="41315" xr:uid="{85F6E30E-0868-49FE-A089-9A6455B82878}"/>
    <cellStyle name="Percent 5 11" xfId="41316" xr:uid="{829735AF-E0A3-4106-96C8-073F58C37B86}"/>
    <cellStyle name="Percent 5 12" xfId="41317" xr:uid="{B3C99542-3E80-400A-8374-2EED5E62216C}"/>
    <cellStyle name="Percent 5 13" xfId="41318" xr:uid="{6B403B7B-F2D8-46C7-A873-91E60B064846}"/>
    <cellStyle name="Percent 5 14" xfId="41319" xr:uid="{64498044-AD35-4AC0-9792-00D8264E8BB2}"/>
    <cellStyle name="Percent 5 15" xfId="41320" xr:uid="{376588AD-4434-4A05-BDD2-C61FBAF9982F}"/>
    <cellStyle name="Percent 5 16" xfId="41321" xr:uid="{5BE3BD6D-9B26-439B-8981-6F0B1520E336}"/>
    <cellStyle name="Percent 5 17" xfId="41322" xr:uid="{59B7B66F-60E0-4B92-9128-26444076DB65}"/>
    <cellStyle name="Percent 5 18" xfId="41323" xr:uid="{BEC7EE82-C47B-466A-8B4D-231CE87657A1}"/>
    <cellStyle name="Percent 5 19" xfId="41324" xr:uid="{CC864C47-5FE8-4713-A62D-80BD56737D44}"/>
    <cellStyle name="Percent 5 2" xfId="41325" xr:uid="{D9D16015-B840-4529-A355-2B72D9C5FC96}"/>
    <cellStyle name="Percent 5 2 2" xfId="41326" xr:uid="{89B6D8AF-D66E-42EE-B1AC-F3D700974404}"/>
    <cellStyle name="Percent 5 2 3" xfId="41327" xr:uid="{B8CC36A4-6C8F-43A7-B082-40C22E567A70}"/>
    <cellStyle name="Percent 5 20" xfId="41328" xr:uid="{63A1C21F-7470-4489-B69A-6C7767A47F65}"/>
    <cellStyle name="Percent 5 21" xfId="41329" xr:uid="{98DDD20F-8CC6-48D5-8506-EFA1DD2DC921}"/>
    <cellStyle name="Percent 5 22" xfId="41330" xr:uid="{A7241E4A-91C0-4117-ADE1-EAB3462D1A8D}"/>
    <cellStyle name="Percent 5 23" xfId="41331" xr:uid="{533F056C-5148-4B7C-8300-27F489593EBF}"/>
    <cellStyle name="Percent 5 24" xfId="41332" xr:uid="{F05CE8F0-E92B-44FB-B90D-C8DCACFA75AF}"/>
    <cellStyle name="Percent 5 25" xfId="41333" xr:uid="{88122493-48B1-41B8-BC7B-848E26720681}"/>
    <cellStyle name="Percent 5 26" xfId="41334" xr:uid="{FFA84519-6BC2-41B4-B3C7-17EF06FD86D5}"/>
    <cellStyle name="Percent 5 27" xfId="41335" xr:uid="{F7B7CA10-DF5D-4F72-96AB-EA65F1618BAA}"/>
    <cellStyle name="Percent 5 28" xfId="41336" xr:uid="{2934D30F-14A7-41F2-A163-449AC4E35B29}"/>
    <cellStyle name="Percent 5 29" xfId="41337" xr:uid="{C15870C3-077D-4829-BDA5-FC9789F10669}"/>
    <cellStyle name="Percent 5 3" xfId="41338" xr:uid="{4EA4D112-D3BD-47D0-A081-52D56E42EDFD}"/>
    <cellStyle name="Percent 5 30" xfId="41339" xr:uid="{1D8804BA-949A-444A-8263-A825CD1D236A}"/>
    <cellStyle name="Percent 5 31" xfId="41340" xr:uid="{A2CB6BA9-B6DE-4B00-821E-8DA5685FB914}"/>
    <cellStyle name="Percent 5 32" xfId="41341" xr:uid="{15392991-6F9E-412E-8E17-4E45A47BD412}"/>
    <cellStyle name="Percent 5 33" xfId="41342" xr:uid="{17C13E11-A022-41BF-84A1-14B42E79E8B4}"/>
    <cellStyle name="Percent 5 34" xfId="41343" xr:uid="{F174BB29-B2F1-42AC-B56F-366881668EA1}"/>
    <cellStyle name="Percent 5 35" xfId="41344" xr:uid="{AFFC9682-BE38-4BAC-BCFA-A9D127AFB74F}"/>
    <cellStyle name="Percent 5 36" xfId="41345" xr:uid="{08D74CE0-949C-4351-94A8-41A0308488E7}"/>
    <cellStyle name="Percent 5 37" xfId="41346" xr:uid="{66473160-4FB2-48E4-8D0B-B08123A3EC8B}"/>
    <cellStyle name="Percent 5 38" xfId="41347" xr:uid="{0D7F9E20-40FC-40A0-8211-E95414F9A8AF}"/>
    <cellStyle name="Percent 5 39" xfId="41348" xr:uid="{9EA9CE66-B723-4FA4-B614-C756E1CB10B3}"/>
    <cellStyle name="Percent 5 4" xfId="41349" xr:uid="{356129FC-7D37-4F41-B3E2-FFC4EE97DEF3}"/>
    <cellStyle name="Percent 5 40" xfId="41350" xr:uid="{844256A6-E07C-47A1-8020-EA908ABCC433}"/>
    <cellStyle name="Percent 5 41" xfId="41351" xr:uid="{DFBC2E5A-F291-4C23-B228-D527A158B7D3}"/>
    <cellStyle name="Percent 5 42" xfId="41352" xr:uid="{C8BECD76-14AC-41E1-A884-2ECA044BD855}"/>
    <cellStyle name="Percent 5 43" xfId="41353" xr:uid="{AB1AD06E-3FF6-4D73-87DA-00B5EDA73C90}"/>
    <cellStyle name="Percent 5 5" xfId="41354" xr:uid="{46A14642-5488-4C85-9A38-1D551FA37CEF}"/>
    <cellStyle name="Percent 5 6" xfId="41355" xr:uid="{0999B182-8D6C-4CCF-9EDB-DAA104D7CD0B}"/>
    <cellStyle name="Percent 5 7" xfId="41356" xr:uid="{46BF7B99-A7FB-46EF-9018-975AB6948BA6}"/>
    <cellStyle name="Percent 5 8" xfId="41357" xr:uid="{77FD43FE-2674-4480-A11C-93E49A24603C}"/>
    <cellStyle name="Percent 5 9" xfId="41358" xr:uid="{966AFCBB-9626-430B-B6D4-C87BFF797EC1}"/>
    <cellStyle name="Percent 57" xfId="41359" xr:uid="{1BBA57D5-2133-4774-8C5B-4C660E053E99}"/>
    <cellStyle name="Percent 57 2" xfId="41360" xr:uid="{DF3A099E-9AAE-4CA0-9D58-7DA72BCE420A}"/>
    <cellStyle name="Percent 57 3" xfId="41361" xr:uid="{9B153D8F-8143-47E0-88C0-197B68BC32CA}"/>
    <cellStyle name="Percent 6" xfId="41362" xr:uid="{C9E95932-53C5-4FF9-8FB8-568D84F4DEE9}"/>
    <cellStyle name="Percent 6 2" xfId="41363" xr:uid="{627FC2BF-8411-43E5-AAB7-65BFFBCC43D4}"/>
    <cellStyle name="Percent 6 2 2" xfId="41587" xr:uid="{2A31A98E-5ABF-429F-8E92-AF4AD3CC6F41}"/>
    <cellStyle name="Percent 6 3" xfId="41364" xr:uid="{07606488-AB78-4B37-A323-0ECE27CCAA5F}"/>
    <cellStyle name="Percent 6 4" xfId="41586" xr:uid="{EFB5EC65-15C4-44C3-93BB-82369F03ECB4}"/>
    <cellStyle name="Percent 7" xfId="41365" xr:uid="{B6428E7C-9261-4F2E-9570-8B9B01BA51E0}"/>
    <cellStyle name="Percent 7 2" xfId="41366" xr:uid="{40E2F356-3B62-4497-BBE3-AE6C046341F8}"/>
    <cellStyle name="Percent 7 2 2" xfId="41916" xr:uid="{D2D24B9F-B20B-49C2-B6F8-3037FC3A9C8C}"/>
    <cellStyle name="Percent 7 3" xfId="41367" xr:uid="{8894B92E-E442-4B89-936A-56B293F5EC65}"/>
    <cellStyle name="Percent 7 4" xfId="41588" xr:uid="{26209797-6EAF-41A4-AD04-B60B6243B0DA}"/>
    <cellStyle name="Percent 7 5" xfId="42084" xr:uid="{68DAF76F-7CCA-4217-978D-C045EC839678}"/>
    <cellStyle name="Percent 8" xfId="41368" xr:uid="{883EA1F1-DDDB-4FEC-85BC-89FBAD4DFDA4}"/>
    <cellStyle name="Percent 8 2" xfId="41369" xr:uid="{9CA10029-4946-4158-87A1-798B93F7EA6C}"/>
    <cellStyle name="Percent 8 2 2" xfId="41917" xr:uid="{0F0AA5E8-9242-461B-89DC-C7F6DA16B558}"/>
    <cellStyle name="Percent 8 3" xfId="41370" xr:uid="{04B81169-FF92-4E89-9A66-CD5B54C34487}"/>
    <cellStyle name="Percent 9" xfId="41371" xr:uid="{374BF2EB-2D6B-4710-8667-3EF1C4DDA05A}"/>
    <cellStyle name="Percent 9 2" xfId="42218" xr:uid="{4BE91147-FC5B-40E1-864C-9A84CA8A7F24}"/>
    <cellStyle name="Percent Hard" xfId="41372" xr:uid="{B55D32E6-780D-4358-9A4A-F9125B8E19BC}"/>
    <cellStyle name="Remote" xfId="42168" xr:uid="{66B67400-38E4-42AE-A9B3-9EDD137759F1}"/>
    <cellStyle name="Revenue" xfId="42169" xr:uid="{692573D1-C119-47C2-83AD-7E399CEA61A5}"/>
    <cellStyle name="RevList" xfId="42170" xr:uid="{48BD6ADF-701B-41FA-9092-21A421170E6A}"/>
    <cellStyle name="SAPBEXaggData" xfId="42171" xr:uid="{A464B112-4A51-4FEE-9B5E-99AAC9E1E371}"/>
    <cellStyle name="SAPBEXaggDataEmph" xfId="42172" xr:uid="{2B7E9959-72A7-48F3-A663-EA8ECD710C09}"/>
    <cellStyle name="SAPBEXaggItem" xfId="42173" xr:uid="{69F33DD3-9EA8-41EB-8322-E41CEAD0C32F}"/>
    <cellStyle name="SAPBEXaggItemX" xfId="42174" xr:uid="{BAC5F988-06C4-41D5-BCC2-B9DDB976F50A}"/>
    <cellStyle name="SAPBEXchaText" xfId="42175" xr:uid="{79500D56-4F23-4D47-AF68-84842F0F0C3B}"/>
    <cellStyle name="SAPBEXexcBad7" xfId="42176" xr:uid="{232A5C30-9D65-42CE-8D56-EE491F94A372}"/>
    <cellStyle name="SAPBEXexcBad8" xfId="42177" xr:uid="{17FEDE05-537E-4E8F-BC94-9591172B39DB}"/>
    <cellStyle name="SAPBEXexcBad9" xfId="42178" xr:uid="{C16DF028-2413-400D-9E7F-30FF58B94B76}"/>
    <cellStyle name="SAPBEXexcCritical4" xfId="42179" xr:uid="{069CE7B3-F86D-4066-8B0E-B27AE492DD5A}"/>
    <cellStyle name="SAPBEXexcCritical5" xfId="42180" xr:uid="{2A841493-94FF-45D7-8272-7C9273FE765E}"/>
    <cellStyle name="SAPBEXexcCritical6" xfId="42181" xr:uid="{4236D76A-B9F1-49D7-9C3D-E5BEDE2E67DF}"/>
    <cellStyle name="SAPBEXexcGood1" xfId="42182" xr:uid="{448ECE5F-4EC5-4338-BAD7-B3E9867B6EC6}"/>
    <cellStyle name="SAPBEXexcGood2" xfId="42183" xr:uid="{F82F7517-3BC3-4362-8C5D-CF2846AA4FF8}"/>
    <cellStyle name="SAPBEXexcGood3" xfId="42184" xr:uid="{BCA769E9-1082-415E-9F0F-968B6838ADAD}"/>
    <cellStyle name="SAPBEXfilterDrill" xfId="42185" xr:uid="{A4444FBC-9B94-4208-B093-9174FA2282DC}"/>
    <cellStyle name="SAPBEXfilterItem" xfId="42186" xr:uid="{EC6BFC87-211A-4A13-88B1-AD37696DDF64}"/>
    <cellStyle name="SAPBEXfilterText" xfId="42187" xr:uid="{C7214043-0CDF-4922-A24F-0FAECAB55C11}"/>
    <cellStyle name="SAPBEXformats" xfId="42188" xr:uid="{2E84B02A-89F8-47A4-97D6-28F5BF19B487}"/>
    <cellStyle name="SAPBEXheaderItem" xfId="42189" xr:uid="{5AAE98BF-AB10-41B5-92DA-69237112598E}"/>
    <cellStyle name="SAPBEXheaderText" xfId="42190" xr:uid="{2C0FEA4F-6B7D-4EFC-B56E-2A4CDBFF88FE}"/>
    <cellStyle name="SAPBEXHLevel0" xfId="42191" xr:uid="{38832107-08E8-4FF3-8B9E-E18EFDE8AD90}"/>
    <cellStyle name="SAPBEXHLevel0X" xfId="42192" xr:uid="{FE9D57E3-23A0-4144-AC46-5A60E46EBAAE}"/>
    <cellStyle name="SAPBEXHLevel1" xfId="42193" xr:uid="{BB8D8F95-610B-47C7-BF03-97D839BB5635}"/>
    <cellStyle name="SAPBEXHLevel1X" xfId="42194" xr:uid="{9F6FDC6D-5830-494E-BB1E-7D1466B393F2}"/>
    <cellStyle name="SAPBEXHLevel2" xfId="42195" xr:uid="{729EAB08-8D71-4D03-9CE8-C26F825F62DC}"/>
    <cellStyle name="SAPBEXHLevel2X" xfId="42196" xr:uid="{4018E7F0-5F29-4447-BFB4-F0757AA6AEEC}"/>
    <cellStyle name="SAPBEXHLevel3" xfId="42197" xr:uid="{E1B8DE8D-82BC-4E1F-9236-8DFE5E26BD8A}"/>
    <cellStyle name="SAPBEXHLevel3X" xfId="42198" xr:uid="{30A5202E-EF33-4C56-8929-68F2C7C91CFD}"/>
    <cellStyle name="SAPBEXinputData" xfId="42199" xr:uid="{4EB68414-92B9-4411-B7F9-C611111D028A}"/>
    <cellStyle name="SAPBEXresData" xfId="42200" xr:uid="{3421160D-C8D0-4536-9918-3F5FA8CA9DA9}"/>
    <cellStyle name="SAPBEXresDataEmph" xfId="42201" xr:uid="{A1E10E8C-49EA-4971-A15D-092C1439CE95}"/>
    <cellStyle name="SAPBEXresItem" xfId="42202" xr:uid="{E54D0713-71EA-486D-9230-D0A508C2D7DC}"/>
    <cellStyle name="SAPBEXresItemX" xfId="42203" xr:uid="{5AF989CD-88F4-4E3D-B25C-183544E0DBEB}"/>
    <cellStyle name="SAPBEXstdData" xfId="42204" xr:uid="{9BD0EAC2-C45A-499D-93DE-265D96F95ACB}"/>
    <cellStyle name="SAPBEXstdDataEmph" xfId="42205" xr:uid="{10DA15D8-A052-472C-B3C8-594DBEDD32CF}"/>
    <cellStyle name="SAPBEXstdItem" xfId="42206" xr:uid="{231EA72E-BC18-458A-B935-5D70487CCF20}"/>
    <cellStyle name="SAPBEXstdItemX" xfId="42207" xr:uid="{EC692F14-8F3C-4978-BD30-65026173D672}"/>
    <cellStyle name="SAPBEXtitle" xfId="42208" xr:uid="{00A47F8C-3884-4EAA-A721-5DD86D8C2254}"/>
    <cellStyle name="SAPBEXundefined" xfId="42209" xr:uid="{3567FEA9-186D-4BB4-83BA-8DF37FB4337B}"/>
    <cellStyle name="Shaded" xfId="41373" xr:uid="{36495861-77E7-4B3A-9A94-FDFB330E4B2D}"/>
    <cellStyle name="Sheet Title" xfId="41374" xr:uid="{07EA1AC9-DFBC-4E43-A14C-88DBADE70BC1}"/>
    <cellStyle name="Style 1" xfId="41589" xr:uid="{867E1F0A-89EE-46D4-8328-B2BFE83140D8}"/>
    <cellStyle name="Subtotal" xfId="42210" xr:uid="{879352FE-2A7E-4838-96F3-2C6116A8E056}"/>
    <cellStyle name="Table Col Head" xfId="41375" xr:uid="{046DCDAB-7A16-4F7D-92D1-B51C9A394E23}"/>
    <cellStyle name="Table Sub Head" xfId="41376" xr:uid="{D117FF1A-D6B6-4A95-BEB0-4B8B25EBD2C9}"/>
    <cellStyle name="Table Title" xfId="41377" xr:uid="{0100C348-E2E1-4197-8FF5-F142ED9FA644}"/>
    <cellStyle name="Table Units" xfId="41378" xr:uid="{3F933470-D10A-450C-B517-640FA03F2E1D}"/>
    <cellStyle name="test a style" xfId="42211" xr:uid="{7C288A67-671B-46BF-85B2-35E0CB00AEA3}"/>
    <cellStyle name="Times New Roman" xfId="42212" xr:uid="{F3F1F508-7280-4DD3-8E8A-AFDF8F234563}"/>
    <cellStyle name="Title 10" xfId="41379" xr:uid="{681CEC51-86BF-4D18-9197-800155F52E2E}"/>
    <cellStyle name="Title 11" xfId="41380" xr:uid="{A1BE4775-8143-458B-920C-7946C700CB92}"/>
    <cellStyle name="Title 12" xfId="41381" xr:uid="{039365F2-78B8-4CA5-A2F3-6E07CBAADA44}"/>
    <cellStyle name="Title 13" xfId="41382" xr:uid="{37CC7D1D-7A37-48E4-A417-0341FFAC31E0}"/>
    <cellStyle name="Title 14" xfId="41383" xr:uid="{B04007AB-1E29-4551-9CB7-92FE16D7B9E4}"/>
    <cellStyle name="Title 15" xfId="41384" xr:uid="{83749CD2-BBD8-44E8-A463-454E303F7FBE}"/>
    <cellStyle name="Title 16" xfId="41385" xr:uid="{529359CE-F810-413D-A2F3-906558821436}"/>
    <cellStyle name="Title 17" xfId="41386" xr:uid="{0C33B681-1CD0-4B54-9301-8131BD7955C9}"/>
    <cellStyle name="Title 18" xfId="41387" xr:uid="{8B2E8D53-1A9F-4208-AABC-681247217322}"/>
    <cellStyle name="Title 19" xfId="41388" xr:uid="{CFC89A12-C14D-4112-A97F-C76002985A9F}"/>
    <cellStyle name="Title 2" xfId="41389" xr:uid="{28349901-42FC-4259-8EBF-8011F5B62497}"/>
    <cellStyle name="Title 2 2" xfId="41390" xr:uid="{A4578AFA-ED19-418D-A430-D174E4378615}"/>
    <cellStyle name="Title 2 3" xfId="41391" xr:uid="{6D9CF261-93A3-449F-8895-12DB18CEBB38}"/>
    <cellStyle name="Title 2 3 2" xfId="41918" xr:uid="{789B6237-C0FB-44CB-95E4-AD4D595FC6E3}"/>
    <cellStyle name="Title 2 4" xfId="41919" xr:uid="{D52B69B2-3440-4D87-A816-3377AAA8E82E}"/>
    <cellStyle name="Title 20" xfId="41392" xr:uid="{B6B0AF90-DCA6-4AD7-92A9-8E98C694508A}"/>
    <cellStyle name="Title 21" xfId="41393" xr:uid="{C663E6DD-F7F3-479F-ADF6-667BA44B5C00}"/>
    <cellStyle name="Title 22" xfId="41394" xr:uid="{653615EE-07CE-49C8-A3C1-776450C689A3}"/>
    <cellStyle name="Title 23" xfId="41395" xr:uid="{01DAF688-E1AB-4956-9D0B-4B444D23EFF9}"/>
    <cellStyle name="Title 24" xfId="42262" xr:uid="{93A75833-39A1-428C-AB40-A82583964DED}"/>
    <cellStyle name="Title 25" xfId="38" xr:uid="{0DAF49D4-FAD6-4BBD-A5C8-48536CAC8119}"/>
    <cellStyle name="Title 3" xfId="41396" xr:uid="{9171DC37-028C-4B46-ACDB-06045234ECE3}"/>
    <cellStyle name="Title 3 2" xfId="42085" xr:uid="{DAF6E746-BB2D-4114-B4E3-1F3B1CDD928E}"/>
    <cellStyle name="Title 3 3" xfId="42086" xr:uid="{B02B2AE9-2B13-483E-B66A-60782344116F}"/>
    <cellStyle name="Title 4" xfId="41397" xr:uid="{7DFF5D2D-9BFA-4D87-95AB-F0724A825E0B}"/>
    <cellStyle name="Title 5" xfId="41398" xr:uid="{41F9778F-6ECB-4515-A497-8C9907B4C8AF}"/>
    <cellStyle name="Title 6" xfId="41399" xr:uid="{69208916-AB7E-4F42-BECE-D3D2B26D5C66}"/>
    <cellStyle name="Title 7" xfId="41400" xr:uid="{969ED176-ACB7-4666-9A5F-64F6AF485CD0}"/>
    <cellStyle name="Title 8" xfId="41401" xr:uid="{B17FE2B9-A683-4B0C-B0BD-46F4955C7120}"/>
    <cellStyle name="Title 9" xfId="41402" xr:uid="{1CAC1A17-C63A-49D8-A627-7CD9D685A577}"/>
    <cellStyle name="Total" xfId="19" builtinId="25" customBuiltin="1"/>
    <cellStyle name="Total 10" xfId="41403" xr:uid="{9DA3487C-C6BE-4B3A-A686-C7BAD2B0B69F}"/>
    <cellStyle name="Total 11" xfId="41404" xr:uid="{1D372244-0791-46B3-9748-08448E2650D9}"/>
    <cellStyle name="Total 12" xfId="41405" xr:uid="{6499EBB2-CFD6-4AE2-B633-2712E391C49C}"/>
    <cellStyle name="Total 13" xfId="41406" xr:uid="{F2BFB508-9A43-41A7-9F0C-39020ED41DB9}"/>
    <cellStyle name="Total 14" xfId="41407" xr:uid="{16DC8075-67BC-4BAF-8ED9-3EB711D0D15E}"/>
    <cellStyle name="Total 15" xfId="41408" xr:uid="{94D7FF87-7EC1-4999-B0C5-8E3DDE2BF150}"/>
    <cellStyle name="Total 16" xfId="41409" xr:uid="{D1832F3D-FAEB-48A8-982D-794E5BE4DCD2}"/>
    <cellStyle name="Total 17" xfId="41410" xr:uid="{B05F7075-7382-4C82-8882-4F683C38FA9A}"/>
    <cellStyle name="Total 18" xfId="41411" xr:uid="{038CA37A-DE43-4C32-A6D3-C02BC6FE727D}"/>
    <cellStyle name="Total 19" xfId="41412" xr:uid="{8E651108-D6D4-409A-AA00-E9E1B76375CB}"/>
    <cellStyle name="Total 2" xfId="41413" xr:uid="{D2B60ACC-4DF9-430A-8ED8-793FAB7CEC6B}"/>
    <cellStyle name="Total 2 2" xfId="41414" xr:uid="{54ACD2A0-0F59-40C4-A2C6-2D7E02771E8F}"/>
    <cellStyle name="Total 2 3" xfId="41415" xr:uid="{1274C0EE-4233-4B4E-96B4-7A5B690C8555}"/>
    <cellStyle name="Total 2 3 2" xfId="41920" xr:uid="{18203172-F98B-4D2D-87D8-76F579AAB45D}"/>
    <cellStyle name="Total 2 4" xfId="41921" xr:uid="{3728EF4F-AA7F-448E-901D-07191B984312}"/>
    <cellStyle name="Total 20" xfId="41416" xr:uid="{07CEC524-3624-445C-BD09-17FA77F35D52}"/>
    <cellStyle name="Total 21" xfId="41417" xr:uid="{2686ABD5-F829-461B-988A-F7F5837E97DB}"/>
    <cellStyle name="Total 22" xfId="41418" xr:uid="{0DED4298-3B21-45AC-BF18-EEC525993C08}"/>
    <cellStyle name="Total 23" xfId="41419" xr:uid="{A641F1FC-AE25-408B-BE92-6935AF080202}"/>
    <cellStyle name="Total 3" xfId="41420" xr:uid="{9EF86486-0AED-44F9-926D-A1D60FC760AA}"/>
    <cellStyle name="Total 3 2" xfId="41421" xr:uid="{4DA43BDE-FA72-4099-9A32-B8D52B74AC7A}"/>
    <cellStyle name="Total 3 3" xfId="41422" xr:uid="{AC187608-5B70-41FD-A57C-8DC28C579B52}"/>
    <cellStyle name="Total 4" xfId="41423" xr:uid="{649C98DD-1413-4067-BD99-D6AF12288988}"/>
    <cellStyle name="Total 5" xfId="41424" xr:uid="{DCA90B1E-BCA6-41CF-8972-454DACD57D32}"/>
    <cellStyle name="Total 6" xfId="41425" xr:uid="{43A48A7A-1AF3-4827-86E0-59247AF953E6}"/>
    <cellStyle name="Total 7" xfId="41426" xr:uid="{35C43C27-01E8-4152-B6E9-E94296E741A5}"/>
    <cellStyle name="Total 8" xfId="41427" xr:uid="{7DA33F83-9B1F-4785-B018-99A155F46A52}"/>
    <cellStyle name="Total 9" xfId="41428" xr:uid="{A57D940A-7576-4160-9B58-DF42EF9D4CB6}"/>
    <cellStyle name="Unprot" xfId="42213" xr:uid="{51A20EB3-9047-4C87-BFC9-3E0A761794E6}"/>
    <cellStyle name="Unprot$" xfId="42214" xr:uid="{3C5BBACA-1CC0-44EC-85C4-C01A0E52228F}"/>
    <cellStyle name="Unprot_Select Measures" xfId="42215" xr:uid="{0BB10FF0-3944-45D9-BAFC-FB1373B62E20}"/>
    <cellStyle name="Unprotect" xfId="42216" xr:uid="{E541A9E0-A9EA-4B84-A071-3493BE3BC47D}"/>
    <cellStyle name="Value" xfId="42217" xr:uid="{DFF8E8AC-E4BC-41D5-B51F-120E772F4A81}"/>
    <cellStyle name="Warning Text" xfId="16" builtinId="11" customBuiltin="1"/>
    <cellStyle name="Warning Text 10" xfId="41429" xr:uid="{DE6CD1C1-8792-431D-9A2F-4AC6F783F187}"/>
    <cellStyle name="Warning Text 11" xfId="41430" xr:uid="{FCE52FD1-3AD9-417C-A866-73ED61AC1855}"/>
    <cellStyle name="Warning Text 12" xfId="41431" xr:uid="{D39A65B6-F742-46E4-A7AA-D6EAD1782E0B}"/>
    <cellStyle name="Warning Text 13" xfId="41432" xr:uid="{5CDF1361-545D-4847-BBD8-80FF4886806D}"/>
    <cellStyle name="Warning Text 14" xfId="41433" xr:uid="{2BF5CCE3-77C9-4014-A0E1-B8F48A40DC14}"/>
    <cellStyle name="Warning Text 15" xfId="41434" xr:uid="{AD5A7C5F-B157-4A1C-BAF8-C243C2B566D2}"/>
    <cellStyle name="Warning Text 16" xfId="41435" xr:uid="{F273D697-BD2B-4C83-A7C4-20F874FA0CB8}"/>
    <cellStyle name="Warning Text 17" xfId="41436" xr:uid="{90926569-356A-4A54-A591-F3CAFA15A5B4}"/>
    <cellStyle name="Warning Text 18" xfId="41437" xr:uid="{C7ACAF7D-CF0B-4924-BE31-F95B0FF74969}"/>
    <cellStyle name="Warning Text 19" xfId="41438" xr:uid="{9536F5C6-6081-455E-864C-8489A43FA592}"/>
    <cellStyle name="Warning Text 2" xfId="41439" xr:uid="{E80A3934-E1F5-49D2-8FAA-A4A21013DC57}"/>
    <cellStyle name="Warning Text 2 2" xfId="41440" xr:uid="{16DF0846-058F-48F9-9FC7-E7E95CCB0FAF}"/>
    <cellStyle name="Warning Text 2 3" xfId="41441" xr:uid="{20A86DFA-6B95-41BC-BF67-891765131A75}"/>
    <cellStyle name="Warning Text 20" xfId="41442" xr:uid="{009A4471-B1F3-4968-98D3-CA41BE967140}"/>
    <cellStyle name="Warning Text 21" xfId="41443" xr:uid="{AF1FB010-1A3D-4498-A7D7-3006DEDEBE91}"/>
    <cellStyle name="Warning Text 22" xfId="41444" xr:uid="{C5178001-4E49-48FC-9DC9-54B785EF3D61}"/>
    <cellStyle name="Warning Text 23" xfId="41445" xr:uid="{78610C46-158F-4996-9CE7-1742BEC361B4}"/>
    <cellStyle name="Warning Text 3" xfId="41446" xr:uid="{3711F22F-5954-493D-9932-E92B61827B0B}"/>
    <cellStyle name="Warning Text 3 2" xfId="42090" xr:uid="{3E422D4C-0462-4591-82D3-45FF0E16B1D1}"/>
    <cellStyle name="Warning Text 3 3" xfId="42091" xr:uid="{A879DDF1-FF9D-4543-B050-3FDCB7F5CB3D}"/>
    <cellStyle name="Warning Text 4" xfId="41447" xr:uid="{FFE90F36-1D54-44BC-979D-0D5BD68AA67F}"/>
    <cellStyle name="Warning Text 5" xfId="41448" xr:uid="{3F5E916D-0A08-4FC3-BF8C-EEAA15D664BD}"/>
    <cellStyle name="Warning Text 6" xfId="41449" xr:uid="{F5B12B45-3B55-4587-A2DA-F3D23468915D}"/>
    <cellStyle name="Warning Text 7" xfId="41450" xr:uid="{47FA9A2C-6A3E-426C-9393-8C185AAD7E82}"/>
    <cellStyle name="Warning Text 8" xfId="41451" xr:uid="{52E9F3B8-03C1-4107-8CD8-681B47077478}"/>
    <cellStyle name="Warning Text 9" xfId="41452" xr:uid="{54F8EBB7-BDD5-4214-A65A-C6F965583052}"/>
    <cellStyle name="XLConnect.Boolean" xfId="41929" xr:uid="{91ED0177-4725-45B5-B8C7-BB99CB9C235C}"/>
    <cellStyle name="XLConnect.DateTime" xfId="41930" xr:uid="{8F2867F5-D2EC-46C9-8D63-619AF534F51F}"/>
    <cellStyle name="XLConnect.Header" xfId="41461" xr:uid="{3869D499-8FDD-4CFA-A71A-3DE8EBE0526B}"/>
    <cellStyle name="XLConnect.Numeric" xfId="41462" xr:uid="{C1B02765-0717-4150-8BBC-A5986CB99A06}"/>
    <cellStyle name="XLConnect.String" xfId="41463" xr:uid="{03DED0EA-1B4D-4C78-8FBF-3A10BAB3397D}"/>
    <cellStyle name="XLConnect.String 2" xfId="41926" xr:uid="{CA3941DD-7EB8-4D03-B78A-36FF5ACEA5BC}"/>
    <cellStyle name="Year" xfId="41453" xr:uid="{A6697AAC-C28F-4911-8597-91B39B5F2C65}"/>
  </cellStyles>
  <dxfs count="29">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patternFill>
      </fill>
    </dxf>
    <dxf>
      <fill>
        <patternFill>
          <bgColor theme="9" tint="0.79998168889431442"/>
        </patternFill>
      </fill>
    </dxf>
    <dxf>
      <fill>
        <patternFill>
          <bgColor theme="9" tint="0.79998168889431442"/>
        </patternFill>
      </fill>
    </dxf>
    <dxf>
      <fill>
        <patternFill>
          <bgColor theme="9" tint="0.79998168889431442"/>
        </patternFill>
      </fill>
    </dxf>
    <dxf>
      <font>
        <strike val="0"/>
        <outline val="0"/>
        <shadow val="0"/>
        <u val="none"/>
        <vertAlign val="baseline"/>
        <sz val="11"/>
        <name val="Aptos Narrow"/>
        <family val="2"/>
        <scheme val="none"/>
      </font>
      <numFmt numFmtId="165" formatCode="&quot;$&quot;#,##0"/>
      <alignment horizontal="center" vertical="center" textRotation="0" wrapText="0" indent="0" justifyLastLine="0" shrinkToFit="0" readingOrder="0"/>
      <protection locked="1" hidden="0"/>
    </dxf>
    <dxf>
      <font>
        <strike val="0"/>
        <outline val="0"/>
        <shadow val="0"/>
        <u val="none"/>
        <vertAlign val="baseline"/>
        <sz val="11"/>
        <name val="Aptos Narrow"/>
        <family val="2"/>
        <scheme val="none"/>
      </font>
      <alignment horizontal="center" vertical="center" textRotation="0" wrapText="0" indent="0" justifyLastLine="0" shrinkToFit="0" readingOrder="0"/>
      <protection locked="1" hidden="0"/>
    </dxf>
    <dxf>
      <font>
        <strike val="0"/>
        <outline val="0"/>
        <shadow val="0"/>
        <u val="none"/>
        <vertAlign val="baseline"/>
        <sz val="11"/>
        <name val="Aptos Narrow"/>
        <family val="2"/>
        <scheme val="none"/>
      </font>
      <alignment horizontal="center" vertical="center" textRotation="0" wrapText="0" indent="0" justifyLastLine="0" shrinkToFit="0" readingOrder="0"/>
      <protection locked="1" hidden="0"/>
    </dxf>
    <dxf>
      <font>
        <strike val="0"/>
        <outline val="0"/>
        <shadow val="0"/>
        <u val="none"/>
        <vertAlign val="baseline"/>
        <sz val="11"/>
        <name val="Aptos Narrow"/>
        <family val="2"/>
        <scheme val="none"/>
      </font>
      <alignment horizontal="center" vertical="center" textRotation="0" wrapText="0" indent="0" justifyLastLine="0" shrinkToFit="0" readingOrder="0"/>
      <protection locked="1" hidden="0"/>
    </dxf>
    <dxf>
      <font>
        <strike val="0"/>
        <outline val="0"/>
        <shadow val="0"/>
        <u val="none"/>
        <vertAlign val="baseline"/>
        <sz val="11"/>
        <name val="Aptos Narrow"/>
        <family val="2"/>
        <scheme val="none"/>
      </font>
      <alignment horizontal="center" vertical="center" textRotation="0" wrapText="0" indent="0" justifyLastLine="0" shrinkToFit="0" readingOrder="0"/>
      <protection locked="1" hidden="0"/>
    </dxf>
    <dxf>
      <font>
        <strike val="0"/>
        <outline val="0"/>
        <shadow val="0"/>
        <u val="none"/>
        <vertAlign val="baseline"/>
        <sz val="11"/>
        <name val="Aptos Narrow"/>
        <family val="2"/>
        <scheme val="none"/>
      </font>
      <numFmt numFmtId="164" formatCode="_(* #,##0_);_(* \(#,##0\);_(* &quot;-&quot;??_);_(@_)"/>
      <alignment horizontal="center" vertical="center" textRotation="0" wrapText="0" indent="0" justifyLastLine="0" shrinkToFit="0" readingOrder="0"/>
      <protection locked="1" hidden="0"/>
    </dxf>
    <dxf>
      <font>
        <strike val="0"/>
        <outline val="0"/>
        <shadow val="0"/>
        <u val="none"/>
        <vertAlign val="baseline"/>
        <sz val="11"/>
        <name val="Aptos Narrow"/>
        <family val="2"/>
        <scheme val="none"/>
      </font>
      <protection locked="1" hidden="0"/>
    </dxf>
    <dxf>
      <font>
        <strike val="0"/>
        <outline val="0"/>
        <shadow val="0"/>
        <u val="none"/>
        <vertAlign val="baseline"/>
        <sz val="11"/>
        <name val="Aptos Narrow"/>
        <family val="2"/>
        <scheme val="none"/>
      </font>
      <protection locked="1" hidden="0"/>
    </dxf>
    <dxf>
      <font>
        <strike val="0"/>
        <outline val="0"/>
        <shadow val="0"/>
        <u val="none"/>
        <vertAlign val="baseline"/>
        <sz val="11"/>
        <name val="Aptos Narrow"/>
        <family val="2"/>
        <scheme val="none"/>
      </font>
      <protection locked="1" hidden="0"/>
    </dxf>
    <dxf>
      <fill>
        <patternFill>
          <bgColor theme="2" tint="-9.9948118533890809E-2"/>
        </patternFill>
      </fill>
    </dxf>
    <dxf>
      <fill>
        <patternFill>
          <bgColor theme="2"/>
        </patternFill>
      </fill>
    </dxf>
    <dxf>
      <font>
        <b val="0"/>
        <i/>
      </font>
      <fill>
        <patternFill>
          <bgColor theme="2" tint="-9.9948118533890809E-2"/>
        </patternFill>
      </fill>
    </dxf>
    <dxf>
      <font>
        <b/>
        <i val="0"/>
        <color theme="0"/>
      </font>
      <fill>
        <patternFill>
          <bgColor theme="4"/>
        </patternFill>
      </fill>
      <border>
        <left style="thin">
          <color theme="4"/>
        </left>
        <right style="thin">
          <color theme="4"/>
        </right>
        <top style="thin">
          <color theme="4"/>
        </top>
        <bottom style="thin">
          <color theme="4"/>
        </bottom>
      </border>
    </dxf>
    <dxf>
      <border>
        <top style="thin">
          <color theme="4"/>
        </top>
        <bottom style="thin">
          <color theme="4"/>
        </bottom>
        <horizontal style="thin">
          <color theme="4"/>
        </horizontal>
      </border>
    </dxf>
    <dxf>
      <fill>
        <patternFill>
          <bgColor theme="2" tint="-9.9948118533890809E-2"/>
        </patternFill>
      </fill>
    </dxf>
    <dxf>
      <fill>
        <patternFill>
          <bgColor theme="2"/>
        </patternFill>
      </fill>
    </dxf>
    <dxf>
      <font>
        <b val="0"/>
        <i/>
      </font>
      <fill>
        <patternFill>
          <bgColor theme="2" tint="-9.9948118533890809E-2"/>
        </patternFill>
      </fill>
    </dxf>
    <dxf>
      <font>
        <b/>
        <i val="0"/>
        <color theme="0"/>
      </font>
      <fill>
        <patternFill>
          <bgColor theme="4"/>
        </patternFill>
      </fill>
      <border>
        <left style="thin">
          <color theme="4"/>
        </left>
        <right style="thin">
          <color theme="4"/>
        </right>
        <top style="thin">
          <color theme="4"/>
        </top>
        <bottom style="thin">
          <color theme="4"/>
        </bottom>
      </border>
    </dxf>
    <dxf>
      <border>
        <left style="thin">
          <color theme="4"/>
        </left>
        <right style="thin">
          <color theme="4"/>
        </right>
        <top style="thin">
          <color theme="4"/>
        </top>
        <bottom style="thin">
          <color theme="4"/>
        </bottom>
        <vertical style="thin">
          <color theme="4"/>
        </vertical>
        <horizontal style="thin">
          <color theme="4"/>
        </horizontal>
      </border>
    </dxf>
  </dxfs>
  <tableStyles count="2" defaultTableStyle="DSA Custom 1" defaultPivotStyle="PivotStyleLight16">
    <tableStyle name="DSA Custom 1" pivot="0" count="5" xr9:uid="{00000000-0011-0000-FFFF-FFFF00000000}">
      <tableStyleElement type="wholeTable" dxfId="28"/>
      <tableStyleElement type="headerRow" dxfId="27"/>
      <tableStyleElement type="totalRow" dxfId="26"/>
      <tableStyleElement type="firstColumn" dxfId="25"/>
      <tableStyleElement type="lastColumn" dxfId="24"/>
    </tableStyle>
    <tableStyle name="DSA Custom 2" pivot="0" count="5" xr9:uid="{00000000-0011-0000-FFFF-FFFF01000000}">
      <tableStyleElement type="wholeTable" dxfId="23"/>
      <tableStyleElement type="headerRow" dxfId="22"/>
      <tableStyleElement type="totalRow" dxfId="21"/>
      <tableStyleElement type="firstColumn" dxfId="20"/>
      <tableStyleElement type="lastColumn" dxfId="19"/>
    </tableStyle>
  </tableStyles>
  <colors>
    <mruColors>
      <color rgb="FF975CCB"/>
      <color rgb="FF80BE25"/>
      <color rgb="FF0098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27342498029331"/>
          <c:y val="5.9194325900102165E-2"/>
          <c:w val="0.35887043822492481"/>
          <c:h val="0.498035463124361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373-4508-BE47-48FA1028C99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373-4508-BE47-48FA1028C99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373-4508-BE47-48FA1028C99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373-4508-BE47-48FA1028C99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 7'!$B$4:$D$4,'Table 7'!$B$5:$D$5,'Table 7'!$B$7:$D$7,'Table 7'!$B$8:$D$8)</c:f>
              <c:strCache>
                <c:ptCount val="4"/>
                <c:pt idx="0">
                  <c:v>Residential Sector (exclusive of Low-Income)</c:v>
                </c:pt>
                <c:pt idx="1">
                  <c:v>Residential Low Income Sub-Sector</c:v>
                </c:pt>
                <c:pt idx="2">
                  <c:v>Small C&amp;I Sector</c:v>
                </c:pt>
                <c:pt idx="3">
                  <c:v>Large C&amp;I Sector</c:v>
                </c:pt>
              </c:strCache>
            </c:strRef>
          </c:cat>
          <c:val>
            <c:numRef>
              <c:f>('Table 7'!$F$4,'Table 7'!$F$5,'Table 7'!$F$7,'Table 7'!$F$8)</c:f>
              <c:numCache>
                <c:formatCode>0%</c:formatCode>
                <c:ptCount val="4"/>
                <c:pt idx="0">
                  <c:v>0.25694606312834362</c:v>
                </c:pt>
                <c:pt idx="1">
                  <c:v>0.14375049570715376</c:v>
                </c:pt>
                <c:pt idx="2">
                  <c:v>0.28926546294651279</c:v>
                </c:pt>
                <c:pt idx="3">
                  <c:v>0.3100379782179899</c:v>
                </c:pt>
              </c:numCache>
            </c:numRef>
          </c:val>
          <c:extLst>
            <c:ext xmlns:c16="http://schemas.microsoft.com/office/drawing/2014/chart" uri="{C3380CC4-5D6E-409C-BE32-E72D297353CC}">
              <c16:uniqueId val="{00000000-0682-412E-89F1-689632756A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8828339526866071E-2"/>
          <c:y val="0.57862306906293215"/>
          <c:w val="0.94034112072624587"/>
          <c:h val="0.4030563202500451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27342498029331"/>
          <c:y val="5.9194325900102165E-2"/>
          <c:w val="0.35887043822492481"/>
          <c:h val="0.498035463124361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22-46B5-B5C1-F152707888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22-46B5-B5C1-F152707888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22-46B5-B5C1-F152707888D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422-46B5-B5C1-F152707888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 7'!$B$6,'Table 7'!$B$7,'Table 7'!$B$8)</c:f>
              <c:strCache>
                <c:ptCount val="3"/>
                <c:pt idx="0">
                  <c:v>Residential Subtotal</c:v>
                </c:pt>
                <c:pt idx="1">
                  <c:v>Small C&amp;I Sector</c:v>
                </c:pt>
                <c:pt idx="2">
                  <c:v>Large C&amp;I Sector</c:v>
                </c:pt>
              </c:strCache>
            </c:strRef>
          </c:cat>
          <c:val>
            <c:numRef>
              <c:f>('Table 7'!$G$4,'Table 7'!$G$7,'Table 7'!$G$8)</c:f>
              <c:numCache>
                <c:formatCode>0%</c:formatCode>
                <c:ptCount val="3"/>
                <c:pt idx="0">
                  <c:v>0.73037161218217383</c:v>
                </c:pt>
                <c:pt idx="1">
                  <c:v>0.19670298966191674</c:v>
                </c:pt>
                <c:pt idx="2">
                  <c:v>7.2925398155909468E-2</c:v>
                </c:pt>
              </c:numCache>
            </c:numRef>
          </c:val>
          <c:extLst>
            <c:ext xmlns:c16="http://schemas.microsoft.com/office/drawing/2014/chart" uri="{C3380CC4-5D6E-409C-BE32-E72D297353CC}">
              <c16:uniqueId val="{00000000-0682-412E-89F1-689632756AD7}"/>
            </c:ext>
          </c:extLst>
        </c:ser>
        <c:dLbls>
          <c:dLblPos val="bestFit"/>
          <c:showLegendKey val="0"/>
          <c:showVal val="1"/>
          <c:showCatName val="0"/>
          <c:showSerName val="0"/>
          <c:showPercent val="0"/>
          <c:showBubbleSize val="0"/>
          <c:showLeaderLines val="1"/>
        </c:dLbls>
        <c:firstSliceAng val="0"/>
      </c:pieChart>
      <c:spPr>
        <a:noFill/>
        <a:ln>
          <a:noFill/>
        </a:ln>
        <a:effectLst/>
      </c:spPr>
    </c:plotArea>
    <c:legend>
      <c:legendPos val="b"/>
      <c:layout>
        <c:manualLayout>
          <c:xMode val="edge"/>
          <c:yMode val="edge"/>
          <c:x val="1.8828339526866071E-2"/>
          <c:y val="0.57862306906293215"/>
          <c:w val="0.94034112072624587"/>
          <c:h val="0.4030563202500451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27342498029331"/>
          <c:y val="5.9194325900102165E-2"/>
          <c:w val="0.35887043822492481"/>
          <c:h val="0.4980354631243613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422-46B5-B5C1-F152707888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0422-46B5-B5C1-F152707888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0422-46B5-B5C1-F152707888D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0422-46B5-B5C1-F152707888D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('Table 7'!$B$6,'Table 7'!$B$7,'Table 7'!$B$8)</c:f>
              <c:strCache>
                <c:ptCount val="3"/>
                <c:pt idx="0">
                  <c:v>Residential Subtotal</c:v>
                </c:pt>
                <c:pt idx="1">
                  <c:v>Small C&amp;I Sector</c:v>
                </c:pt>
                <c:pt idx="2">
                  <c:v>Large C&amp;I Sector</c:v>
                </c:pt>
              </c:strCache>
            </c:strRef>
          </c:cat>
          <c:val>
            <c:numRef>
              <c:f>('Table 7'!$H$4,'Table 7'!$H$7,'Table 7'!$H$8)</c:f>
              <c:numCache>
                <c:formatCode>0%</c:formatCode>
                <c:ptCount val="3"/>
                <c:pt idx="0">
                  <c:v>0.39559244419004008</c:v>
                </c:pt>
                <c:pt idx="1">
                  <c:v>0.2173153978248426</c:v>
                </c:pt>
                <c:pt idx="2">
                  <c:v>0.38709215798511737</c:v>
                </c:pt>
              </c:numCache>
            </c:numRef>
          </c:val>
          <c:extLst>
            <c:ext xmlns:c16="http://schemas.microsoft.com/office/drawing/2014/chart" uri="{C3380CC4-5D6E-409C-BE32-E72D297353CC}">
              <c16:uniqueId val="{00000000-0682-412E-89F1-689632756AD7}"/>
            </c:ext>
          </c:extLst>
        </c:ser>
        <c:dLbls>
          <c:showLegendKey val="0"/>
          <c:showVal val="0"/>
          <c:showCatName val="0"/>
          <c:showSerName val="0"/>
          <c:showPercent val="0"/>
          <c:showBubbleSize val="0"/>
          <c:showLeaderLines val="1"/>
        </c:dLbls>
        <c:firstSliceAng val="0"/>
      </c:pieChart>
      <c:spPr>
        <a:noFill/>
        <a:ln>
          <a:noFill/>
        </a:ln>
        <a:effectLst/>
      </c:spPr>
    </c:plotArea>
    <c:legend>
      <c:legendPos val="b"/>
      <c:layout>
        <c:manualLayout>
          <c:xMode val="edge"/>
          <c:yMode val="edge"/>
          <c:x val="1.8828339526866071E-2"/>
          <c:y val="0.57862306906293215"/>
          <c:w val="0.94034112072624587"/>
          <c:h val="0.40305632025004512"/>
        </c:manualLayout>
      </c:layout>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180975</xdr:colOff>
      <xdr:row>11</xdr:row>
      <xdr:rowOff>174625</xdr:rowOff>
    </xdr:from>
    <xdr:to>
      <xdr:col>3</xdr:col>
      <xdr:colOff>1784350</xdr:colOff>
      <xdr:row>23</xdr:row>
      <xdr:rowOff>133350</xdr:rowOff>
    </xdr:to>
    <xdr:graphicFrame macro="">
      <xdr:nvGraphicFramePr>
        <xdr:cNvPr id="20" name="Chart 7">
          <a:extLst>
            <a:ext uri="{FF2B5EF4-FFF2-40B4-BE49-F238E27FC236}">
              <a16:creationId xmlns:a16="http://schemas.microsoft.com/office/drawing/2014/main" id="{F9C37077-6226-453B-24C9-261E435E7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2041525</xdr:colOff>
      <xdr:row>12</xdr:row>
      <xdr:rowOff>28575</xdr:rowOff>
    </xdr:from>
    <xdr:to>
      <xdr:col>5</xdr:col>
      <xdr:colOff>1104900</xdr:colOff>
      <xdr:row>23</xdr:row>
      <xdr:rowOff>127000</xdr:rowOff>
    </xdr:to>
    <xdr:graphicFrame macro="">
      <xdr:nvGraphicFramePr>
        <xdr:cNvPr id="22" name="Chart 8">
          <a:extLst>
            <a:ext uri="{FF2B5EF4-FFF2-40B4-BE49-F238E27FC236}">
              <a16:creationId xmlns:a16="http://schemas.microsoft.com/office/drawing/2014/main" id="{70468AFC-6707-84D0-B779-1BB1BD5B2C8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898525</xdr:colOff>
      <xdr:row>12</xdr:row>
      <xdr:rowOff>34925</xdr:rowOff>
    </xdr:from>
    <xdr:to>
      <xdr:col>7</xdr:col>
      <xdr:colOff>1130300</xdr:colOff>
      <xdr:row>23</xdr:row>
      <xdr:rowOff>114300</xdr:rowOff>
    </xdr:to>
    <xdr:graphicFrame macro="">
      <xdr:nvGraphicFramePr>
        <xdr:cNvPr id="23" name="Chart 9">
          <a:extLst>
            <a:ext uri="{FF2B5EF4-FFF2-40B4-BE49-F238E27FC236}">
              <a16:creationId xmlns:a16="http://schemas.microsoft.com/office/drawing/2014/main" id="{00252F8D-95A8-29DC-6E7E-714B0B050E8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210588</xdr:colOff>
      <xdr:row>8</xdr:row>
      <xdr:rowOff>175087</xdr:rowOff>
    </xdr:from>
    <xdr:to>
      <xdr:col>13</xdr:col>
      <xdr:colOff>582064</xdr:colOff>
      <xdr:row>24</xdr:row>
      <xdr:rowOff>173182</xdr:rowOff>
    </xdr:to>
    <xdr:sp macro="" textlink="">
      <xdr:nvSpPr>
        <xdr:cNvPr id="2" name="TextBox 1">
          <a:extLst>
            <a:ext uri="{FF2B5EF4-FFF2-40B4-BE49-F238E27FC236}">
              <a16:creationId xmlns:a16="http://schemas.microsoft.com/office/drawing/2014/main" id="{7AD6F2DB-8123-3A6D-1F2E-F82817399BB6}"/>
            </a:ext>
          </a:extLst>
        </xdr:cNvPr>
        <xdr:cNvSpPr txBox="1"/>
      </xdr:nvSpPr>
      <xdr:spPr>
        <a:xfrm>
          <a:off x="7414952" y="1629814"/>
          <a:ext cx="7290089" cy="2907550"/>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latin typeface="Aptos Narrow" panose="020B0004020202020204" pitchFamily="34" charset="0"/>
            </a:rPr>
            <a:t>Background and General Instructions </a:t>
          </a:r>
        </a:p>
        <a:p>
          <a:r>
            <a:rPr lang="en-US" sz="1100">
              <a:latin typeface="Aptos Narrow" panose="020B0004020202020204" pitchFamily="34" charset="0"/>
            </a:rPr>
            <a:t>As described in Section A.4.c of the 2025 Implementation Order (Phase V), the Commission recognized the keen stakeholder interest in the installation of comprehensive, longer-lived, deeper-savings measures through the EDCs’ comprehensive programs.  The Commission agreed that requiring enhanced tracking and reporting on this topic will provide valuable information to understand better how these different measures and program offerings perform in Phase V.  Therefore, the Commission directed the Bureau of Technical Utility Services to work with the SWE to develop reporting requirements for comprehensive program offerings for the EDCs comprehensive programs in Phase V.  </a:t>
          </a:r>
        </a:p>
        <a:p>
          <a:endParaRPr lang="en-US" sz="1100">
            <a:latin typeface="Aptos Narrow" panose="020B0004020202020204" pitchFamily="34" charset="0"/>
          </a:endParaRPr>
        </a:p>
        <a:p>
          <a:r>
            <a:rPr lang="en-US" sz="1100">
              <a:latin typeface="Aptos Narrow" panose="020B0004020202020204" pitchFamily="34" charset="0"/>
            </a:rPr>
            <a:t>This</a:t>
          </a:r>
          <a:r>
            <a:rPr lang="en-US" sz="1100" baseline="0">
              <a:latin typeface="Aptos Narrow" panose="020B0004020202020204" pitchFamily="34" charset="0"/>
            </a:rPr>
            <a:t> tab </a:t>
          </a:r>
          <a:r>
            <a:rPr lang="en-US" sz="1100">
              <a:latin typeface="Aptos Narrow" panose="020B0004020202020204" pitchFamily="34" charset="0"/>
            </a:rPr>
            <a:t>includes the Commission's designation of measures as "Comprehensive" for reporting purposes in the EE&amp;C Plan Template (Table 8) and Phase V EDC Annual Reports.  Note that some appliance measures can be considered comprehensive if they are installed with other comprehensive measures </a:t>
          </a:r>
        </a:p>
        <a:p>
          <a:endParaRPr lang="en-US" sz="1100">
            <a:latin typeface="Aptos Narrow" panose="020B0004020202020204" pitchFamily="34" charset="0"/>
          </a:endParaRPr>
        </a:p>
        <a:p>
          <a:r>
            <a:rPr lang="en-US" sz="1100">
              <a:latin typeface="Aptos Narrow" panose="020B0004020202020204" pitchFamily="34" charset="0"/>
            </a:rPr>
            <a:t>The Commission will provide further guidance for reporting on Comprehensive projects  (market rate residential and low-income residential). This will include reporting on projects that include multiple comprehensive measures at the same premise, including premises that receive multiple comprehensive measures across multipe program years in Phase V </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X:\PECO\Phase%20IV\1.%20Measurement\PY16\Data%20Management\Annual%20Rollups\Cost%20Effectiveness\Phase%20V%20Modelling\PECO_P5_Planning_ProCESSModel_Input_EEC.xlsx" TargetMode="External"/><Relationship Id="rId1" Type="http://schemas.openxmlformats.org/officeDocument/2006/relationships/externalLinkPath" Target="https://accesshub.sharepoint.com/PECO/Phase%20IV/1.%20Measurement/PY16/Data%20Management/Annual%20Rollups/Cost%20Effectiveness/Phase%20V%20Modelling/PECO_P5_Planning_ProCESSModel_Input_EEC.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accesshub.sharepoint.com/sites/PECO_EMV_External-EMVTeam/Shared%20Documents/EMV%20Team/Phase%20V%20Design/5.%20Modelling/Avoided%20Costs%20Modelling/SWE%20Phase%20V%20Final%20Avoided%20Cost%20Calculator%20-%20PECO.xlsx" TargetMode="External"/><Relationship Id="rId1" Type="http://schemas.openxmlformats.org/officeDocument/2006/relationships/externalLinkPath" Target="https://accesshub.sharepoint.com/sites/PECO_EMV_External-EMVTeam/Shared%20Documents/EMV%20Team/Phase%20V%20Design/5.%20Modelling/Avoided%20Costs%20Modelling/SWE%20Phase%20V%20Final%20Avoided%20Cost%20Calculator%20-%20PECO.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AnalyticaProjects\PECO%20Process\Phase%20V%20Planning\PUC%20Guidance\Final%20Avoided%20Cost%20Calculator.xlsx" TargetMode="External"/><Relationship Id="rId1" Type="http://schemas.openxmlformats.org/officeDocument/2006/relationships/externalLinkPath" Target="file:///\\USZU3FILPWV019\Energy\AnalyticaProjects\PECO%20Process\Phase%20V%20Planning\PUC%20Guidance\Final%20Avoided%20Cost%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dexes"/>
      <sheetName val="Measures"/>
      <sheetName val="OTProgCosts"/>
      <sheetName val="MeasureDecay"/>
      <sheetName val="Loadshape"/>
      <sheetName val="LevelizedAvoidedCosts"/>
      <sheetName val="NominalAvoidedCosts"/>
      <sheetName val="Avoided Cost Calc Outputs"/>
      <sheetName val="LevelizedRetailRates"/>
      <sheetName val="NominalRetailRates"/>
      <sheetName val="DiscountRates"/>
      <sheetName val="OTSectorCosts"/>
      <sheetName val="Measures_Res"/>
      <sheetName val="2. Measure Catalog_Res"/>
      <sheetName val="3. Measure Template_Res"/>
      <sheetName val="4. Program Summary_Res"/>
      <sheetName val="Measures_NonRes"/>
      <sheetName val="2. Measure Catalog_NonRes"/>
      <sheetName val="3. Measure Template_NonRes"/>
      <sheetName val="4. Program Summary"/>
      <sheetName val="LineLossFactors"/>
      <sheetName val="Misc"/>
      <sheetName val="RecurProgCosts"/>
      <sheetName val="Misc8760Data"/>
      <sheetName val="MiscByTime"/>
      <sheetName val="Model Setting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sheetData sheetId="16" refreshError="1"/>
      <sheetData sheetId="17" refreshError="1"/>
      <sheetData sheetId="18" refreshError="1"/>
      <sheetData sheetId="19"/>
      <sheetData sheetId="20" refreshError="1"/>
      <sheetData sheetId="2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ZwNdG2_g2U27NiBaNISJOIaJKRwjFydOr8E9daiFMJF4zVP6nJP6TLEGozXKHADU" itemId="01R3V3ALDGL5A6JKJIXVDKTGGFFND3PYNL">
      <xxl21:absoluteUrl r:id="rId2"/>
    </xxl21:alternateUrls>
    <sheetNames>
      <sheetName val="General Instructions"/>
      <sheetName val="General Inputs"/>
      <sheetName val="Output (non-LI)"/>
      <sheetName val="LI Output"/>
      <sheetName val="Elec Futures"/>
      <sheetName val="NG Futures"/>
      <sheetName val="Avoided AC"/>
      <sheetName val="Adjustments"/>
      <sheetName val="BLS Input"/>
      <sheetName val="Generation Capacity"/>
      <sheetName val="T&amp;D Capacity"/>
      <sheetName val="AEPS"/>
      <sheetName val="DRIPE"/>
      <sheetName val="Arrearages"/>
      <sheetName val="Six Period Loadshapes"/>
      <sheetName val="Lookups"/>
      <sheetName val="EDCs Figures"/>
      <sheetName val="Stacked Ba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General Instructions"/>
      <sheetName val="General Inputs"/>
      <sheetName val="Output (non-LI)"/>
      <sheetName val="LI Output"/>
      <sheetName val="Elec Futures"/>
      <sheetName val="NG Futures"/>
      <sheetName val="Avoided AC"/>
      <sheetName val="Adjustments"/>
      <sheetName val="BLS Input"/>
      <sheetName val="Generation Capacity"/>
      <sheetName val="T&amp;D Capacity"/>
      <sheetName val="AEPS"/>
      <sheetName val="DRIPE"/>
      <sheetName val="Arrearages"/>
      <sheetName val="Six Period Loadshapes"/>
      <sheetName val="Lookups"/>
      <sheetName val="EDCs Figures"/>
      <sheetName val="Stacked Ba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67E13F8-404F-48EE-A526-1BF5579BDD5C}" name="LookupByEDC" displayName="LookupByEDC" ref="E4:K9" totalsRowShown="0" headerRowDxfId="18" dataDxfId="17">
  <autoFilter ref="E4:K9" xr:uid="{C67E13F8-404F-48EE-A526-1BF5579BDD5C}"/>
  <tableColumns count="7">
    <tableColumn id="1" xr3:uid="{1842D776-3EAE-4F99-BE83-B5691E16BF46}" name="EDC Name" dataDxfId="16"/>
    <tableColumn id="2" xr3:uid="{462D2A60-6C2B-417D-BB4B-53D0B9874AF5}" name="Baseline MWh" dataDxfId="15" dataCellStyle="Comma"/>
    <tableColumn id="3" xr3:uid="{D8D63786-712E-4054-B39C-E8633EAE78CA}" name="Baseline MW" dataDxfId="14"/>
    <tableColumn id="4" xr3:uid="{6E909E2E-1A86-4D2E-B5B2-00BDF7EB30D8}" name="MWh Goal" dataDxfId="13"/>
    <tableColumn id="5" xr3:uid="{51424570-D627-423E-B651-299EE8B8E72F}" name="Low-Income Goal" dataDxfId="12"/>
    <tableColumn id="6" xr3:uid="{96CDE625-5328-4C14-96E9-20A8AC4633FA}" name="MW Goal" dataDxfId="11"/>
    <tableColumn id="7" xr3:uid="{F7B4D8FC-130C-4212-9B78-229D1D5685D6}" name="Budget Limit" dataDxfId="10" dataCellStyle="Currency"/>
  </tableColumns>
  <tableStyleInfo name="DSA Custom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6A4B7F-CE37-4406-9511-43429ED7C876}">
  <dimension ref="B2:L17"/>
  <sheetViews>
    <sheetView showGridLines="0" workbookViewId="0">
      <selection activeCell="D13" sqref="D13"/>
    </sheetView>
  </sheetViews>
  <sheetFormatPr defaultColWidth="8.85546875" defaultRowHeight="15"/>
  <cols>
    <col min="1" max="1" width="8.85546875" style="32"/>
    <col min="2" max="2" width="34.85546875" style="32" customWidth="1"/>
    <col min="3" max="3" width="13.85546875" style="32" bestFit="1" customWidth="1"/>
    <col min="4" max="4" width="8.85546875" style="32"/>
    <col min="5" max="6" width="13.7109375" style="32" customWidth="1"/>
    <col min="7" max="7" width="14" style="32" customWidth="1"/>
    <col min="8" max="8" width="12" style="32" customWidth="1"/>
    <col min="9" max="9" width="8.85546875" style="32" customWidth="1"/>
    <col min="10" max="10" width="10.85546875" style="32" customWidth="1"/>
    <col min="11" max="11" width="15.7109375" style="32" customWidth="1"/>
    <col min="12" max="12" width="13.85546875" style="32" bestFit="1" customWidth="1"/>
    <col min="13" max="13" width="14.85546875" style="32" customWidth="1"/>
    <col min="14" max="14" width="13.85546875" style="32" customWidth="1"/>
    <col min="15" max="15" width="11.85546875" style="32" customWidth="1"/>
    <col min="16" max="16" width="8.85546875" style="32"/>
    <col min="17" max="17" width="10.7109375" style="32" customWidth="1"/>
    <col min="18" max="18" width="13.140625" style="32" customWidth="1"/>
    <col min="19" max="16384" width="8.85546875" style="32"/>
  </cols>
  <sheetData>
    <row r="2" spans="2:12">
      <c r="B2" s="32" t="s">
        <v>0</v>
      </c>
    </row>
    <row r="3" spans="2:12">
      <c r="B3" s="37" t="s">
        <v>1</v>
      </c>
      <c r="E3" s="32" t="s">
        <v>2</v>
      </c>
      <c r="L3" s="38"/>
    </row>
    <row r="4" spans="2:12">
      <c r="B4" s="46" t="s">
        <v>3</v>
      </c>
      <c r="C4" s="45" t="s">
        <v>4</v>
      </c>
      <c r="E4" s="3" t="s">
        <v>3</v>
      </c>
      <c r="F4" s="3" t="s">
        <v>5</v>
      </c>
      <c r="G4" s="3" t="s">
        <v>6</v>
      </c>
      <c r="H4" s="3" t="s">
        <v>7</v>
      </c>
      <c r="I4" s="3" t="s">
        <v>8</v>
      </c>
      <c r="J4" s="3" t="s">
        <v>9</v>
      </c>
      <c r="K4" s="3" t="s">
        <v>10</v>
      </c>
    </row>
    <row r="5" spans="2:12">
      <c r="E5" s="3" t="s">
        <v>11</v>
      </c>
      <c r="F5" s="33">
        <v>14085512</v>
      </c>
      <c r="G5" s="34">
        <v>2518</v>
      </c>
      <c r="H5" s="34">
        <v>261583</v>
      </c>
      <c r="I5" s="34">
        <v>18933</v>
      </c>
      <c r="J5" s="35">
        <v>46.5</v>
      </c>
      <c r="K5" s="36">
        <v>97729760</v>
      </c>
    </row>
    <row r="6" spans="2:12">
      <c r="B6" s="37" t="s">
        <v>12</v>
      </c>
      <c r="E6" s="3" t="s">
        <v>4</v>
      </c>
      <c r="F6" s="33">
        <v>39386000</v>
      </c>
      <c r="G6" s="34">
        <v>7899</v>
      </c>
      <c r="H6" s="34">
        <v>1111685</v>
      </c>
      <c r="I6" s="34">
        <v>74456</v>
      </c>
      <c r="J6" s="35">
        <v>194.8</v>
      </c>
      <c r="K6" s="36">
        <v>427385830</v>
      </c>
    </row>
    <row r="7" spans="2:12">
      <c r="B7" s="41" t="s">
        <v>13</v>
      </c>
      <c r="E7" s="3" t="s">
        <v>14</v>
      </c>
      <c r="F7" s="33">
        <v>38214368</v>
      </c>
      <c r="G7" s="34">
        <v>6592</v>
      </c>
      <c r="H7" s="34">
        <v>828231</v>
      </c>
      <c r="I7" s="34">
        <v>65678</v>
      </c>
      <c r="J7" s="35">
        <v>151</v>
      </c>
      <c r="K7" s="36">
        <v>307506880</v>
      </c>
    </row>
    <row r="8" spans="2:12">
      <c r="B8" s="42" t="s">
        <v>15</v>
      </c>
      <c r="E8" s="3" t="s">
        <v>16</v>
      </c>
      <c r="F8" s="33">
        <v>54975912</v>
      </c>
      <c r="G8" s="34">
        <v>9515</v>
      </c>
      <c r="H8" s="34">
        <v>1097605</v>
      </c>
      <c r="I8" s="35" t="s">
        <v>17</v>
      </c>
      <c r="J8" s="35">
        <v>191</v>
      </c>
      <c r="K8" s="36">
        <v>390320135</v>
      </c>
    </row>
    <row r="9" spans="2:12">
      <c r="B9" s="43" t="s">
        <v>18</v>
      </c>
      <c r="E9" s="3" t="s">
        <v>19</v>
      </c>
      <c r="F9" s="33"/>
      <c r="G9" s="35"/>
      <c r="H9" s="35"/>
      <c r="I9" s="35"/>
      <c r="J9" s="35"/>
      <c r="K9" s="36"/>
    </row>
    <row r="10" spans="2:12">
      <c r="B10" s="44" t="s">
        <v>20</v>
      </c>
    </row>
    <row r="11" spans="2:12">
      <c r="B11" s="39" t="s">
        <v>21</v>
      </c>
    </row>
    <row r="13" spans="2:12">
      <c r="B13" s="40"/>
    </row>
    <row r="14" spans="2:12">
      <c r="B14" s="40"/>
    </row>
    <row r="15" spans="2:12">
      <c r="B15" s="40"/>
    </row>
    <row r="16" spans="2:12">
      <c r="B16" s="40"/>
    </row>
    <row r="17" spans="2:2">
      <c r="B17" s="40"/>
    </row>
  </sheetData>
  <sheetProtection algorithmName="SHA-512" hashValue="buVvwbsI31tk7wAgXJrNyTsJIuNEKch21V2F7T4THy2CZGonUrzFhn+UWzJDVa1GKsJ3/U9HTM/scXzLVY9kaw==" saltValue="i7HIG3IiX2uHxGaqAgp1rA==" spinCount="100000" sheet="1" objects="1" scenarios="1"/>
  <dataValidations count="1">
    <dataValidation type="list" allowBlank="1" showInputMessage="1" showErrorMessage="1" sqref="C4" xr:uid="{10BD49D7-9431-4F3B-ADE6-4F6273BD0129}">
      <formula1>$E$5:$E$9</formula1>
    </dataValidation>
  </dataValidations>
  <pageMargins left="0.7" right="0.7" top="0.75" bottom="0.75" header="0.3" footer="0.3"/>
  <pageSetup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A8788-407A-4EEA-93F1-DE463BE3E94F}">
  <dimension ref="A1:D56"/>
  <sheetViews>
    <sheetView zoomScale="90" zoomScaleNormal="90" workbookViewId="0">
      <pane ySplit="1" topLeftCell="A26" activePane="bottomLeft" state="frozen"/>
      <selection pane="bottomLeft" activeCell="D29" sqref="D29"/>
    </sheetView>
  </sheetViews>
  <sheetFormatPr defaultColWidth="9.28515625" defaultRowHeight="15"/>
  <cols>
    <col min="1" max="1" width="20" style="3" bestFit="1" customWidth="1"/>
    <col min="2" max="2" width="71" style="3" bestFit="1" customWidth="1"/>
    <col min="3" max="3" width="33.7109375" style="3" bestFit="1" customWidth="1"/>
    <col min="4" max="4" width="21.42578125" style="3" customWidth="1"/>
    <col min="5" max="16384" width="9.28515625" style="3"/>
  </cols>
  <sheetData>
    <row r="1" spans="1:4">
      <c r="A1" s="16" t="s">
        <v>727</v>
      </c>
      <c r="B1" s="16" t="s">
        <v>728</v>
      </c>
      <c r="C1" s="16" t="s">
        <v>729</v>
      </c>
      <c r="D1" s="16" t="s">
        <v>730</v>
      </c>
    </row>
    <row r="2" spans="1:4">
      <c r="A2" s="30" t="s">
        <v>731</v>
      </c>
      <c r="B2" s="3" t="s">
        <v>732</v>
      </c>
      <c r="C2" s="3" t="s">
        <v>170</v>
      </c>
    </row>
    <row r="3" spans="1:4">
      <c r="A3" s="30" t="s">
        <v>733</v>
      </c>
      <c r="B3" s="3" t="s">
        <v>373</v>
      </c>
      <c r="C3" s="3" t="s">
        <v>170</v>
      </c>
    </row>
    <row r="4" spans="1:4">
      <c r="A4" s="30" t="s">
        <v>734</v>
      </c>
      <c r="B4" s="3" t="s">
        <v>196</v>
      </c>
      <c r="C4" s="3" t="s">
        <v>170</v>
      </c>
    </row>
    <row r="5" spans="1:4">
      <c r="A5" s="30" t="s">
        <v>735</v>
      </c>
      <c r="B5" s="3" t="s">
        <v>375</v>
      </c>
      <c r="C5" s="3" t="s">
        <v>170</v>
      </c>
    </row>
    <row r="6" spans="1:4">
      <c r="A6" s="30" t="s">
        <v>736</v>
      </c>
      <c r="B6" s="3" t="s">
        <v>737</v>
      </c>
      <c r="C6" s="3" t="s">
        <v>171</v>
      </c>
    </row>
    <row r="7" spans="1:4">
      <c r="A7" s="30" t="s">
        <v>738</v>
      </c>
      <c r="B7" s="3" t="s">
        <v>739</v>
      </c>
      <c r="C7" s="3" t="s">
        <v>171</v>
      </c>
      <c r="D7" s="3" t="s">
        <v>740</v>
      </c>
    </row>
    <row r="8" spans="1:4">
      <c r="A8" s="30" t="s">
        <v>741</v>
      </c>
      <c r="B8" s="3" t="s">
        <v>742</v>
      </c>
      <c r="C8" s="3" t="s">
        <v>171</v>
      </c>
      <c r="D8" s="3" t="s">
        <v>740</v>
      </c>
    </row>
    <row r="9" spans="1:4">
      <c r="A9" s="30" t="s">
        <v>743</v>
      </c>
      <c r="B9" s="3" t="s">
        <v>270</v>
      </c>
      <c r="C9" s="3" t="s">
        <v>170</v>
      </c>
    </row>
    <row r="10" spans="1:4">
      <c r="A10" s="30" t="s">
        <v>744</v>
      </c>
      <c r="B10" s="3" t="s">
        <v>380</v>
      </c>
      <c r="C10" s="3" t="s">
        <v>170</v>
      </c>
    </row>
    <row r="11" spans="1:4">
      <c r="A11" s="30" t="s">
        <v>745</v>
      </c>
      <c r="B11" s="3" t="s">
        <v>226</v>
      </c>
      <c r="C11" s="3" t="s">
        <v>170</v>
      </c>
    </row>
    <row r="12" spans="1:4">
      <c r="A12" s="30" t="s">
        <v>746</v>
      </c>
      <c r="B12" s="3" t="s">
        <v>224</v>
      </c>
      <c r="C12" s="3" t="s">
        <v>171</v>
      </c>
    </row>
    <row r="13" spans="1:4">
      <c r="A13" s="30" t="s">
        <v>747</v>
      </c>
      <c r="B13" s="3" t="s">
        <v>180</v>
      </c>
      <c r="C13" s="3" t="s">
        <v>170</v>
      </c>
    </row>
    <row r="14" spans="1:4">
      <c r="A14" s="30" t="s">
        <v>748</v>
      </c>
      <c r="B14" s="3" t="s">
        <v>353</v>
      </c>
      <c r="C14" s="3" t="s">
        <v>171</v>
      </c>
    </row>
    <row r="15" spans="1:4">
      <c r="A15" s="30" t="s">
        <v>749</v>
      </c>
      <c r="B15" s="3" t="s">
        <v>229</v>
      </c>
      <c r="C15" s="3" t="s">
        <v>171</v>
      </c>
    </row>
    <row r="16" spans="1:4">
      <c r="A16" s="30" t="s">
        <v>750</v>
      </c>
      <c r="B16" s="3" t="s">
        <v>383</v>
      </c>
      <c r="C16" s="3" t="s">
        <v>170</v>
      </c>
    </row>
    <row r="17" spans="1:3">
      <c r="A17" s="30" t="s">
        <v>751</v>
      </c>
      <c r="B17" s="3" t="s">
        <v>752</v>
      </c>
      <c r="C17" s="3" t="s">
        <v>170</v>
      </c>
    </row>
    <row r="18" spans="1:3">
      <c r="A18" s="30" t="s">
        <v>753</v>
      </c>
      <c r="B18" s="3" t="s">
        <v>336</v>
      </c>
      <c r="C18" s="3" t="s">
        <v>170</v>
      </c>
    </row>
    <row r="19" spans="1:3">
      <c r="A19" s="30" t="s">
        <v>754</v>
      </c>
      <c r="B19" s="3" t="s">
        <v>755</v>
      </c>
      <c r="C19" s="3" t="s">
        <v>170</v>
      </c>
    </row>
    <row r="20" spans="1:3">
      <c r="A20" s="30" t="s">
        <v>756</v>
      </c>
      <c r="B20" s="3" t="s">
        <v>244</v>
      </c>
      <c r="C20" s="3" t="s">
        <v>171</v>
      </c>
    </row>
    <row r="21" spans="1:3">
      <c r="A21" s="30" t="s">
        <v>757</v>
      </c>
      <c r="B21" s="3" t="s">
        <v>386</v>
      </c>
      <c r="C21" s="3" t="s">
        <v>171</v>
      </c>
    </row>
    <row r="22" spans="1:3">
      <c r="A22" s="30" t="s">
        <v>758</v>
      </c>
      <c r="B22" s="3" t="s">
        <v>206</v>
      </c>
      <c r="C22" s="3" t="s">
        <v>170</v>
      </c>
    </row>
    <row r="23" spans="1:3">
      <c r="A23" s="30" t="s">
        <v>759</v>
      </c>
      <c r="B23" s="3" t="s">
        <v>209</v>
      </c>
      <c r="C23" s="3" t="s">
        <v>170</v>
      </c>
    </row>
    <row r="24" spans="1:3">
      <c r="A24" s="30" t="s">
        <v>760</v>
      </c>
      <c r="B24" s="3" t="s">
        <v>204</v>
      </c>
      <c r="C24" s="3" t="s">
        <v>170</v>
      </c>
    </row>
    <row r="25" spans="1:3">
      <c r="A25" s="30" t="s">
        <v>761</v>
      </c>
      <c r="B25" s="3" t="s">
        <v>762</v>
      </c>
      <c r="C25" s="3" t="s">
        <v>170</v>
      </c>
    </row>
    <row r="26" spans="1:3">
      <c r="A26" s="30" t="s">
        <v>763</v>
      </c>
      <c r="B26" s="3" t="s">
        <v>764</v>
      </c>
      <c r="C26" s="3" t="s">
        <v>170</v>
      </c>
    </row>
    <row r="27" spans="1:3">
      <c r="A27" s="30" t="s">
        <v>765</v>
      </c>
      <c r="B27" s="3" t="s">
        <v>201</v>
      </c>
      <c r="C27" s="3" t="s">
        <v>170</v>
      </c>
    </row>
    <row r="28" spans="1:3">
      <c r="A28" s="30" t="s">
        <v>766</v>
      </c>
      <c r="B28" s="3" t="s">
        <v>388</v>
      </c>
      <c r="C28" s="3" t="s">
        <v>170</v>
      </c>
    </row>
    <row r="29" spans="1:3">
      <c r="A29" s="30" t="s">
        <v>767</v>
      </c>
      <c r="B29" s="3" t="s">
        <v>768</v>
      </c>
      <c r="C29" s="3" t="s">
        <v>170</v>
      </c>
    </row>
    <row r="30" spans="1:3">
      <c r="A30" s="30" t="s">
        <v>769</v>
      </c>
      <c r="B30" s="3" t="s">
        <v>356</v>
      </c>
      <c r="C30" s="3" t="s">
        <v>770</v>
      </c>
    </row>
    <row r="31" spans="1:3">
      <c r="A31" s="30" t="s">
        <v>771</v>
      </c>
      <c r="B31" s="3" t="s">
        <v>390</v>
      </c>
      <c r="C31" s="3" t="s">
        <v>770</v>
      </c>
    </row>
    <row r="32" spans="1:3">
      <c r="A32" s="30" t="s">
        <v>772</v>
      </c>
      <c r="B32" s="3" t="s">
        <v>177</v>
      </c>
      <c r="C32" s="3" t="s">
        <v>170</v>
      </c>
    </row>
    <row r="33" spans="1:3">
      <c r="A33" s="30" t="s">
        <v>773</v>
      </c>
      <c r="B33" s="3" t="s">
        <v>774</v>
      </c>
      <c r="C33" s="3" t="s">
        <v>170</v>
      </c>
    </row>
    <row r="34" spans="1:3">
      <c r="A34" s="30" t="s">
        <v>775</v>
      </c>
      <c r="B34" s="3" t="s">
        <v>393</v>
      </c>
      <c r="C34" s="3" t="s">
        <v>770</v>
      </c>
    </row>
    <row r="35" spans="1:3">
      <c r="A35" s="30" t="s">
        <v>776</v>
      </c>
      <c r="B35" s="3" t="s">
        <v>777</v>
      </c>
      <c r="C35" s="3" t="s">
        <v>170</v>
      </c>
    </row>
    <row r="36" spans="1:3">
      <c r="A36" s="30" t="s">
        <v>778</v>
      </c>
      <c r="B36" s="3" t="s">
        <v>779</v>
      </c>
      <c r="C36" s="3" t="s">
        <v>170</v>
      </c>
    </row>
    <row r="37" spans="1:3">
      <c r="A37" s="30" t="s">
        <v>780</v>
      </c>
      <c r="B37" s="3" t="s">
        <v>358</v>
      </c>
      <c r="C37" s="3" t="s">
        <v>770</v>
      </c>
    </row>
    <row r="38" spans="1:3">
      <c r="A38" s="30" t="s">
        <v>781</v>
      </c>
      <c r="B38" s="3" t="s">
        <v>361</v>
      </c>
      <c r="C38" s="3" t="s">
        <v>770</v>
      </c>
    </row>
    <row r="39" spans="1:3">
      <c r="A39" s="30" t="s">
        <v>782</v>
      </c>
      <c r="B39" s="3" t="s">
        <v>400</v>
      </c>
      <c r="C39" s="3" t="s">
        <v>770</v>
      </c>
    </row>
    <row r="40" spans="1:3">
      <c r="A40" s="30" t="s">
        <v>783</v>
      </c>
      <c r="B40" s="3" t="s">
        <v>364</v>
      </c>
      <c r="C40" s="3" t="s">
        <v>770</v>
      </c>
    </row>
    <row r="41" spans="1:3">
      <c r="A41" s="30" t="s">
        <v>784</v>
      </c>
      <c r="B41" s="3" t="s">
        <v>168</v>
      </c>
      <c r="C41" s="3" t="s">
        <v>170</v>
      </c>
    </row>
    <row r="42" spans="1:3">
      <c r="A42" s="30" t="s">
        <v>785</v>
      </c>
      <c r="B42" s="3" t="s">
        <v>403</v>
      </c>
      <c r="C42" s="3" t="s">
        <v>170</v>
      </c>
    </row>
    <row r="43" spans="1:3">
      <c r="A43" s="30" t="s">
        <v>786</v>
      </c>
      <c r="B43" s="3" t="s">
        <v>268</v>
      </c>
      <c r="C43" s="3" t="s">
        <v>170</v>
      </c>
    </row>
    <row r="44" spans="1:3">
      <c r="A44" s="30" t="s">
        <v>787</v>
      </c>
      <c r="B44" s="3" t="s">
        <v>212</v>
      </c>
      <c r="C44" s="3" t="s">
        <v>170</v>
      </c>
    </row>
    <row r="45" spans="1:3">
      <c r="A45" s="30" t="s">
        <v>788</v>
      </c>
      <c r="B45" s="3" t="s">
        <v>231</v>
      </c>
      <c r="C45" s="3" t="s">
        <v>171</v>
      </c>
    </row>
    <row r="46" spans="1:3">
      <c r="A46" s="30" t="s">
        <v>789</v>
      </c>
      <c r="B46" s="3" t="s">
        <v>790</v>
      </c>
      <c r="C46" s="3" t="s">
        <v>170</v>
      </c>
    </row>
    <row r="47" spans="1:3">
      <c r="A47" s="30" t="s">
        <v>791</v>
      </c>
      <c r="B47" s="3" t="s">
        <v>792</v>
      </c>
      <c r="C47" s="3" t="s">
        <v>171</v>
      </c>
    </row>
    <row r="48" spans="1:3">
      <c r="A48" s="30" t="s">
        <v>793</v>
      </c>
      <c r="B48" s="3" t="s">
        <v>240</v>
      </c>
      <c r="C48" s="3" t="s">
        <v>171</v>
      </c>
    </row>
    <row r="49" spans="1:3">
      <c r="A49" s="30" t="s">
        <v>794</v>
      </c>
      <c r="B49" s="3" t="s">
        <v>347</v>
      </c>
      <c r="C49" s="3" t="s">
        <v>171</v>
      </c>
    </row>
    <row r="50" spans="1:3">
      <c r="A50" s="30" t="s">
        <v>795</v>
      </c>
      <c r="B50" s="3" t="s">
        <v>409</v>
      </c>
      <c r="C50" s="3" t="s">
        <v>171</v>
      </c>
    </row>
    <row r="51" spans="1:3">
      <c r="A51" s="30" t="s">
        <v>796</v>
      </c>
      <c r="B51" s="3" t="s">
        <v>410</v>
      </c>
      <c r="C51" s="3" t="s">
        <v>171</v>
      </c>
    </row>
    <row r="52" spans="1:3">
      <c r="A52" s="30" t="s">
        <v>797</v>
      </c>
      <c r="B52" s="3" t="s">
        <v>424</v>
      </c>
      <c r="C52" s="3" t="s">
        <v>170</v>
      </c>
    </row>
    <row r="53" spans="1:3">
      <c r="A53" s="30" t="s">
        <v>798</v>
      </c>
      <c r="B53" s="3" t="s">
        <v>412</v>
      </c>
      <c r="C53" s="3" t="s">
        <v>170</v>
      </c>
    </row>
    <row r="54" spans="1:3">
      <c r="A54" s="30" t="s">
        <v>799</v>
      </c>
      <c r="B54" s="3" t="s">
        <v>800</v>
      </c>
      <c r="C54" s="3" t="s">
        <v>170</v>
      </c>
    </row>
    <row r="55" spans="1:3">
      <c r="A55" s="30" t="s">
        <v>801</v>
      </c>
      <c r="B55" s="3" t="s">
        <v>366</v>
      </c>
      <c r="C55" s="3" t="s">
        <v>770</v>
      </c>
    </row>
    <row r="56" spans="1:3">
      <c r="A56" s="30" t="s">
        <v>802</v>
      </c>
      <c r="B56" s="3" t="s">
        <v>803</v>
      </c>
      <c r="C56" s="3" t="s">
        <v>170</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1928F-EB6A-4B3F-A79E-18BAD13619E8}">
  <sheetPr>
    <tabColor theme="9" tint="0.79998168889431442"/>
  </sheetPr>
  <dimension ref="A2:S1348"/>
  <sheetViews>
    <sheetView showGridLines="0" topLeftCell="B1" zoomScale="70" zoomScaleNormal="70" workbookViewId="0">
      <selection activeCell="B1735" sqref="B1735"/>
    </sheetView>
  </sheetViews>
  <sheetFormatPr defaultColWidth="9.140625" defaultRowHeight="15"/>
  <cols>
    <col min="1" max="1" width="4.85546875" style="176" customWidth="1"/>
    <col min="2" max="2" width="34.5703125" style="2" customWidth="1"/>
    <col min="3" max="3" width="29.140625" style="2" customWidth="1"/>
    <col min="4" max="4" width="31.85546875" style="2" bestFit="1" customWidth="1"/>
    <col min="5" max="9" width="13.85546875" style="2" customWidth="1"/>
    <col min="10" max="10" width="16.85546875" style="2" customWidth="1"/>
    <col min="11" max="16384" width="9.140625" style="2"/>
  </cols>
  <sheetData>
    <row r="2" spans="1:10" ht="15.75">
      <c r="B2" s="1" t="s">
        <v>804</v>
      </c>
      <c r="C2" s="1"/>
    </row>
    <row r="3" spans="1:10" ht="15.75" thickBot="1">
      <c r="B3" s="31"/>
      <c r="C3" s="31"/>
      <c r="D3" s="31"/>
      <c r="E3" s="31"/>
      <c r="F3" s="31"/>
      <c r="G3" s="31"/>
      <c r="H3" s="31"/>
      <c r="I3" s="31"/>
    </row>
    <row r="4" spans="1:10" ht="30.75" customHeight="1" thickBot="1">
      <c r="B4" s="179" t="s">
        <v>805</v>
      </c>
      <c r="C4" s="179" t="s">
        <v>806</v>
      </c>
      <c r="D4" s="179" t="s">
        <v>807</v>
      </c>
      <c r="E4" s="179" t="s">
        <v>36</v>
      </c>
      <c r="F4" s="179" t="s">
        <v>37</v>
      </c>
      <c r="G4" s="179" t="s">
        <v>38</v>
      </c>
      <c r="H4" s="179" t="s">
        <v>39</v>
      </c>
      <c r="I4" s="179" t="s">
        <v>40</v>
      </c>
      <c r="J4" s="184" t="s">
        <v>808</v>
      </c>
    </row>
    <row r="5" spans="1:10" ht="16.5" thickBot="1">
      <c r="A5" s="211">
        <v>1</v>
      </c>
      <c r="B5" s="212" t="s">
        <v>168</v>
      </c>
      <c r="C5" s="213" t="s">
        <v>784</v>
      </c>
      <c r="D5" s="185" t="s">
        <v>809</v>
      </c>
      <c r="E5" s="158">
        <v>955.46464000000003</v>
      </c>
      <c r="F5" s="158">
        <v>979.45120000000009</v>
      </c>
      <c r="G5" s="158">
        <v>1028.4237599999999</v>
      </c>
      <c r="H5" s="158">
        <v>1077.3963200000001</v>
      </c>
      <c r="I5" s="158">
        <v>856.52008000000012</v>
      </c>
      <c r="J5" s="159">
        <f>SUM(E5:I5)</f>
        <v>4897.2560000000003</v>
      </c>
    </row>
    <row r="6" spans="1:10" ht="16.5" thickBot="1">
      <c r="A6" s="211"/>
      <c r="B6" s="212"/>
      <c r="C6" s="213"/>
      <c r="D6" s="185" t="s">
        <v>810</v>
      </c>
      <c r="E6" s="165">
        <v>0.17870799136069163</v>
      </c>
      <c r="F6" s="165">
        <v>0.18319438444924457</v>
      </c>
      <c r="G6" s="165">
        <v>0.1923541036717068</v>
      </c>
      <c r="H6" s="165">
        <v>0.20151382289416903</v>
      </c>
      <c r="I6" s="165">
        <v>0.16020161987041082</v>
      </c>
      <c r="J6" s="166">
        <f t="shared" ref="J6:J8" si="0">SUM(E6:I6)</f>
        <v>0.91597192224622281</v>
      </c>
    </row>
    <row r="7" spans="1:10" ht="16.5" thickBot="1">
      <c r="A7" s="211"/>
      <c r="B7" s="212"/>
      <c r="C7" s="213"/>
      <c r="D7" s="185" t="s">
        <v>811</v>
      </c>
      <c r="E7" s="165">
        <v>0</v>
      </c>
      <c r="F7" s="165">
        <v>0</v>
      </c>
      <c r="G7" s="165">
        <v>0</v>
      </c>
      <c r="H7" s="165">
        <v>0</v>
      </c>
      <c r="I7" s="165">
        <v>0</v>
      </c>
      <c r="J7" s="166">
        <f t="shared" si="0"/>
        <v>0</v>
      </c>
    </row>
    <row r="8" spans="1:10" ht="16.5" thickBot="1">
      <c r="A8" s="211"/>
      <c r="B8" s="212"/>
      <c r="C8" s="213"/>
      <c r="D8" s="185" t="s">
        <v>812</v>
      </c>
      <c r="E8" s="158">
        <v>956</v>
      </c>
      <c r="F8" s="158">
        <v>980</v>
      </c>
      <c r="G8" s="158">
        <v>1029</v>
      </c>
      <c r="H8" s="158">
        <v>1078</v>
      </c>
      <c r="I8" s="158">
        <v>857</v>
      </c>
      <c r="J8" s="159">
        <f t="shared" si="0"/>
        <v>4900</v>
      </c>
    </row>
    <row r="9" spans="1:10" ht="16.5" customHeight="1" thickBot="1">
      <c r="A9" s="211">
        <v>2</v>
      </c>
      <c r="B9" s="212" t="s">
        <v>174</v>
      </c>
      <c r="C9" s="213" t="s">
        <v>773</v>
      </c>
      <c r="D9" s="185" t="s">
        <v>809</v>
      </c>
      <c r="E9" s="158">
        <v>85.239440000000002</v>
      </c>
      <c r="F9" s="158">
        <v>87.325720000000004</v>
      </c>
      <c r="G9" s="158">
        <v>91.796320000000009</v>
      </c>
      <c r="H9" s="158">
        <v>95.968879999999999</v>
      </c>
      <c r="I9" s="158">
        <v>77.788440000000008</v>
      </c>
      <c r="J9" s="159">
        <f>SUM(E9:I9)</f>
        <v>438.11880000000008</v>
      </c>
    </row>
    <row r="10" spans="1:10" ht="16.5" thickBot="1">
      <c r="A10" s="211"/>
      <c r="B10" s="212"/>
      <c r="C10" s="213"/>
      <c r="D10" s="185" t="s">
        <v>810</v>
      </c>
      <c r="E10" s="165">
        <v>1.2632181425485996E-2</v>
      </c>
      <c r="F10" s="165">
        <v>1.2941360691144743E-2</v>
      </c>
      <c r="G10" s="165">
        <v>1.3603887688984918E-2</v>
      </c>
      <c r="H10" s="165">
        <v>1.4222246220302416E-2</v>
      </c>
      <c r="I10" s="165">
        <v>1.1527969762419038E-2</v>
      </c>
      <c r="J10" s="166">
        <f t="shared" ref="J10:J12" si="1">SUM(E10:I10)</f>
        <v>6.492764578833711E-2</v>
      </c>
    </row>
    <row r="11" spans="1:10" ht="16.5" thickBot="1">
      <c r="A11" s="211"/>
      <c r="B11" s="212"/>
      <c r="C11" s="213"/>
      <c r="D11" s="185" t="s">
        <v>811</v>
      </c>
      <c r="E11" s="165">
        <v>9.2656587473002421E-3</v>
      </c>
      <c r="F11" s="165">
        <v>9.6868250539957068E-3</v>
      </c>
      <c r="G11" s="165">
        <v>1.0172786177105859E-2</v>
      </c>
      <c r="H11" s="165">
        <v>1.0658747300216013E-2</v>
      </c>
      <c r="I11" s="165">
        <v>8.6177105831533717E-3</v>
      </c>
      <c r="J11" s="166">
        <f t="shared" si="1"/>
        <v>4.8401727861771195E-2</v>
      </c>
    </row>
    <row r="12" spans="1:10" ht="16.5" thickBot="1">
      <c r="A12" s="211"/>
      <c r="B12" s="212"/>
      <c r="C12" s="213"/>
      <c r="D12" s="185" t="s">
        <v>812</v>
      </c>
      <c r="E12" s="158">
        <v>286</v>
      </c>
      <c r="F12" s="158">
        <v>293</v>
      </c>
      <c r="G12" s="158">
        <v>308</v>
      </c>
      <c r="H12" s="158">
        <v>322</v>
      </c>
      <c r="I12" s="158">
        <v>261</v>
      </c>
      <c r="J12" s="159">
        <f t="shared" si="1"/>
        <v>1470</v>
      </c>
    </row>
    <row r="13" spans="1:10" ht="16.5" customHeight="1" thickBot="1">
      <c r="A13" s="211">
        <v>3</v>
      </c>
      <c r="B13" s="212" t="s">
        <v>177</v>
      </c>
      <c r="C13" s="213" t="s">
        <v>772</v>
      </c>
      <c r="D13" s="185" t="s">
        <v>809</v>
      </c>
      <c r="E13" s="158">
        <v>18.83832</v>
      </c>
      <c r="F13" s="158">
        <v>19.623249999999999</v>
      </c>
      <c r="G13" s="158">
        <v>20.408180000000002</v>
      </c>
      <c r="H13" s="158">
        <v>21.978039999999996</v>
      </c>
      <c r="I13" s="158">
        <v>17.268459999999997</v>
      </c>
      <c r="J13" s="159">
        <f>SUM(E13:I13)</f>
        <v>98.11624999999998</v>
      </c>
    </row>
    <row r="14" spans="1:10" ht="16.5" thickBot="1">
      <c r="A14" s="211"/>
      <c r="B14" s="212"/>
      <c r="C14" s="213"/>
      <c r="D14" s="185" t="s">
        <v>810</v>
      </c>
      <c r="E14" s="165">
        <v>2.7991360691144787E-3</v>
      </c>
      <c r="F14" s="165">
        <v>2.9157667386609156E-3</v>
      </c>
      <c r="G14" s="165">
        <v>3.0323974082073521E-3</v>
      </c>
      <c r="H14" s="165">
        <v>3.265658747300225E-3</v>
      </c>
      <c r="I14" s="165">
        <v>2.5658747300216053E-3</v>
      </c>
      <c r="J14" s="166">
        <f t="shared" ref="J14:J77" si="2">SUM(E14:I14)</f>
        <v>1.4578833693304576E-2</v>
      </c>
    </row>
    <row r="15" spans="1:10" ht="16.5" thickBot="1">
      <c r="A15" s="211"/>
      <c r="B15" s="212"/>
      <c r="C15" s="213"/>
      <c r="D15" s="185" t="s">
        <v>811</v>
      </c>
      <c r="E15" s="165">
        <v>2.0475161987041097E-3</v>
      </c>
      <c r="F15" s="165">
        <v>2.559395248380137E-2</v>
      </c>
      <c r="G15" s="165">
        <v>2.6873650107991434E-2</v>
      </c>
      <c r="H15" s="165">
        <v>2.8238660907127511E-2</v>
      </c>
      <c r="I15" s="165">
        <v>2.2352051835853197E-2</v>
      </c>
      <c r="J15" s="166">
        <f t="shared" si="2"/>
        <v>0.10510583153347763</v>
      </c>
    </row>
    <row r="16" spans="1:10" ht="16.5" thickBot="1">
      <c r="A16" s="211"/>
      <c r="B16" s="212"/>
      <c r="C16" s="213"/>
      <c r="D16" s="185" t="s">
        <v>812</v>
      </c>
      <c r="E16" s="158">
        <v>24</v>
      </c>
      <c r="F16" s="158">
        <v>25</v>
      </c>
      <c r="G16" s="158">
        <v>26</v>
      </c>
      <c r="H16" s="158">
        <v>28</v>
      </c>
      <c r="I16" s="158">
        <v>22</v>
      </c>
      <c r="J16" s="159">
        <f t="shared" si="2"/>
        <v>125</v>
      </c>
    </row>
    <row r="17" spans="1:10" ht="16.5" thickBot="1">
      <c r="A17" s="211">
        <v>4</v>
      </c>
      <c r="B17" s="212" t="s">
        <v>180</v>
      </c>
      <c r="C17" s="213" t="s">
        <v>747</v>
      </c>
      <c r="D17" s="185" t="s">
        <v>809</v>
      </c>
      <c r="E17" s="158">
        <v>50.602499999999999</v>
      </c>
      <c r="F17" s="158">
        <v>51.9</v>
      </c>
      <c r="G17" s="158">
        <v>54.494999999999997</v>
      </c>
      <c r="H17" s="158">
        <v>57.09</v>
      </c>
      <c r="I17" s="158">
        <v>45.412500000000001</v>
      </c>
      <c r="J17" s="159">
        <f t="shared" si="2"/>
        <v>259.5</v>
      </c>
    </row>
    <row r="18" spans="1:10" ht="16.5" thickBot="1">
      <c r="A18" s="211"/>
      <c r="B18" s="212"/>
      <c r="C18" s="213"/>
      <c r="D18" s="185" t="s">
        <v>810</v>
      </c>
      <c r="E18" s="165">
        <v>8.6591792656587716E-2</v>
      </c>
      <c r="F18" s="165">
        <v>8.8812095032397662E-2</v>
      </c>
      <c r="G18" s="165">
        <v>9.325269978401754E-2</v>
      </c>
      <c r="H18" s="165">
        <v>9.7693304535637418E-2</v>
      </c>
      <c r="I18" s="165">
        <v>7.7710583153347959E-2</v>
      </c>
      <c r="J18" s="166">
        <f t="shared" si="2"/>
        <v>0.44406047516198827</v>
      </c>
    </row>
    <row r="19" spans="1:10" ht="16.5" thickBot="1">
      <c r="A19" s="211"/>
      <c r="B19" s="212"/>
      <c r="C19" s="213"/>
      <c r="D19" s="185" t="s">
        <v>811</v>
      </c>
      <c r="E19" s="165">
        <v>0</v>
      </c>
      <c r="F19" s="165">
        <v>0</v>
      </c>
      <c r="G19" s="165">
        <v>0</v>
      </c>
      <c r="H19" s="165">
        <v>0</v>
      </c>
      <c r="I19" s="165">
        <v>0</v>
      </c>
      <c r="J19" s="166">
        <f t="shared" si="2"/>
        <v>0</v>
      </c>
    </row>
    <row r="20" spans="1:10" ht="16.5" thickBot="1">
      <c r="A20" s="211"/>
      <c r="B20" s="212"/>
      <c r="C20" s="213"/>
      <c r="D20" s="185" t="s">
        <v>812</v>
      </c>
      <c r="E20" s="158">
        <v>390</v>
      </c>
      <c r="F20" s="158">
        <v>400</v>
      </c>
      <c r="G20" s="158">
        <v>420</v>
      </c>
      <c r="H20" s="158">
        <v>440</v>
      </c>
      <c r="I20" s="158">
        <v>350</v>
      </c>
      <c r="J20" s="159">
        <f t="shared" si="2"/>
        <v>2000</v>
      </c>
    </row>
    <row r="21" spans="1:10" ht="16.5" thickBot="1">
      <c r="A21" s="211">
        <v>5</v>
      </c>
      <c r="B21" s="212" t="s">
        <v>182</v>
      </c>
      <c r="C21" s="213" t="s">
        <v>761</v>
      </c>
      <c r="D21" s="185" t="s">
        <v>809</v>
      </c>
      <c r="E21" s="158">
        <v>144.16161906503618</v>
      </c>
      <c r="F21" s="158">
        <v>144.16161906503618</v>
      </c>
      <c r="G21" s="158">
        <v>144.16161906503618</v>
      </c>
      <c r="H21" s="158">
        <v>144.16161906503618</v>
      </c>
      <c r="I21" s="158">
        <v>144.16161906503618</v>
      </c>
      <c r="J21" s="159">
        <f t="shared" si="2"/>
        <v>720.80809532518083</v>
      </c>
    </row>
    <row r="22" spans="1:10" ht="16.5" thickBot="1">
      <c r="A22" s="211"/>
      <c r="B22" s="212"/>
      <c r="C22" s="213"/>
      <c r="D22" s="185" t="s">
        <v>810</v>
      </c>
      <c r="E22" s="165">
        <v>1.628434703477627E-2</v>
      </c>
      <c r="F22" s="165">
        <v>1.628434703477627E-2</v>
      </c>
      <c r="G22" s="165">
        <v>1.628434703477627E-2</v>
      </c>
      <c r="H22" s="165">
        <v>1.628434703477627E-2</v>
      </c>
      <c r="I22" s="165">
        <v>1.628434703477627E-2</v>
      </c>
      <c r="J22" s="166">
        <f t="shared" si="2"/>
        <v>8.1421735173881349E-2</v>
      </c>
    </row>
    <row r="23" spans="1:10" ht="16.5" thickBot="1">
      <c r="A23" s="211"/>
      <c r="B23" s="212"/>
      <c r="C23" s="213"/>
      <c r="D23" s="185" t="s">
        <v>811</v>
      </c>
      <c r="E23" s="165">
        <v>2.7322207500986954E-2</v>
      </c>
      <c r="F23" s="165">
        <v>0.23013166414050382</v>
      </c>
      <c r="G23" s="165">
        <v>0.23013166414050382</v>
      </c>
      <c r="H23" s="165">
        <v>0.23013166414050382</v>
      </c>
      <c r="I23" s="165">
        <v>0.23013166414050382</v>
      </c>
      <c r="J23" s="166">
        <f t="shared" si="2"/>
        <v>0.94784886406300217</v>
      </c>
    </row>
    <row r="24" spans="1:10" ht="16.5" thickBot="1">
      <c r="A24" s="211"/>
      <c r="B24" s="212"/>
      <c r="C24" s="213"/>
      <c r="D24" s="185" t="s">
        <v>812</v>
      </c>
      <c r="E24" s="158">
        <v>9161</v>
      </c>
      <c r="F24" s="158">
        <v>9161</v>
      </c>
      <c r="G24" s="158">
        <v>9161</v>
      </c>
      <c r="H24" s="158">
        <v>9161</v>
      </c>
      <c r="I24" s="158">
        <v>9161</v>
      </c>
      <c r="J24" s="159">
        <f t="shared" si="2"/>
        <v>45805</v>
      </c>
    </row>
    <row r="25" spans="1:10" ht="16.5" thickBot="1">
      <c r="A25" s="211">
        <v>6</v>
      </c>
      <c r="B25" s="212" t="s">
        <v>185</v>
      </c>
      <c r="C25" s="213" t="s">
        <v>763</v>
      </c>
      <c r="D25" s="185" t="s">
        <v>809</v>
      </c>
      <c r="E25" s="158">
        <v>684.7332014591434</v>
      </c>
      <c r="F25" s="158">
        <v>684.7332014591434</v>
      </c>
      <c r="G25" s="158">
        <v>684.7332014591434</v>
      </c>
      <c r="H25" s="158">
        <v>684.7332014591434</v>
      </c>
      <c r="I25" s="158">
        <v>684.7332014591434</v>
      </c>
      <c r="J25" s="159">
        <f t="shared" si="2"/>
        <v>3423.666007295717</v>
      </c>
    </row>
    <row r="26" spans="1:10" ht="16.5" thickBot="1">
      <c r="A26" s="211"/>
      <c r="B26" s="212"/>
      <c r="C26" s="213"/>
      <c r="D26" s="185" t="s">
        <v>810</v>
      </c>
      <c r="E26" s="165">
        <v>7.7346752562231752E-2</v>
      </c>
      <c r="F26" s="165">
        <v>7.7346752562231752E-2</v>
      </c>
      <c r="G26" s="165">
        <v>7.7346752562231752E-2</v>
      </c>
      <c r="H26" s="165">
        <v>7.7346752562231752E-2</v>
      </c>
      <c r="I26" s="165">
        <v>7.7346752562231752E-2</v>
      </c>
      <c r="J26" s="166">
        <f t="shared" si="2"/>
        <v>0.38673376281115879</v>
      </c>
    </row>
    <row r="27" spans="1:10" ht="16.5" thickBot="1">
      <c r="A27" s="211"/>
      <c r="B27" s="212"/>
      <c r="C27" s="213"/>
      <c r="D27" s="185" t="s">
        <v>811</v>
      </c>
      <c r="E27" s="165">
        <v>0.12977394908863932</v>
      </c>
      <c r="F27" s="165">
        <v>0.27020786694233745</v>
      </c>
      <c r="G27" s="165">
        <v>0.27020786694233745</v>
      </c>
      <c r="H27" s="165">
        <v>0.27020786694233745</v>
      </c>
      <c r="I27" s="165">
        <v>0.27020786694233745</v>
      </c>
      <c r="J27" s="166">
        <f t="shared" si="2"/>
        <v>1.2106054168579892</v>
      </c>
    </row>
    <row r="28" spans="1:10" ht="16.5" thickBot="1">
      <c r="A28" s="211"/>
      <c r="B28" s="212"/>
      <c r="C28" s="213"/>
      <c r="D28" s="185" t="s">
        <v>812</v>
      </c>
      <c r="E28" s="158">
        <v>40661</v>
      </c>
      <c r="F28" s="158">
        <v>40661</v>
      </c>
      <c r="G28" s="158">
        <v>40661</v>
      </c>
      <c r="H28" s="158">
        <v>40661</v>
      </c>
      <c r="I28" s="158">
        <v>40661</v>
      </c>
      <c r="J28" s="159">
        <f t="shared" si="2"/>
        <v>203305</v>
      </c>
    </row>
    <row r="29" spans="1:10" ht="16.5" thickBot="1">
      <c r="A29" s="211">
        <v>7</v>
      </c>
      <c r="B29" s="212" t="s">
        <v>168</v>
      </c>
      <c r="C29" s="213" t="s">
        <v>784</v>
      </c>
      <c r="D29" s="185" t="s">
        <v>809</v>
      </c>
      <c r="E29" s="158">
        <v>19.988800000000001</v>
      </c>
      <c r="F29" s="158">
        <v>19.988800000000001</v>
      </c>
      <c r="G29" s="158">
        <v>20.988240000000001</v>
      </c>
      <c r="H29" s="158">
        <v>21.987680000000001</v>
      </c>
      <c r="I29" s="158">
        <v>16.990479999999998</v>
      </c>
      <c r="J29" s="159">
        <f t="shared" si="2"/>
        <v>99.943999999999988</v>
      </c>
    </row>
    <row r="30" spans="1:10" ht="16.5" thickBot="1">
      <c r="A30" s="211"/>
      <c r="B30" s="212"/>
      <c r="C30" s="213"/>
      <c r="D30" s="185" t="s">
        <v>810</v>
      </c>
      <c r="E30" s="165">
        <v>3.7386609071274404E-3</v>
      </c>
      <c r="F30" s="165">
        <v>3.7386609071274404E-3</v>
      </c>
      <c r="G30" s="165">
        <v>3.9255939524838121E-3</v>
      </c>
      <c r="H30" s="165">
        <v>4.1125269978401846E-3</v>
      </c>
      <c r="I30" s="165">
        <v>3.1778617710583241E-3</v>
      </c>
      <c r="J30" s="166">
        <f t="shared" si="2"/>
        <v>1.8693304535637202E-2</v>
      </c>
    </row>
    <row r="31" spans="1:10" ht="16.5" thickBot="1">
      <c r="A31" s="211"/>
      <c r="B31" s="212"/>
      <c r="C31" s="213"/>
      <c r="D31" s="185" t="s">
        <v>811</v>
      </c>
      <c r="E31" s="165">
        <v>0</v>
      </c>
      <c r="F31" s="165">
        <v>0</v>
      </c>
      <c r="G31" s="165">
        <v>0</v>
      </c>
      <c r="H31" s="165">
        <v>0</v>
      </c>
      <c r="I31" s="165">
        <v>0</v>
      </c>
      <c r="J31" s="166">
        <f t="shared" si="2"/>
        <v>0</v>
      </c>
    </row>
    <row r="32" spans="1:10" ht="15.75" customHeight="1" thickBot="1">
      <c r="A32" s="211"/>
      <c r="B32" s="212"/>
      <c r="C32" s="213"/>
      <c r="D32" s="185" t="s">
        <v>812</v>
      </c>
      <c r="E32" s="158">
        <v>20</v>
      </c>
      <c r="F32" s="158">
        <v>20</v>
      </c>
      <c r="G32" s="158">
        <v>21</v>
      </c>
      <c r="H32" s="158">
        <v>22</v>
      </c>
      <c r="I32" s="158">
        <v>17</v>
      </c>
      <c r="J32" s="159">
        <f t="shared" si="2"/>
        <v>100</v>
      </c>
    </row>
    <row r="33" spans="1:10" ht="16.149999999999999" customHeight="1" thickBot="1">
      <c r="A33" s="211">
        <v>8</v>
      </c>
      <c r="B33" s="212" t="s">
        <v>174</v>
      </c>
      <c r="C33" s="213" t="s">
        <v>773</v>
      </c>
      <c r="D33" s="185" t="s">
        <v>809</v>
      </c>
      <c r="E33" s="158">
        <v>1.7882400000000003</v>
      </c>
      <c r="F33" s="158">
        <v>1.7882400000000003</v>
      </c>
      <c r="G33" s="158">
        <v>1.7882400000000003</v>
      </c>
      <c r="H33" s="158">
        <v>2.0862800000000004</v>
      </c>
      <c r="I33" s="158">
        <v>1.4902</v>
      </c>
      <c r="J33" s="159">
        <f t="shared" si="2"/>
        <v>8.941200000000002</v>
      </c>
    </row>
    <row r="34" spans="1:10" ht="16.5" thickBot="1">
      <c r="A34" s="211"/>
      <c r="B34" s="212"/>
      <c r="C34" s="213"/>
      <c r="D34" s="185" t="s">
        <v>810</v>
      </c>
      <c r="E34" s="165">
        <v>2.6501079913606986E-4</v>
      </c>
      <c r="F34" s="165">
        <v>2.6501079913606986E-4</v>
      </c>
      <c r="G34" s="165">
        <v>2.6501079913606986E-4</v>
      </c>
      <c r="H34" s="165">
        <v>3.0917926565874812E-4</v>
      </c>
      <c r="I34" s="165">
        <v>2.2084233261339154E-4</v>
      </c>
      <c r="J34" s="166">
        <f t="shared" si="2"/>
        <v>1.3250539956803494E-3</v>
      </c>
    </row>
    <row r="35" spans="1:10" ht="16.5" thickBot="1">
      <c r="A35" s="211"/>
      <c r="B35" s="212"/>
      <c r="C35" s="213"/>
      <c r="D35" s="185" t="s">
        <v>811</v>
      </c>
      <c r="E35" s="165">
        <v>1.9438444924406101E-4</v>
      </c>
      <c r="F35" s="165">
        <v>9.6868250539957068E-3</v>
      </c>
      <c r="G35" s="165">
        <v>1.0172786177105859E-2</v>
      </c>
      <c r="H35" s="165">
        <v>1.0658747300216013E-2</v>
      </c>
      <c r="I35" s="165">
        <v>8.6177105831533717E-3</v>
      </c>
      <c r="J35" s="166">
        <f t="shared" si="2"/>
        <v>3.9330453563715013E-2</v>
      </c>
    </row>
    <row r="36" spans="1:10" ht="16.5" thickBot="1">
      <c r="A36" s="211"/>
      <c r="B36" s="212"/>
      <c r="C36" s="213"/>
      <c r="D36" s="185" t="s">
        <v>812</v>
      </c>
      <c r="E36" s="158">
        <v>6</v>
      </c>
      <c r="F36" s="158">
        <v>6</v>
      </c>
      <c r="G36" s="158">
        <v>6</v>
      </c>
      <c r="H36" s="158">
        <v>7</v>
      </c>
      <c r="I36" s="158">
        <v>5</v>
      </c>
      <c r="J36" s="159">
        <f t="shared" si="2"/>
        <v>30</v>
      </c>
    </row>
    <row r="37" spans="1:10" ht="16.149999999999999" customHeight="1" thickBot="1">
      <c r="A37" s="211">
        <v>9</v>
      </c>
      <c r="B37" s="212" t="s">
        <v>177</v>
      </c>
      <c r="C37" s="213" t="s">
        <v>772</v>
      </c>
      <c r="D37" s="185" t="s">
        <v>809</v>
      </c>
      <c r="E37" s="158">
        <v>210.36123999999998</v>
      </c>
      <c r="F37" s="158">
        <v>215.85575</v>
      </c>
      <c r="G37" s="158">
        <v>226.84476999999998</v>
      </c>
      <c r="H37" s="158">
        <v>237.83378999999996</v>
      </c>
      <c r="I37" s="158">
        <v>188.38319999999999</v>
      </c>
      <c r="J37" s="159">
        <f t="shared" si="2"/>
        <v>1079.2787499999999</v>
      </c>
    </row>
    <row r="38" spans="1:10" ht="16.5" thickBot="1">
      <c r="A38" s="211"/>
      <c r="B38" s="212"/>
      <c r="C38" s="213"/>
      <c r="D38" s="185" t="s">
        <v>810</v>
      </c>
      <c r="E38" s="165">
        <v>3.1257019438445006E-2</v>
      </c>
      <c r="F38" s="165">
        <v>3.207343412527007E-2</v>
      </c>
      <c r="G38" s="165">
        <v>3.3706263498920183E-2</v>
      </c>
      <c r="H38" s="165">
        <v>3.5339092872570289E-2</v>
      </c>
      <c r="I38" s="165">
        <v>2.7991360691144784E-2</v>
      </c>
      <c r="J38" s="166">
        <f t="shared" si="2"/>
        <v>0.16036717062635034</v>
      </c>
    </row>
    <row r="39" spans="1:10" ht="16.5" thickBot="1">
      <c r="A39" s="211"/>
      <c r="B39" s="212"/>
      <c r="C39" s="213"/>
      <c r="D39" s="185" t="s">
        <v>811</v>
      </c>
      <c r="E39" s="165">
        <v>2.286393088552922E-2</v>
      </c>
      <c r="F39" s="165">
        <v>2.559395248380137E-2</v>
      </c>
      <c r="G39" s="165">
        <v>2.6873650107991434E-2</v>
      </c>
      <c r="H39" s="165">
        <v>2.8238660907127511E-2</v>
      </c>
      <c r="I39" s="165">
        <v>2.2352051835853197E-2</v>
      </c>
      <c r="J39" s="166">
        <f t="shared" si="2"/>
        <v>0.12592224622030274</v>
      </c>
    </row>
    <row r="40" spans="1:10" ht="16.5" thickBot="1">
      <c r="A40" s="211"/>
      <c r="B40" s="212"/>
      <c r="C40" s="213"/>
      <c r="D40" s="185" t="s">
        <v>812</v>
      </c>
      <c r="E40" s="158">
        <v>268</v>
      </c>
      <c r="F40" s="158">
        <v>275</v>
      </c>
      <c r="G40" s="158">
        <v>289</v>
      </c>
      <c r="H40" s="158">
        <v>303</v>
      </c>
      <c r="I40" s="158">
        <v>240</v>
      </c>
      <c r="J40" s="159">
        <f t="shared" si="2"/>
        <v>1375</v>
      </c>
    </row>
    <row r="41" spans="1:10" ht="16.5" thickBot="1">
      <c r="A41" s="211">
        <v>10</v>
      </c>
      <c r="B41" s="212" t="s">
        <v>180</v>
      </c>
      <c r="C41" s="213" t="s">
        <v>747</v>
      </c>
      <c r="D41" s="185" t="s">
        <v>809</v>
      </c>
      <c r="E41" s="158">
        <v>75.903750000000002</v>
      </c>
      <c r="F41" s="158">
        <v>77.849999999999994</v>
      </c>
      <c r="G41" s="158">
        <v>81.742500000000007</v>
      </c>
      <c r="H41" s="158">
        <v>85.635000000000005</v>
      </c>
      <c r="I41" s="158">
        <v>68.118750000000006</v>
      </c>
      <c r="J41" s="159">
        <f t="shared" si="2"/>
        <v>389.25</v>
      </c>
    </row>
    <row r="42" spans="1:10" ht="16.5" thickBot="1">
      <c r="A42" s="211"/>
      <c r="B42" s="212"/>
      <c r="C42" s="213"/>
      <c r="D42" s="185" t="s">
        <v>810</v>
      </c>
      <c r="E42" s="165">
        <v>0.12988768898488157</v>
      </c>
      <c r="F42" s="165">
        <v>0.13321814254859649</v>
      </c>
      <c r="G42" s="165">
        <v>0.13987904967602632</v>
      </c>
      <c r="H42" s="165">
        <v>0.14653995680345613</v>
      </c>
      <c r="I42" s="165">
        <v>0.11656587473002192</v>
      </c>
      <c r="J42" s="166">
        <f t="shared" si="2"/>
        <v>0.66609071274298237</v>
      </c>
    </row>
    <row r="43" spans="1:10" ht="16.5" thickBot="1">
      <c r="A43" s="211"/>
      <c r="B43" s="212"/>
      <c r="C43" s="213"/>
      <c r="D43" s="185" t="s">
        <v>811</v>
      </c>
      <c r="E43" s="165">
        <v>0</v>
      </c>
      <c r="F43" s="165">
        <v>0</v>
      </c>
      <c r="G43" s="165">
        <v>0</v>
      </c>
      <c r="H43" s="165">
        <v>0</v>
      </c>
      <c r="I43" s="165">
        <v>0</v>
      </c>
      <c r="J43" s="166">
        <f t="shared" si="2"/>
        <v>0</v>
      </c>
    </row>
    <row r="44" spans="1:10" ht="16.5" thickBot="1">
      <c r="A44" s="211"/>
      <c r="B44" s="212"/>
      <c r="C44" s="213"/>
      <c r="D44" s="185" t="s">
        <v>812</v>
      </c>
      <c r="E44" s="158">
        <v>585</v>
      </c>
      <c r="F44" s="158">
        <v>600</v>
      </c>
      <c r="G44" s="158">
        <v>630</v>
      </c>
      <c r="H44" s="158">
        <v>660</v>
      </c>
      <c r="I44" s="158">
        <v>525</v>
      </c>
      <c r="J44" s="159">
        <f t="shared" si="2"/>
        <v>3000</v>
      </c>
    </row>
    <row r="45" spans="1:10" ht="16.5" thickBot="1">
      <c r="A45" s="211">
        <v>11</v>
      </c>
      <c r="B45" s="212" t="s">
        <v>182</v>
      </c>
      <c r="C45" s="213" t="s">
        <v>761</v>
      </c>
      <c r="D45" s="185" t="s">
        <v>809</v>
      </c>
      <c r="E45" s="158">
        <v>1070.0943410153395</v>
      </c>
      <c r="F45" s="158">
        <v>1070.0943410153395</v>
      </c>
      <c r="G45" s="158">
        <v>1070.0943410153395</v>
      </c>
      <c r="H45" s="158">
        <v>1070.0943410153395</v>
      </c>
      <c r="I45" s="158">
        <v>1070.0943410153395</v>
      </c>
      <c r="J45" s="159">
        <f t="shared" si="2"/>
        <v>5350.4717050766976</v>
      </c>
    </row>
    <row r="46" spans="1:10" ht="16.5" thickBot="1">
      <c r="A46" s="211"/>
      <c r="B46" s="212"/>
      <c r="C46" s="213"/>
      <c r="D46" s="185" t="s">
        <v>810</v>
      </c>
      <c r="E46" s="165">
        <v>0.12087674737603112</v>
      </c>
      <c r="F46" s="165">
        <v>0.12087674737603112</v>
      </c>
      <c r="G46" s="165">
        <v>0.12087674737603112</v>
      </c>
      <c r="H46" s="165">
        <v>0.12087674737603112</v>
      </c>
      <c r="I46" s="165">
        <v>0.12087674737603112</v>
      </c>
      <c r="J46" s="166">
        <f t="shared" si="2"/>
        <v>0.60438373688015556</v>
      </c>
    </row>
    <row r="47" spans="1:10" ht="16.5" thickBot="1">
      <c r="A47" s="211"/>
      <c r="B47" s="212"/>
      <c r="C47" s="213"/>
      <c r="D47" s="185" t="s">
        <v>811</v>
      </c>
      <c r="E47" s="165">
        <v>0.20280945663951686</v>
      </c>
      <c r="F47" s="165">
        <v>0.23013166414050382</v>
      </c>
      <c r="G47" s="165">
        <v>0.23013166414050382</v>
      </c>
      <c r="H47" s="165">
        <v>0.23013166414050382</v>
      </c>
      <c r="I47" s="165">
        <v>0.23013166414050382</v>
      </c>
      <c r="J47" s="166">
        <f t="shared" si="2"/>
        <v>1.123336113201532</v>
      </c>
    </row>
    <row r="48" spans="1:10" ht="16.5" thickBot="1">
      <c r="A48" s="211"/>
      <c r="B48" s="212"/>
      <c r="C48" s="213"/>
      <c r="D48" s="185" t="s">
        <v>812</v>
      </c>
      <c r="E48" s="158">
        <v>68001</v>
      </c>
      <c r="F48" s="158">
        <v>68001</v>
      </c>
      <c r="G48" s="158">
        <v>68001</v>
      </c>
      <c r="H48" s="158">
        <v>68001</v>
      </c>
      <c r="I48" s="158">
        <v>68001</v>
      </c>
      <c r="J48" s="159">
        <f t="shared" si="2"/>
        <v>340005</v>
      </c>
    </row>
    <row r="49" spans="1:10" ht="16.5" thickBot="1">
      <c r="A49" s="211">
        <v>12</v>
      </c>
      <c r="B49" s="212" t="s">
        <v>185</v>
      </c>
      <c r="C49" s="213" t="s">
        <v>763</v>
      </c>
      <c r="D49" s="185" t="s">
        <v>809</v>
      </c>
      <c r="E49" s="158">
        <v>740.97896257848481</v>
      </c>
      <c r="F49" s="158">
        <v>740.97896257848481</v>
      </c>
      <c r="G49" s="158">
        <v>740.97896257848481</v>
      </c>
      <c r="H49" s="158">
        <v>740.97896257848481</v>
      </c>
      <c r="I49" s="158">
        <v>740.97896257848481</v>
      </c>
      <c r="J49" s="159">
        <f t="shared" si="2"/>
        <v>3704.8948128924239</v>
      </c>
    </row>
    <row r="50" spans="1:10" ht="16.5" thickBot="1">
      <c r="A50" s="211"/>
      <c r="B50" s="212"/>
      <c r="C50" s="213"/>
      <c r="D50" s="185" t="s">
        <v>810</v>
      </c>
      <c r="E50" s="165">
        <v>8.3700215427332289E-2</v>
      </c>
      <c r="F50" s="165">
        <v>8.3700215427332289E-2</v>
      </c>
      <c r="G50" s="165">
        <v>8.3700215427332289E-2</v>
      </c>
      <c r="H50" s="165">
        <v>8.3700215427332289E-2</v>
      </c>
      <c r="I50" s="165">
        <v>8.3700215427332289E-2</v>
      </c>
      <c r="J50" s="166">
        <f t="shared" si="2"/>
        <v>0.41850107713666146</v>
      </c>
    </row>
    <row r="51" spans="1:10" ht="16.5" thickBot="1">
      <c r="A51" s="211"/>
      <c r="B51" s="212"/>
      <c r="C51" s="213"/>
      <c r="D51" s="185" t="s">
        <v>811</v>
      </c>
      <c r="E51" s="165">
        <v>0.1404339178536981</v>
      </c>
      <c r="F51" s="165">
        <v>0.27020786694233745</v>
      </c>
      <c r="G51" s="165">
        <v>0.27020786694233745</v>
      </c>
      <c r="H51" s="165">
        <v>0.27020786694233745</v>
      </c>
      <c r="I51" s="165">
        <v>0.27020786694233745</v>
      </c>
      <c r="J51" s="166">
        <f t="shared" si="2"/>
        <v>1.221265385623048</v>
      </c>
    </row>
    <row r="52" spans="1:10" ht="16.5" thickBot="1">
      <c r="A52" s="211"/>
      <c r="B52" s="212"/>
      <c r="C52" s="213"/>
      <c r="D52" s="185" t="s">
        <v>812</v>
      </c>
      <c r="E52" s="158">
        <v>44001</v>
      </c>
      <c r="F52" s="158">
        <v>44001</v>
      </c>
      <c r="G52" s="158">
        <v>44001</v>
      </c>
      <c r="H52" s="158">
        <v>44001</v>
      </c>
      <c r="I52" s="158">
        <v>44001</v>
      </c>
      <c r="J52" s="159">
        <f t="shared" si="2"/>
        <v>220005</v>
      </c>
    </row>
    <row r="53" spans="1:10" ht="16.149999999999999" customHeight="1" thickBot="1">
      <c r="A53" s="211">
        <v>13</v>
      </c>
      <c r="B53" s="212" t="s">
        <v>188</v>
      </c>
      <c r="C53" s="213" t="s">
        <v>772</v>
      </c>
      <c r="D53" s="185" t="s">
        <v>809</v>
      </c>
      <c r="E53" s="158">
        <v>313.97199999999998</v>
      </c>
      <c r="F53" s="158">
        <v>313.97199999999998</v>
      </c>
      <c r="G53" s="158">
        <v>313.97199999999998</v>
      </c>
      <c r="H53" s="158">
        <v>313.97199999999998</v>
      </c>
      <c r="I53" s="158">
        <v>313.97199999999998</v>
      </c>
      <c r="J53" s="159">
        <f t="shared" si="2"/>
        <v>1569.86</v>
      </c>
    </row>
    <row r="54" spans="1:10" ht="16.5" thickBot="1">
      <c r="A54" s="211"/>
      <c r="B54" s="212"/>
      <c r="C54" s="213"/>
      <c r="D54" s="185" t="s">
        <v>810</v>
      </c>
      <c r="E54" s="165">
        <v>4.665226781857465E-2</v>
      </c>
      <c r="F54" s="165">
        <v>4.665226781857465E-2</v>
      </c>
      <c r="G54" s="165">
        <v>4.665226781857465E-2</v>
      </c>
      <c r="H54" s="165">
        <v>4.665226781857465E-2</v>
      </c>
      <c r="I54" s="165">
        <v>4.665226781857465E-2</v>
      </c>
      <c r="J54" s="166">
        <f t="shared" si="2"/>
        <v>0.23326133909287325</v>
      </c>
    </row>
    <row r="55" spans="1:10" ht="16.5" thickBot="1">
      <c r="A55" s="211"/>
      <c r="B55" s="212"/>
      <c r="C55" s="213"/>
      <c r="D55" s="185" t="s">
        <v>811</v>
      </c>
      <c r="E55" s="165">
        <v>3.4125269978401825E-2</v>
      </c>
      <c r="F55" s="165">
        <v>3.4125269978401825E-2</v>
      </c>
      <c r="G55" s="165">
        <v>3.4125269978401825E-2</v>
      </c>
      <c r="H55" s="165">
        <v>3.4125269978401825E-2</v>
      </c>
      <c r="I55" s="165">
        <v>3.4125269978401825E-2</v>
      </c>
      <c r="J55" s="166">
        <f t="shared" si="2"/>
        <v>0.17062634989200912</v>
      </c>
    </row>
    <row r="56" spans="1:10" ht="15.75" customHeight="1" thickBot="1">
      <c r="A56" s="211"/>
      <c r="B56" s="212"/>
      <c r="C56" s="213"/>
      <c r="D56" s="185" t="s">
        <v>812</v>
      </c>
      <c r="E56" s="158">
        <v>400</v>
      </c>
      <c r="F56" s="158">
        <v>400</v>
      </c>
      <c r="G56" s="158">
        <v>400</v>
      </c>
      <c r="H56" s="158">
        <v>400</v>
      </c>
      <c r="I56" s="158">
        <v>400</v>
      </c>
      <c r="J56" s="159">
        <f t="shared" si="2"/>
        <v>2000</v>
      </c>
    </row>
    <row r="57" spans="1:10" ht="16.149999999999999" customHeight="1" thickBot="1">
      <c r="A57" s="211">
        <v>14</v>
      </c>
      <c r="B57" s="212" t="s">
        <v>189</v>
      </c>
      <c r="C57" s="213" t="s">
        <v>731</v>
      </c>
      <c r="D57" s="185" t="s">
        <v>809</v>
      </c>
      <c r="E57" s="158">
        <v>3240.3314982380302</v>
      </c>
      <c r="F57" s="158">
        <v>3323.4169212697748</v>
      </c>
      <c r="G57" s="158">
        <v>3489.5877673332634</v>
      </c>
      <c r="H57" s="158">
        <v>3655.758613396752</v>
      </c>
      <c r="I57" s="158">
        <v>2907.989806111053</v>
      </c>
      <c r="J57" s="159">
        <f t="shared" si="2"/>
        <v>16617.084606348875</v>
      </c>
    </row>
    <row r="58" spans="1:10" ht="16.5" thickBot="1">
      <c r="A58" s="211"/>
      <c r="B58" s="212"/>
      <c r="C58" s="213"/>
      <c r="D58" s="185" t="s">
        <v>810</v>
      </c>
      <c r="E58" s="165">
        <v>0.44217693756987603</v>
      </c>
      <c r="F58" s="165">
        <v>0.4535148077639754</v>
      </c>
      <c r="G58" s="165">
        <v>0.47619054815217426</v>
      </c>
      <c r="H58" s="165">
        <v>0.49886628854037296</v>
      </c>
      <c r="I58" s="165">
        <v>0.39682545679347853</v>
      </c>
      <c r="J58" s="166">
        <f t="shared" si="2"/>
        <v>2.2675740388198773</v>
      </c>
    </row>
    <row r="59" spans="1:10" ht="16.5" thickBot="1">
      <c r="A59" s="211"/>
      <c r="B59" s="212"/>
      <c r="C59" s="213"/>
      <c r="D59" s="185" t="s">
        <v>811</v>
      </c>
      <c r="E59" s="165">
        <v>0.3553958782579707</v>
      </c>
      <c r="F59" s="165">
        <v>0.41509991398141288</v>
      </c>
      <c r="G59" s="165">
        <v>0.42826621154603634</v>
      </c>
      <c r="H59" s="165">
        <v>0.44193842231962299</v>
      </c>
      <c r="I59" s="165">
        <v>0.35582609188287434</v>
      </c>
      <c r="J59" s="166">
        <f t="shared" si="2"/>
        <v>1.9965265179879172</v>
      </c>
    </row>
    <row r="60" spans="1:10" ht="16.5" thickBot="1">
      <c r="A60" s="211"/>
      <c r="B60" s="212"/>
      <c r="C60" s="213"/>
      <c r="D60" s="185" t="s">
        <v>812</v>
      </c>
      <c r="E60" s="158">
        <v>78000</v>
      </c>
      <c r="F60" s="158">
        <v>80000</v>
      </c>
      <c r="G60" s="158">
        <v>84000</v>
      </c>
      <c r="H60" s="158">
        <v>88000</v>
      </c>
      <c r="I60" s="158">
        <v>70000</v>
      </c>
      <c r="J60" s="159">
        <f t="shared" si="2"/>
        <v>400000</v>
      </c>
    </row>
    <row r="61" spans="1:10" ht="16.149999999999999" customHeight="1" thickBot="1">
      <c r="A61" s="211">
        <v>15</v>
      </c>
      <c r="B61" s="212" t="s">
        <v>192</v>
      </c>
      <c r="C61" s="213" t="s">
        <v>731</v>
      </c>
      <c r="D61" s="185" t="s">
        <v>809</v>
      </c>
      <c r="E61" s="158">
        <v>635.35911730157454</v>
      </c>
      <c r="F61" s="158">
        <v>651.65037671956372</v>
      </c>
      <c r="G61" s="158">
        <v>684.23289555554186</v>
      </c>
      <c r="H61" s="158">
        <v>716.81541439152011</v>
      </c>
      <c r="I61" s="158">
        <v>570.19407962961816</v>
      </c>
      <c r="J61" s="159">
        <f t="shared" si="2"/>
        <v>3258.2518835978185</v>
      </c>
    </row>
    <row r="62" spans="1:10" ht="16.5" thickBot="1">
      <c r="A62" s="211"/>
      <c r="B62" s="212"/>
      <c r="C62" s="213"/>
      <c r="D62" s="185" t="s">
        <v>810</v>
      </c>
      <c r="E62" s="165">
        <v>8.6701360307818845E-2</v>
      </c>
      <c r="F62" s="165">
        <v>8.8924472110583422E-2</v>
      </c>
      <c r="G62" s="165">
        <v>9.3370695716112589E-2</v>
      </c>
      <c r="H62" s="165">
        <v>9.7816919321641757E-2</v>
      </c>
      <c r="I62" s="165">
        <v>7.7808913096760496E-2</v>
      </c>
      <c r="J62" s="166">
        <f t="shared" si="2"/>
        <v>0.44462236055291715</v>
      </c>
    </row>
    <row r="63" spans="1:10" ht="16.5" thickBot="1">
      <c r="A63" s="211"/>
      <c r="B63" s="212"/>
      <c r="C63" s="213"/>
      <c r="D63" s="185" t="s">
        <v>811</v>
      </c>
      <c r="E63" s="165">
        <v>0.11994610891206513</v>
      </c>
      <c r="F63" s="165">
        <v>0.22064217444877682</v>
      </c>
      <c r="G63" s="165">
        <v>0.21703120452883221</v>
      </c>
      <c r="H63" s="165">
        <v>0.21439643985171325</v>
      </c>
      <c r="I63" s="165">
        <v>0.17880930609742651</v>
      </c>
      <c r="J63" s="166">
        <f t="shared" si="2"/>
        <v>0.9508252338388139</v>
      </c>
    </row>
    <row r="64" spans="1:10" ht="16.5" thickBot="1">
      <c r="A64" s="211"/>
      <c r="B64" s="212"/>
      <c r="C64" s="213"/>
      <c r="D64" s="185" t="s">
        <v>812</v>
      </c>
      <c r="E64" s="158">
        <v>19500</v>
      </c>
      <c r="F64" s="158">
        <v>20000</v>
      </c>
      <c r="G64" s="158">
        <v>21000</v>
      </c>
      <c r="H64" s="158">
        <v>22000</v>
      </c>
      <c r="I64" s="158">
        <v>17500</v>
      </c>
      <c r="J64" s="159">
        <f t="shared" si="2"/>
        <v>100000</v>
      </c>
    </row>
    <row r="65" spans="1:10" ht="16.149999999999999" customHeight="1" thickBot="1">
      <c r="A65" s="211">
        <v>16</v>
      </c>
      <c r="B65" s="212" t="s">
        <v>194</v>
      </c>
      <c r="C65" s="213" t="s">
        <v>731</v>
      </c>
      <c r="D65" s="185" t="s">
        <v>809</v>
      </c>
      <c r="E65" s="158">
        <v>428.86740417856277</v>
      </c>
      <c r="F65" s="158">
        <v>439.86400428570539</v>
      </c>
      <c r="G65" s="158">
        <v>461.8572044999907</v>
      </c>
      <c r="H65" s="158">
        <v>483.85040471427595</v>
      </c>
      <c r="I65" s="158">
        <v>384.88100374999226</v>
      </c>
      <c r="J65" s="159">
        <f t="shared" si="2"/>
        <v>2199.3200214285271</v>
      </c>
    </row>
    <row r="66" spans="1:10" ht="16.5" thickBot="1">
      <c r="A66" s="211"/>
      <c r="B66" s="212"/>
      <c r="C66" s="213"/>
      <c r="D66" s="185" t="s">
        <v>810</v>
      </c>
      <c r="E66" s="165">
        <v>5.8523418207777712E-2</v>
      </c>
      <c r="F66" s="165">
        <v>6.0024018674643805E-2</v>
      </c>
      <c r="G66" s="165">
        <v>6.3025219608375996E-2</v>
      </c>
      <c r="H66" s="165">
        <v>6.602642054210818E-2</v>
      </c>
      <c r="I66" s="165">
        <v>5.2521016340313323E-2</v>
      </c>
      <c r="J66" s="166">
        <f t="shared" si="2"/>
        <v>0.30012009337321899</v>
      </c>
    </row>
    <row r="67" spans="1:10" ht="16.5" thickBot="1">
      <c r="A67" s="211"/>
      <c r="B67" s="212"/>
      <c r="C67" s="213"/>
      <c r="D67" s="185" t="s">
        <v>811</v>
      </c>
      <c r="E67" s="165">
        <v>5.6641218097364082E-2</v>
      </c>
      <c r="F67" s="165">
        <v>0.10298888239600161</v>
      </c>
      <c r="G67" s="165">
        <v>0.10140402770984208</v>
      </c>
      <c r="H67" s="165">
        <v>0.10026812627741319</v>
      </c>
      <c r="I67" s="165">
        <v>8.356055459203407E-2</v>
      </c>
      <c r="J67" s="166">
        <f t="shared" si="2"/>
        <v>0.44486280907265496</v>
      </c>
    </row>
    <row r="68" spans="1:10" ht="16.5" thickBot="1">
      <c r="A68" s="211"/>
      <c r="B68" s="212"/>
      <c r="C68" s="213"/>
      <c r="D68" s="185" t="s">
        <v>812</v>
      </c>
      <c r="E68" s="158">
        <v>9750</v>
      </c>
      <c r="F68" s="158">
        <v>10000</v>
      </c>
      <c r="G68" s="158">
        <v>10500</v>
      </c>
      <c r="H68" s="158">
        <v>11000</v>
      </c>
      <c r="I68" s="158">
        <v>8750</v>
      </c>
      <c r="J68" s="159">
        <f t="shared" si="2"/>
        <v>50000</v>
      </c>
    </row>
    <row r="69" spans="1:10" ht="16.149999999999999" customHeight="1" thickBot="1">
      <c r="A69" s="211">
        <v>17</v>
      </c>
      <c r="B69" s="212" t="s">
        <v>196</v>
      </c>
      <c r="C69" s="213" t="s">
        <v>734</v>
      </c>
      <c r="D69" s="185" t="s">
        <v>809</v>
      </c>
      <c r="E69" s="158">
        <v>3.12</v>
      </c>
      <c r="F69" s="158">
        <v>3.2</v>
      </c>
      <c r="G69" s="158">
        <v>3.36</v>
      </c>
      <c r="H69" s="158">
        <v>3.52</v>
      </c>
      <c r="I69" s="158">
        <v>2.8</v>
      </c>
      <c r="J69" s="159">
        <f t="shared" si="2"/>
        <v>16</v>
      </c>
    </row>
    <row r="70" spans="1:10" ht="16.5" thickBot="1">
      <c r="A70" s="211"/>
      <c r="B70" s="212"/>
      <c r="C70" s="213"/>
      <c r="D70" s="185" t="s">
        <v>810</v>
      </c>
      <c r="E70" s="165">
        <v>0</v>
      </c>
      <c r="F70" s="165">
        <v>0</v>
      </c>
      <c r="G70" s="165">
        <v>0</v>
      </c>
      <c r="H70" s="165">
        <v>0</v>
      </c>
      <c r="I70" s="165">
        <v>0</v>
      </c>
      <c r="J70" s="166">
        <f t="shared" si="2"/>
        <v>0</v>
      </c>
    </row>
    <row r="71" spans="1:10" ht="16.5" thickBot="1">
      <c r="A71" s="211"/>
      <c r="B71" s="212"/>
      <c r="C71" s="213"/>
      <c r="D71" s="185" t="s">
        <v>811</v>
      </c>
      <c r="E71" s="165">
        <v>0</v>
      </c>
      <c r="F71" s="165">
        <v>0</v>
      </c>
      <c r="G71" s="165">
        <v>0</v>
      </c>
      <c r="H71" s="165">
        <v>0</v>
      </c>
      <c r="I71" s="165">
        <v>0</v>
      </c>
      <c r="J71" s="166">
        <f t="shared" si="2"/>
        <v>0</v>
      </c>
    </row>
    <row r="72" spans="1:10" ht="16.5" thickBot="1">
      <c r="A72" s="211"/>
      <c r="B72" s="212"/>
      <c r="C72" s="213"/>
      <c r="D72" s="185" t="s">
        <v>812</v>
      </c>
      <c r="E72" s="158">
        <v>780</v>
      </c>
      <c r="F72" s="158">
        <v>800</v>
      </c>
      <c r="G72" s="158">
        <v>840</v>
      </c>
      <c r="H72" s="158">
        <v>880</v>
      </c>
      <c r="I72" s="158">
        <v>700</v>
      </c>
      <c r="J72" s="159">
        <f t="shared" si="2"/>
        <v>4000</v>
      </c>
    </row>
    <row r="73" spans="1:10" ht="16.149999999999999" customHeight="1" thickBot="1">
      <c r="A73" s="211">
        <v>18</v>
      </c>
      <c r="B73" s="212" t="s">
        <v>199</v>
      </c>
      <c r="C73" s="213" t="s">
        <v>761</v>
      </c>
      <c r="D73" s="185" t="s">
        <v>809</v>
      </c>
      <c r="E73" s="158">
        <v>238.80062976879424</v>
      </c>
      <c r="F73" s="158">
        <v>244.1959840775267</v>
      </c>
      <c r="G73" s="158">
        <v>254.98669269499163</v>
      </c>
      <c r="H73" s="158">
        <v>265.7774013124565</v>
      </c>
      <c r="I73" s="158">
        <v>217.21921253386438</v>
      </c>
      <c r="J73" s="159">
        <f t="shared" si="2"/>
        <v>1220.9799203876335</v>
      </c>
    </row>
    <row r="74" spans="1:10" ht="16.5" thickBot="1">
      <c r="A74" s="211"/>
      <c r="B74" s="212"/>
      <c r="C74" s="213"/>
      <c r="D74" s="185" t="s">
        <v>810</v>
      </c>
      <c r="E74" s="165">
        <v>2.6974671569995619E-2</v>
      </c>
      <c r="F74" s="165">
        <v>2.7584125199254166E-2</v>
      </c>
      <c r="G74" s="165">
        <v>2.8803032457771265E-2</v>
      </c>
      <c r="H74" s="165">
        <v>3.002193971628837E-2</v>
      </c>
      <c r="I74" s="165">
        <v>2.4536857052961419E-2</v>
      </c>
      <c r="J74" s="166">
        <f t="shared" si="2"/>
        <v>0.13792062599627083</v>
      </c>
    </row>
    <row r="75" spans="1:10" ht="16.5" thickBot="1">
      <c r="A75" s="211"/>
      <c r="B75" s="212"/>
      <c r="C75" s="213"/>
      <c r="D75" s="185" t="s">
        <v>811</v>
      </c>
      <c r="E75" s="165">
        <v>4.5258650674323442E-2</v>
      </c>
      <c r="F75" s="165">
        <v>4.640902353213161E-2</v>
      </c>
      <c r="G75" s="165">
        <v>4.8454130834901701E-2</v>
      </c>
      <c r="H75" s="165">
        <v>5.0499238137671786E-2</v>
      </c>
      <c r="I75" s="165">
        <v>4.1296255275206396E-2</v>
      </c>
      <c r="J75" s="166">
        <f t="shared" si="2"/>
        <v>0.23191729845423492</v>
      </c>
    </row>
    <row r="76" spans="1:10" ht="16.5" thickBot="1">
      <c r="A76" s="211"/>
      <c r="B76" s="212"/>
      <c r="C76" s="213"/>
      <c r="D76" s="185" t="s">
        <v>812</v>
      </c>
      <c r="E76" s="158">
        <v>4249</v>
      </c>
      <c r="F76" s="158">
        <v>4345</v>
      </c>
      <c r="G76" s="158">
        <v>4537</v>
      </c>
      <c r="H76" s="158">
        <v>4729</v>
      </c>
      <c r="I76" s="158">
        <v>3865</v>
      </c>
      <c r="J76" s="159">
        <f t="shared" si="2"/>
        <v>21725</v>
      </c>
    </row>
    <row r="77" spans="1:10" ht="16.149999999999999" customHeight="1" thickBot="1">
      <c r="A77" s="211">
        <v>19</v>
      </c>
      <c r="B77" s="212" t="s">
        <v>200</v>
      </c>
      <c r="C77" s="213" t="s">
        <v>763</v>
      </c>
      <c r="D77" s="185" t="s">
        <v>809</v>
      </c>
      <c r="E77" s="158">
        <v>179.79989966293365</v>
      </c>
      <c r="F77" s="158">
        <v>182.90883164557806</v>
      </c>
      <c r="G77" s="158">
        <v>189.12669561086682</v>
      </c>
      <c r="H77" s="158">
        <v>195.34455957615563</v>
      </c>
      <c r="I77" s="158">
        <v>167.36417173235614</v>
      </c>
      <c r="J77" s="159">
        <f t="shared" si="2"/>
        <v>914.54415822789031</v>
      </c>
    </row>
    <row r="78" spans="1:10" ht="16.5" thickBot="1">
      <c r="A78" s="211"/>
      <c r="B78" s="212"/>
      <c r="C78" s="213"/>
      <c r="D78" s="185" t="s">
        <v>810</v>
      </c>
      <c r="E78" s="165">
        <v>2.0310010264301209E-2</v>
      </c>
      <c r="F78" s="165">
        <v>2.0661191997977883E-2</v>
      </c>
      <c r="G78" s="165">
        <v>2.1363555465331242E-2</v>
      </c>
      <c r="H78" s="165">
        <v>2.2065918932684597E-2</v>
      </c>
      <c r="I78" s="165">
        <v>1.8905283329594496E-2</v>
      </c>
      <c r="J78" s="166">
        <f t="shared" ref="J78:J141" si="3">SUM(E78:I78)</f>
        <v>0.10330595998988944</v>
      </c>
    </row>
    <row r="79" spans="1:10" ht="16.5" thickBot="1">
      <c r="A79" s="211"/>
      <c r="B79" s="212"/>
      <c r="C79" s="213"/>
      <c r="D79" s="185" t="s">
        <v>811</v>
      </c>
      <c r="E79" s="165">
        <v>3.4076546858363879E-2</v>
      </c>
      <c r="F79" s="165">
        <v>3.5469192478349967E-2</v>
      </c>
      <c r="G79" s="165">
        <v>3.6527118270720631E-2</v>
      </c>
      <c r="H79" s="165">
        <v>3.7603121143356871E-2</v>
      </c>
      <c r="I79" s="165">
        <v>3.2213071399775035E-2</v>
      </c>
      <c r="J79" s="166">
        <f t="shared" si="3"/>
        <v>0.17588905015056638</v>
      </c>
    </row>
    <row r="80" spans="1:10" ht="15.75" customHeight="1" thickBot="1">
      <c r="A80" s="211"/>
      <c r="B80" s="212"/>
      <c r="C80" s="213"/>
      <c r="D80" s="185" t="s">
        <v>812</v>
      </c>
      <c r="E80" s="158">
        <v>2776</v>
      </c>
      <c r="F80" s="158">
        <v>2824</v>
      </c>
      <c r="G80" s="158">
        <v>2920</v>
      </c>
      <c r="H80" s="158">
        <v>3016</v>
      </c>
      <c r="I80" s="158">
        <v>2584</v>
      </c>
      <c r="J80" s="159">
        <f t="shared" si="3"/>
        <v>14120</v>
      </c>
    </row>
    <row r="81" spans="1:10" ht="16.149999999999999" customHeight="1" thickBot="1">
      <c r="A81" s="211">
        <v>20</v>
      </c>
      <c r="B81" s="212" t="s">
        <v>201</v>
      </c>
      <c r="C81" s="213" t="s">
        <v>765</v>
      </c>
      <c r="D81" s="185" t="s">
        <v>809</v>
      </c>
      <c r="E81" s="158">
        <v>11.756399999999999</v>
      </c>
      <c r="F81" s="158">
        <v>12.047400000000001</v>
      </c>
      <c r="G81" s="158">
        <v>12.600300000000001</v>
      </c>
      <c r="H81" s="158">
        <v>13.1532</v>
      </c>
      <c r="I81" s="158">
        <v>10.650600000000001</v>
      </c>
      <c r="J81" s="159">
        <f t="shared" si="3"/>
        <v>60.207899999999995</v>
      </c>
    </row>
    <row r="82" spans="1:10" ht="16.5" thickBot="1">
      <c r="A82" s="211"/>
      <c r="B82" s="212"/>
      <c r="C82" s="213"/>
      <c r="D82" s="185" t="s">
        <v>810</v>
      </c>
      <c r="E82" s="165">
        <v>1.3088552915766778E-3</v>
      </c>
      <c r="F82" s="165">
        <v>1.3412526997840213E-3</v>
      </c>
      <c r="G82" s="165">
        <v>1.4028077753779739E-3</v>
      </c>
      <c r="H82" s="165">
        <v>1.4643628509719265E-3</v>
      </c>
      <c r="I82" s="165">
        <v>1.1857451403887722E-3</v>
      </c>
      <c r="J82" s="166">
        <f t="shared" si="3"/>
        <v>6.7030237580993721E-3</v>
      </c>
    </row>
    <row r="83" spans="1:10" ht="16.5" thickBot="1">
      <c r="A83" s="211"/>
      <c r="B83" s="212"/>
      <c r="C83" s="213"/>
      <c r="D83" s="185" t="s">
        <v>811</v>
      </c>
      <c r="E83" s="165">
        <v>2.2250539956803522E-3</v>
      </c>
      <c r="F83" s="165">
        <v>2.2856371490280847E-3</v>
      </c>
      <c r="G83" s="165">
        <v>2.3902807775378039E-3</v>
      </c>
      <c r="H83" s="165">
        <v>2.4949244060475232E-3</v>
      </c>
      <c r="I83" s="165">
        <v>2.0212742980561609E-3</v>
      </c>
      <c r="J83" s="166">
        <f t="shared" si="3"/>
        <v>1.1417170626349926E-2</v>
      </c>
    </row>
    <row r="84" spans="1:10" ht="16.5" thickBot="1">
      <c r="A84" s="211"/>
      <c r="B84" s="212"/>
      <c r="C84" s="213"/>
      <c r="D84" s="185" t="s">
        <v>812</v>
      </c>
      <c r="E84" s="158">
        <v>404</v>
      </c>
      <c r="F84" s="158">
        <v>414</v>
      </c>
      <c r="G84" s="158">
        <v>433</v>
      </c>
      <c r="H84" s="158">
        <v>452</v>
      </c>
      <c r="I84" s="158">
        <v>366</v>
      </c>
      <c r="J84" s="159">
        <f t="shared" si="3"/>
        <v>2069</v>
      </c>
    </row>
    <row r="85" spans="1:10" ht="16.5" thickBot="1">
      <c r="A85" s="211">
        <v>21</v>
      </c>
      <c r="B85" s="212" t="s">
        <v>204</v>
      </c>
      <c r="C85" s="213" t="s">
        <v>760</v>
      </c>
      <c r="D85" s="185" t="s">
        <v>809</v>
      </c>
      <c r="E85" s="158">
        <v>887.16257875692668</v>
      </c>
      <c r="F85" s="158">
        <v>907.51812549704732</v>
      </c>
      <c r="G85" s="158">
        <v>948.22921897728872</v>
      </c>
      <c r="H85" s="158">
        <v>988.94031245753001</v>
      </c>
      <c r="I85" s="158">
        <v>805.74039179644399</v>
      </c>
      <c r="J85" s="159">
        <f t="shared" si="3"/>
        <v>4537.5906274852368</v>
      </c>
    </row>
    <row r="86" spans="1:10" ht="16.5" thickBot="1">
      <c r="A86" s="211"/>
      <c r="B86" s="212"/>
      <c r="C86" s="213"/>
      <c r="D86" s="185" t="s">
        <v>810</v>
      </c>
      <c r="E86" s="165">
        <v>0.10021296515979998</v>
      </c>
      <c r="F86" s="165">
        <v>0.1025123066166214</v>
      </c>
      <c r="G86" s="165">
        <v>0.10711098953026423</v>
      </c>
      <c r="H86" s="165">
        <v>0.11170967244390705</v>
      </c>
      <c r="I86" s="165">
        <v>9.101559933251431E-2</v>
      </c>
      <c r="J86" s="166">
        <f t="shared" si="3"/>
        <v>0.51256153308310703</v>
      </c>
    </row>
    <row r="87" spans="1:10" ht="16.5" thickBot="1">
      <c r="A87" s="211"/>
      <c r="B87" s="212"/>
      <c r="C87" s="213"/>
      <c r="D87" s="185" t="s">
        <v>811</v>
      </c>
      <c r="E87" s="165">
        <v>0.16813934403006595</v>
      </c>
      <c r="F87" s="165">
        <v>0.18099894969202129</v>
      </c>
      <c r="G87" s="165">
        <v>0.18871471308919446</v>
      </c>
      <c r="H87" s="165">
        <v>0.19643047648636766</v>
      </c>
      <c r="I87" s="165">
        <v>0.16170954119908831</v>
      </c>
      <c r="J87" s="166">
        <f t="shared" si="3"/>
        <v>0.89599302449673768</v>
      </c>
    </row>
    <row r="88" spans="1:10" ht="16.5" thickBot="1">
      <c r="A88" s="211"/>
      <c r="B88" s="212"/>
      <c r="C88" s="213"/>
      <c r="D88" s="185" t="s">
        <v>812</v>
      </c>
      <c r="E88" s="158">
        <v>2092</v>
      </c>
      <c r="F88" s="158">
        <v>2140</v>
      </c>
      <c r="G88" s="158">
        <v>2236</v>
      </c>
      <c r="H88" s="158">
        <v>2332</v>
      </c>
      <c r="I88" s="158">
        <v>1900</v>
      </c>
      <c r="J88" s="159">
        <f t="shared" si="3"/>
        <v>10700</v>
      </c>
    </row>
    <row r="89" spans="1:10" ht="16.5" thickBot="1">
      <c r="A89" s="211">
        <v>22</v>
      </c>
      <c r="B89" s="212" t="s">
        <v>206</v>
      </c>
      <c r="C89" s="213" t="s">
        <v>758</v>
      </c>
      <c r="D89" s="185" t="s">
        <v>809</v>
      </c>
      <c r="E89" s="158">
        <v>0.14373</v>
      </c>
      <c r="F89" s="158">
        <v>0.14373</v>
      </c>
      <c r="G89" s="158">
        <v>0.14373</v>
      </c>
      <c r="H89" s="158">
        <v>0.14373</v>
      </c>
      <c r="I89" s="158">
        <v>0.14373</v>
      </c>
      <c r="J89" s="159">
        <f t="shared" si="3"/>
        <v>0.71865000000000001</v>
      </c>
    </row>
    <row r="90" spans="1:10" ht="16.5" thickBot="1">
      <c r="A90" s="211"/>
      <c r="B90" s="212"/>
      <c r="C90" s="213"/>
      <c r="D90" s="185" t="s">
        <v>810</v>
      </c>
      <c r="E90" s="165">
        <v>1.6231101511879097E-5</v>
      </c>
      <c r="F90" s="165">
        <v>1.6231101511879097E-5</v>
      </c>
      <c r="G90" s="165">
        <v>1.6231101511879097E-5</v>
      </c>
      <c r="H90" s="165">
        <v>1.6231101511879097E-5</v>
      </c>
      <c r="I90" s="165">
        <v>1.6231101511879097E-5</v>
      </c>
      <c r="J90" s="166">
        <f t="shared" si="3"/>
        <v>8.1155507559395492E-5</v>
      </c>
    </row>
    <row r="91" spans="1:10" ht="16.5" thickBot="1">
      <c r="A91" s="211"/>
      <c r="B91" s="212"/>
      <c r="C91" s="213"/>
      <c r="D91" s="185" t="s">
        <v>811</v>
      </c>
      <c r="E91" s="165">
        <v>2.7224622030237657E-5</v>
      </c>
      <c r="F91" s="165">
        <v>2.7224622030237657E-5</v>
      </c>
      <c r="G91" s="165">
        <v>2.7224622030237657E-5</v>
      </c>
      <c r="H91" s="165">
        <v>2.7224622030237657E-5</v>
      </c>
      <c r="I91" s="165">
        <v>2.7224622030237657E-5</v>
      </c>
      <c r="J91" s="166">
        <f t="shared" si="3"/>
        <v>1.3612311015118828E-4</v>
      </c>
    </row>
    <row r="92" spans="1:10" ht="16.5" thickBot="1">
      <c r="A92" s="211"/>
      <c r="B92" s="212"/>
      <c r="C92" s="213"/>
      <c r="D92" s="185" t="s">
        <v>812</v>
      </c>
      <c r="E92" s="158">
        <v>1</v>
      </c>
      <c r="F92" s="158">
        <v>1</v>
      </c>
      <c r="G92" s="158">
        <v>1</v>
      </c>
      <c r="H92" s="158">
        <v>1</v>
      </c>
      <c r="I92" s="158">
        <v>1</v>
      </c>
      <c r="J92" s="159">
        <f t="shared" si="3"/>
        <v>5</v>
      </c>
    </row>
    <row r="93" spans="1:10" ht="16.5" customHeight="1" thickBot="1">
      <c r="A93" s="211">
        <v>23</v>
      </c>
      <c r="B93" s="212" t="s">
        <v>209</v>
      </c>
      <c r="C93" s="213" t="s">
        <v>759</v>
      </c>
      <c r="D93" s="185" t="s">
        <v>809</v>
      </c>
      <c r="E93" s="158">
        <v>27.923999999999996</v>
      </c>
      <c r="F93" s="158">
        <v>28.639999999999997</v>
      </c>
      <c r="G93" s="158">
        <v>30.071999999999996</v>
      </c>
      <c r="H93" s="158">
        <v>31.503999999999998</v>
      </c>
      <c r="I93" s="158">
        <v>25.059999999999995</v>
      </c>
      <c r="J93" s="159">
        <f t="shared" si="3"/>
        <v>143.19999999999999</v>
      </c>
    </row>
    <row r="94" spans="1:10" ht="16.5" thickBot="1">
      <c r="A94" s="211"/>
      <c r="B94" s="212"/>
      <c r="C94" s="213"/>
      <c r="D94" s="185" t="s">
        <v>810</v>
      </c>
      <c r="E94" s="165">
        <v>3.1798056155507648E-3</v>
      </c>
      <c r="F94" s="165">
        <v>3.2613390928725792E-3</v>
      </c>
      <c r="G94" s="165">
        <v>3.4244060475162085E-3</v>
      </c>
      <c r="H94" s="165">
        <v>3.5874730021598373E-3</v>
      </c>
      <c r="I94" s="165">
        <v>2.8536717062635072E-3</v>
      </c>
      <c r="J94" s="166">
        <f t="shared" si="3"/>
        <v>1.6306695464362895E-2</v>
      </c>
    </row>
    <row r="95" spans="1:10" ht="16.5" thickBot="1">
      <c r="A95" s="211"/>
      <c r="B95" s="212"/>
      <c r="C95" s="213"/>
      <c r="D95" s="185" t="s">
        <v>811</v>
      </c>
      <c r="E95" s="165">
        <v>5.3151187904967746E-3</v>
      </c>
      <c r="F95" s="165">
        <v>5.6149460043196705E-3</v>
      </c>
      <c r="G95" s="165">
        <v>5.8875161987041198E-3</v>
      </c>
      <c r="H95" s="165">
        <v>6.160086393088569E-3</v>
      </c>
      <c r="I95" s="165">
        <v>4.9335205183585447E-3</v>
      </c>
      <c r="J95" s="166">
        <f t="shared" si="3"/>
        <v>2.7911187904967678E-2</v>
      </c>
    </row>
    <row r="96" spans="1:10" ht="16.5" thickBot="1">
      <c r="A96" s="211"/>
      <c r="B96" s="212"/>
      <c r="C96" s="213"/>
      <c r="D96" s="185" t="s">
        <v>812</v>
      </c>
      <c r="E96" s="158">
        <v>390</v>
      </c>
      <c r="F96" s="158">
        <v>400</v>
      </c>
      <c r="G96" s="158">
        <v>420</v>
      </c>
      <c r="H96" s="158">
        <v>440</v>
      </c>
      <c r="I96" s="158">
        <v>350</v>
      </c>
      <c r="J96" s="159">
        <f t="shared" si="3"/>
        <v>2000</v>
      </c>
    </row>
    <row r="97" spans="1:10" ht="16.5" thickBot="1">
      <c r="A97" s="211">
        <v>24</v>
      </c>
      <c r="B97" s="212" t="s">
        <v>212</v>
      </c>
      <c r="C97" s="213" t="s">
        <v>787</v>
      </c>
      <c r="D97" s="185" t="s">
        <v>809</v>
      </c>
      <c r="E97" s="158">
        <v>41.113799999999998</v>
      </c>
      <c r="F97" s="158">
        <v>42.167999999999999</v>
      </c>
      <c r="G97" s="158">
        <v>44.276399999999995</v>
      </c>
      <c r="H97" s="158">
        <v>46.384799999999998</v>
      </c>
      <c r="I97" s="158">
        <v>36.896999999999998</v>
      </c>
      <c r="J97" s="159">
        <f t="shared" si="3"/>
        <v>210.83999999999997</v>
      </c>
    </row>
    <row r="98" spans="1:10" ht="16.5" thickBot="1">
      <c r="A98" s="211"/>
      <c r="B98" s="212"/>
      <c r="C98" s="213"/>
      <c r="D98" s="185" t="s">
        <v>810</v>
      </c>
      <c r="E98" s="165">
        <v>1.1371490280777572E-3</v>
      </c>
      <c r="F98" s="165">
        <v>1.1663066954643662E-3</v>
      </c>
      <c r="G98" s="165">
        <v>1.2246220302375844E-3</v>
      </c>
      <c r="H98" s="165">
        <v>1.2829373650108029E-3</v>
      </c>
      <c r="I98" s="165">
        <v>1.0205183585313205E-3</v>
      </c>
      <c r="J98" s="166">
        <f t="shared" si="3"/>
        <v>5.8315334773218312E-3</v>
      </c>
    </row>
    <row r="99" spans="1:10" ht="16.5" thickBot="1">
      <c r="A99" s="211"/>
      <c r="B99" s="212"/>
      <c r="C99" s="213"/>
      <c r="D99" s="185" t="s">
        <v>811</v>
      </c>
      <c r="E99" s="165">
        <v>1.3898488120950364E-3</v>
      </c>
      <c r="F99" s="165">
        <v>0.1562243520518363</v>
      </c>
      <c r="G99" s="165">
        <v>0.15035610151187948</v>
      </c>
      <c r="H99" s="165">
        <v>0.15042737580993562</v>
      </c>
      <c r="I99" s="165">
        <v>0.15010664146868294</v>
      </c>
      <c r="J99" s="166">
        <f t="shared" si="3"/>
        <v>0.6085043196544293</v>
      </c>
    </row>
    <row r="100" spans="1:10" ht="16.5" thickBot="1">
      <c r="A100" s="211"/>
      <c r="B100" s="212"/>
      <c r="C100" s="213"/>
      <c r="D100" s="185" t="s">
        <v>812</v>
      </c>
      <c r="E100" s="158">
        <v>468</v>
      </c>
      <c r="F100" s="158">
        <v>480</v>
      </c>
      <c r="G100" s="158">
        <v>504</v>
      </c>
      <c r="H100" s="158">
        <v>528</v>
      </c>
      <c r="I100" s="158">
        <v>420</v>
      </c>
      <c r="J100" s="159">
        <f t="shared" si="3"/>
        <v>2400</v>
      </c>
    </row>
    <row r="101" spans="1:10" ht="16.149999999999999" customHeight="1" thickBot="1">
      <c r="A101" s="211">
        <v>25</v>
      </c>
      <c r="B101" s="212" t="s">
        <v>215</v>
      </c>
      <c r="C101" s="213" t="s">
        <v>751</v>
      </c>
      <c r="D101" s="185" t="s">
        <v>809</v>
      </c>
      <c r="E101" s="158">
        <v>119.26439999999999</v>
      </c>
      <c r="F101" s="158">
        <v>121.10490000000001</v>
      </c>
      <c r="G101" s="158">
        <v>124.78590000000001</v>
      </c>
      <c r="H101" s="158">
        <v>128.09880000000001</v>
      </c>
      <c r="I101" s="158">
        <v>112.2705</v>
      </c>
      <c r="J101" s="159">
        <f t="shared" si="3"/>
        <v>605.52449999999999</v>
      </c>
    </row>
    <row r="102" spans="1:10" ht="16.5" thickBot="1">
      <c r="A102" s="211"/>
      <c r="B102" s="212"/>
      <c r="C102" s="213"/>
      <c r="D102" s="185" t="s">
        <v>810</v>
      </c>
      <c r="E102" s="165">
        <v>1.7564578833693355E-2</v>
      </c>
      <c r="F102" s="165">
        <v>1.7835637149028132E-2</v>
      </c>
      <c r="G102" s="165">
        <v>1.8377753779697678E-2</v>
      </c>
      <c r="H102" s="165">
        <v>1.8865658747300271E-2</v>
      </c>
      <c r="I102" s="165">
        <v>1.6534557235421212E-2</v>
      </c>
      <c r="J102" s="166">
        <f t="shared" si="3"/>
        <v>8.9178185745140651E-2</v>
      </c>
    </row>
    <row r="103" spans="1:10" ht="16.5" thickBot="1">
      <c r="A103" s="211"/>
      <c r="B103" s="212"/>
      <c r="C103" s="213"/>
      <c r="D103" s="185" t="s">
        <v>811</v>
      </c>
      <c r="E103" s="165">
        <v>2.3558590317465589E-2</v>
      </c>
      <c r="F103" s="165">
        <v>0.59878083723558384</v>
      </c>
      <c r="G103" s="165">
        <v>0.5995079542206907</v>
      </c>
      <c r="H103" s="165">
        <v>0.60016235950728691</v>
      </c>
      <c r="I103" s="165">
        <v>0.59703575647132701</v>
      </c>
      <c r="J103" s="166">
        <f t="shared" si="3"/>
        <v>2.4190454977523541</v>
      </c>
    </row>
    <row r="104" spans="1:10" ht="15.75" customHeight="1" thickBot="1">
      <c r="A104" s="211"/>
      <c r="B104" s="212"/>
      <c r="C104" s="213"/>
      <c r="D104" s="185" t="s">
        <v>812</v>
      </c>
      <c r="E104" s="158">
        <v>324</v>
      </c>
      <c r="F104" s="158">
        <v>329</v>
      </c>
      <c r="G104" s="158">
        <v>339</v>
      </c>
      <c r="H104" s="158">
        <v>348</v>
      </c>
      <c r="I104" s="158">
        <v>305</v>
      </c>
      <c r="J104" s="159">
        <f t="shared" si="3"/>
        <v>1645</v>
      </c>
    </row>
    <row r="105" spans="1:10" ht="16.5" thickBot="1">
      <c r="A105" s="211">
        <v>26</v>
      </c>
      <c r="B105" s="212" t="s">
        <v>218</v>
      </c>
      <c r="C105" s="213" t="s">
        <v>736</v>
      </c>
      <c r="D105" s="185" t="s">
        <v>809</v>
      </c>
      <c r="E105" s="158">
        <v>2856.1867302085734</v>
      </c>
      <c r="F105" s="158">
        <v>2857.4099365170136</v>
      </c>
      <c r="G105" s="158">
        <v>2924.6862834812418</v>
      </c>
      <c r="H105" s="158">
        <v>2929.5791087150033</v>
      </c>
      <c r="I105" s="158">
        <v>2906.3381888546337</v>
      </c>
      <c r="J105" s="159">
        <f t="shared" si="3"/>
        <v>14474.200247776465</v>
      </c>
    </row>
    <row r="106" spans="1:10" ht="16.5" thickBot="1">
      <c r="A106" s="211"/>
      <c r="B106" s="212"/>
      <c r="C106" s="213"/>
      <c r="D106" s="185" t="s">
        <v>810</v>
      </c>
      <c r="E106" s="165">
        <v>0.3345377968857528</v>
      </c>
      <c r="F106" s="165">
        <v>0.33468106789084312</v>
      </c>
      <c r="G106" s="165">
        <v>0.34256097317080736</v>
      </c>
      <c r="H106" s="165">
        <v>0.34313405719116841</v>
      </c>
      <c r="I106" s="165">
        <v>0.34041190809445343</v>
      </c>
      <c r="J106" s="166">
        <f t="shared" si="3"/>
        <v>1.695325803233025</v>
      </c>
    </row>
    <row r="107" spans="1:10" ht="16.5" thickBot="1">
      <c r="A107" s="211"/>
      <c r="B107" s="212"/>
      <c r="C107" s="213"/>
      <c r="D107" s="185" t="s">
        <v>811</v>
      </c>
      <c r="E107" s="165">
        <v>0.13994535538658293</v>
      </c>
      <c r="F107" s="165">
        <v>0.14072449441014845</v>
      </c>
      <c r="G107" s="165">
        <v>0.14402085181754121</v>
      </c>
      <c r="H107" s="165">
        <v>0.14426058690171523</v>
      </c>
      <c r="I107" s="165">
        <v>0.14312184525188865</v>
      </c>
      <c r="J107" s="166">
        <f t="shared" si="3"/>
        <v>0.7120731337678764</v>
      </c>
    </row>
    <row r="108" spans="1:10" ht="16.5" thickBot="1">
      <c r="A108" s="211"/>
      <c r="B108" s="212"/>
      <c r="C108" s="213"/>
      <c r="D108" s="185" t="s">
        <v>812</v>
      </c>
      <c r="E108" s="158">
        <v>2335</v>
      </c>
      <c r="F108" s="158">
        <v>2336</v>
      </c>
      <c r="G108" s="158">
        <v>2391</v>
      </c>
      <c r="H108" s="158">
        <v>2395</v>
      </c>
      <c r="I108" s="158">
        <v>2376</v>
      </c>
      <c r="J108" s="159">
        <f t="shared" si="3"/>
        <v>11833</v>
      </c>
    </row>
    <row r="109" spans="1:10" ht="16.149999999999999" customHeight="1" thickBot="1">
      <c r="A109" s="211">
        <v>27</v>
      </c>
      <c r="B109" s="212" t="s">
        <v>221</v>
      </c>
      <c r="C109" s="213" t="s">
        <v>741</v>
      </c>
      <c r="D109" s="185" t="s">
        <v>809</v>
      </c>
      <c r="E109" s="158">
        <v>35.990068286734854</v>
      </c>
      <c r="F109" s="158">
        <v>36.84697467451425</v>
      </c>
      <c r="G109" s="158">
        <v>38.560787450073057</v>
      </c>
      <c r="H109" s="158">
        <v>41.131506613411254</v>
      </c>
      <c r="I109" s="158">
        <v>32.562442735617239</v>
      </c>
      <c r="J109" s="159">
        <f t="shared" si="3"/>
        <v>185.09177976035068</v>
      </c>
    </row>
    <row r="110" spans="1:10" ht="16.5" thickBot="1">
      <c r="A110" s="211"/>
      <c r="B110" s="212"/>
      <c r="C110" s="213"/>
      <c r="D110" s="185" t="s">
        <v>810</v>
      </c>
      <c r="E110" s="165">
        <v>2.2701611812227123E-3</v>
      </c>
      <c r="F110" s="165">
        <v>2.3242126379184914E-3</v>
      </c>
      <c r="G110" s="165">
        <v>2.4323155513100493E-3</v>
      </c>
      <c r="H110" s="165">
        <v>2.5944699213973862E-3</v>
      </c>
      <c r="I110" s="165">
        <v>2.0539553544395971E-3</v>
      </c>
      <c r="J110" s="166">
        <f t="shared" si="3"/>
        <v>1.1675114646288235E-2</v>
      </c>
    </row>
    <row r="111" spans="1:10" ht="16.5" thickBot="1">
      <c r="A111" s="211"/>
      <c r="B111" s="212"/>
      <c r="C111" s="213"/>
      <c r="D111" s="185" t="s">
        <v>811</v>
      </c>
      <c r="E111" s="165">
        <v>2.6837269928741215E-3</v>
      </c>
      <c r="F111" s="165">
        <v>2.7476252546092196E-3</v>
      </c>
      <c r="G111" s="165">
        <v>2.8754217780794164E-3</v>
      </c>
      <c r="H111" s="165">
        <v>3.0671165632847105E-3</v>
      </c>
      <c r="I111" s="165">
        <v>2.4281339459337296E-3</v>
      </c>
      <c r="J111" s="166">
        <f t="shared" si="3"/>
        <v>1.3802024534781198E-2</v>
      </c>
    </row>
    <row r="112" spans="1:10" ht="16.5" thickBot="1">
      <c r="A112" s="211"/>
      <c r="B112" s="212"/>
      <c r="C112" s="213"/>
      <c r="D112" s="185" t="s">
        <v>812</v>
      </c>
      <c r="E112" s="158">
        <v>42</v>
      </c>
      <c r="F112" s="158">
        <v>43</v>
      </c>
      <c r="G112" s="158">
        <v>45</v>
      </c>
      <c r="H112" s="158">
        <v>48</v>
      </c>
      <c r="I112" s="158">
        <v>38</v>
      </c>
      <c r="J112" s="159">
        <f t="shared" si="3"/>
        <v>216</v>
      </c>
    </row>
    <row r="113" spans="1:10" ht="16.5" thickBot="1">
      <c r="A113" s="211">
        <v>28</v>
      </c>
      <c r="B113" s="212" t="s">
        <v>224</v>
      </c>
      <c r="C113" s="213" t="s">
        <v>746</v>
      </c>
      <c r="D113" s="185" t="s">
        <v>809</v>
      </c>
      <c r="E113" s="158">
        <v>27.71217</v>
      </c>
      <c r="F113" s="158">
        <v>27.71217</v>
      </c>
      <c r="G113" s="158">
        <v>27.71217</v>
      </c>
      <c r="H113" s="158">
        <v>27.71217</v>
      </c>
      <c r="I113" s="158">
        <v>27.71217</v>
      </c>
      <c r="J113" s="159">
        <f t="shared" si="3"/>
        <v>138.56085000000002</v>
      </c>
    </row>
    <row r="114" spans="1:10" ht="16.5" thickBot="1">
      <c r="A114" s="211"/>
      <c r="B114" s="212"/>
      <c r="C114" s="213"/>
      <c r="D114" s="185" t="s">
        <v>810</v>
      </c>
      <c r="E114" s="165">
        <v>4.7559395248380265E-2</v>
      </c>
      <c r="F114" s="165">
        <v>4.7559395248380265E-2</v>
      </c>
      <c r="G114" s="165">
        <v>4.7559395248380265E-2</v>
      </c>
      <c r="H114" s="165">
        <v>4.7559395248380265E-2</v>
      </c>
      <c r="I114" s="165">
        <v>4.7559395248380265E-2</v>
      </c>
      <c r="J114" s="166">
        <f t="shared" si="3"/>
        <v>0.23779697624190133</v>
      </c>
    </row>
    <row r="115" spans="1:10" ht="16.5" thickBot="1">
      <c r="A115" s="211"/>
      <c r="B115" s="212"/>
      <c r="C115" s="213"/>
      <c r="D115" s="185" t="s">
        <v>811</v>
      </c>
      <c r="E115" s="165">
        <v>0</v>
      </c>
      <c r="F115" s="165">
        <v>0</v>
      </c>
      <c r="G115" s="165">
        <v>0</v>
      </c>
      <c r="H115" s="165">
        <v>0</v>
      </c>
      <c r="I115" s="165">
        <v>0</v>
      </c>
      <c r="J115" s="166">
        <f t="shared" si="3"/>
        <v>0</v>
      </c>
    </row>
    <row r="116" spans="1:10" ht="16.5" thickBot="1">
      <c r="A116" s="211"/>
      <c r="B116" s="212"/>
      <c r="C116" s="213"/>
      <c r="D116" s="185" t="s">
        <v>812</v>
      </c>
      <c r="E116" s="158">
        <v>1101</v>
      </c>
      <c r="F116" s="158">
        <v>1101</v>
      </c>
      <c r="G116" s="158">
        <v>1101</v>
      </c>
      <c r="H116" s="158">
        <v>1101</v>
      </c>
      <c r="I116" s="158">
        <v>1101</v>
      </c>
      <c r="J116" s="159">
        <f t="shared" si="3"/>
        <v>5505</v>
      </c>
    </row>
    <row r="117" spans="1:10" ht="16.149999999999999" customHeight="1" thickBot="1">
      <c r="A117" s="211">
        <v>29</v>
      </c>
      <c r="B117" s="212" t="s">
        <v>226</v>
      </c>
      <c r="C117" s="213" t="s">
        <v>745</v>
      </c>
      <c r="D117" s="185" t="s">
        <v>809</v>
      </c>
      <c r="E117" s="158">
        <v>113.51644999999999</v>
      </c>
      <c r="F117" s="158">
        <v>114.77424999999999</v>
      </c>
      <c r="G117" s="158">
        <v>117.28985</v>
      </c>
      <c r="H117" s="158">
        <v>119.80544999999999</v>
      </c>
      <c r="I117" s="158">
        <v>108.48524999999999</v>
      </c>
      <c r="J117" s="159">
        <f t="shared" si="3"/>
        <v>573.87125000000003</v>
      </c>
    </row>
    <row r="118" spans="1:10" ht="16.5" thickBot="1">
      <c r="A118" s="211"/>
      <c r="B118" s="212"/>
      <c r="C118" s="213"/>
      <c r="D118" s="185" t="s">
        <v>810</v>
      </c>
      <c r="E118" s="165">
        <v>4.1557883369330577E-2</v>
      </c>
      <c r="F118" s="165">
        <v>4.2018358531317614E-2</v>
      </c>
      <c r="G118" s="165">
        <v>4.2939308855291701E-2</v>
      </c>
      <c r="H118" s="165">
        <v>4.3860259179265781E-2</v>
      </c>
      <c r="I118" s="165">
        <v>3.9715982721382402E-2</v>
      </c>
      <c r="J118" s="166">
        <f t="shared" si="3"/>
        <v>0.21009179265658809</v>
      </c>
    </row>
    <row r="119" spans="1:10" ht="16.5" thickBot="1">
      <c r="A119" s="211"/>
      <c r="B119" s="212"/>
      <c r="C119" s="213"/>
      <c r="D119" s="185" t="s">
        <v>811</v>
      </c>
      <c r="E119" s="165">
        <v>2.5963930885529229E-2</v>
      </c>
      <c r="F119" s="165">
        <v>0.10227343412527028</v>
      </c>
      <c r="G119" s="165">
        <v>0.10284881209503269</v>
      </c>
      <c r="H119" s="165">
        <v>0.10342419006479511</v>
      </c>
      <c r="I119" s="165">
        <v>0.10083498920086423</v>
      </c>
      <c r="J119" s="166">
        <f t="shared" si="3"/>
        <v>0.43534535637149152</v>
      </c>
    </row>
    <row r="120" spans="1:10" ht="16.5" thickBot="1">
      <c r="A120" s="211"/>
      <c r="B120" s="212"/>
      <c r="C120" s="213"/>
      <c r="D120" s="185" t="s">
        <v>812</v>
      </c>
      <c r="E120" s="158">
        <v>361</v>
      </c>
      <c r="F120" s="158">
        <v>365</v>
      </c>
      <c r="G120" s="158">
        <v>373</v>
      </c>
      <c r="H120" s="158">
        <v>381</v>
      </c>
      <c r="I120" s="158">
        <v>345</v>
      </c>
      <c r="J120" s="159">
        <f t="shared" si="3"/>
        <v>1825</v>
      </c>
    </row>
    <row r="121" spans="1:10" ht="16.5" thickBot="1">
      <c r="A121" s="211">
        <v>30</v>
      </c>
      <c r="B121" s="212" t="s">
        <v>229</v>
      </c>
      <c r="C121" s="213" t="s">
        <v>749</v>
      </c>
      <c r="D121" s="185" t="s">
        <v>809</v>
      </c>
      <c r="E121" s="158">
        <v>2.2871199999999998</v>
      </c>
      <c r="F121" s="158">
        <v>2.2871199999999998</v>
      </c>
      <c r="G121" s="158">
        <v>2.2871199999999998</v>
      </c>
      <c r="H121" s="158">
        <v>2.2871199999999998</v>
      </c>
      <c r="I121" s="158">
        <v>2.0012300000000001</v>
      </c>
      <c r="J121" s="159">
        <f t="shared" si="3"/>
        <v>11.149709999999999</v>
      </c>
    </row>
    <row r="122" spans="1:10" ht="16.5" thickBot="1">
      <c r="A122" s="211"/>
      <c r="B122" s="212"/>
      <c r="C122" s="213"/>
      <c r="D122" s="185" t="s">
        <v>810</v>
      </c>
      <c r="E122" s="165">
        <v>4.4060475161987163E-4</v>
      </c>
      <c r="F122" s="165">
        <v>4.4060475161987163E-4</v>
      </c>
      <c r="G122" s="165">
        <v>4.4060475161987163E-4</v>
      </c>
      <c r="H122" s="165">
        <v>4.4060475161987163E-4</v>
      </c>
      <c r="I122" s="165">
        <v>3.8552915766738768E-4</v>
      </c>
      <c r="J122" s="166">
        <f t="shared" si="3"/>
        <v>2.1479481641468743E-3</v>
      </c>
    </row>
    <row r="123" spans="1:10" ht="16.5" thickBot="1">
      <c r="A123" s="211"/>
      <c r="B123" s="212"/>
      <c r="C123" s="213"/>
      <c r="D123" s="185" t="s">
        <v>811</v>
      </c>
      <c r="E123" s="165">
        <v>4.578833693304548E-4</v>
      </c>
      <c r="F123" s="165">
        <v>8.8142548596112542E-3</v>
      </c>
      <c r="G123" s="165">
        <v>8.8142548596112542E-3</v>
      </c>
      <c r="H123" s="165">
        <v>8.8142548596112542E-3</v>
      </c>
      <c r="I123" s="165">
        <v>8.7570194384449501E-3</v>
      </c>
      <c r="J123" s="166">
        <f t="shared" si="3"/>
        <v>3.5657667386609165E-2</v>
      </c>
    </row>
    <row r="124" spans="1:10" ht="16.5" thickBot="1">
      <c r="A124" s="211"/>
      <c r="B124" s="212"/>
      <c r="C124" s="213"/>
      <c r="D124" s="185" t="s">
        <v>812</v>
      </c>
      <c r="E124" s="158">
        <v>8</v>
      </c>
      <c r="F124" s="158">
        <v>8</v>
      </c>
      <c r="G124" s="158">
        <v>8</v>
      </c>
      <c r="H124" s="158">
        <v>8</v>
      </c>
      <c r="I124" s="158">
        <v>7</v>
      </c>
      <c r="J124" s="159">
        <f t="shared" si="3"/>
        <v>39</v>
      </c>
    </row>
    <row r="125" spans="1:10" ht="16.5" thickBot="1">
      <c r="A125" s="211">
        <v>31</v>
      </c>
      <c r="B125" s="212" t="s">
        <v>231</v>
      </c>
      <c r="C125" s="213" t="s">
        <v>788</v>
      </c>
      <c r="D125" s="185" t="s">
        <v>809</v>
      </c>
      <c r="E125" s="158">
        <v>658.68501414606862</v>
      </c>
      <c r="F125" s="158">
        <v>662.55637862887511</v>
      </c>
      <c r="G125" s="158">
        <v>670.29910759448796</v>
      </c>
      <c r="H125" s="158">
        <v>678.59488862907324</v>
      </c>
      <c r="I125" s="158">
        <v>642.64650414587049</v>
      </c>
      <c r="J125" s="159">
        <f t="shared" si="3"/>
        <v>3312.7818931443753</v>
      </c>
    </row>
    <row r="126" spans="1:10" ht="16.5" thickBot="1">
      <c r="A126" s="211"/>
      <c r="B126" s="212"/>
      <c r="C126" s="213"/>
      <c r="D126" s="185" t="s">
        <v>810</v>
      </c>
      <c r="E126" s="165">
        <v>0.30678576855191392</v>
      </c>
      <c r="F126" s="165">
        <v>0.30858887550394032</v>
      </c>
      <c r="G126" s="165">
        <v>0.31219508940799301</v>
      </c>
      <c r="H126" s="165">
        <v>0.31605889001947812</v>
      </c>
      <c r="I126" s="165">
        <v>0.29931575403637611</v>
      </c>
      <c r="J126" s="166">
        <f t="shared" si="3"/>
        <v>1.5429443775197016</v>
      </c>
    </row>
    <row r="127" spans="1:10" ht="16.5" thickBot="1">
      <c r="A127" s="211"/>
      <c r="B127" s="212"/>
      <c r="C127" s="213"/>
      <c r="D127" s="185" t="s">
        <v>811</v>
      </c>
      <c r="E127" s="165">
        <v>0.11489710102471495</v>
      </c>
      <c r="F127" s="165">
        <v>0.12348303048835862</v>
      </c>
      <c r="G127" s="165">
        <v>0.12483362613432504</v>
      </c>
      <c r="H127" s="165">
        <v>0.12628069289786051</v>
      </c>
      <c r="I127" s="165">
        <v>0.12001007025587355</v>
      </c>
      <c r="J127" s="166">
        <f t="shared" si="3"/>
        <v>0.6095045208011326</v>
      </c>
    </row>
    <row r="128" spans="1:10" ht="15.75" customHeight="1" thickBot="1">
      <c r="A128" s="211"/>
      <c r="B128" s="212"/>
      <c r="C128" s="213"/>
      <c r="D128" s="185" t="s">
        <v>812</v>
      </c>
      <c r="E128" s="158">
        <v>1191</v>
      </c>
      <c r="F128" s="158">
        <v>1198</v>
      </c>
      <c r="G128" s="158">
        <v>1212</v>
      </c>
      <c r="H128" s="158">
        <v>1227</v>
      </c>
      <c r="I128" s="158">
        <v>1162</v>
      </c>
      <c r="J128" s="159">
        <f t="shared" si="3"/>
        <v>5990</v>
      </c>
    </row>
    <row r="129" spans="1:10" ht="16.149999999999999" customHeight="1" thickBot="1">
      <c r="A129" s="211">
        <v>32</v>
      </c>
      <c r="B129" s="212" t="s">
        <v>233</v>
      </c>
      <c r="C129" s="213" t="s">
        <v>791</v>
      </c>
      <c r="D129" s="185" t="s">
        <v>809</v>
      </c>
      <c r="E129" s="158">
        <v>381.37687593024742</v>
      </c>
      <c r="F129" s="158">
        <v>390.28755060151491</v>
      </c>
      <c r="G129" s="158">
        <v>408.10889994404982</v>
      </c>
      <c r="H129" s="158">
        <v>424.14811435233128</v>
      </c>
      <c r="I129" s="158">
        <v>347.51631217943111</v>
      </c>
      <c r="J129" s="159">
        <f t="shared" si="3"/>
        <v>1951.4377530075744</v>
      </c>
    </row>
    <row r="130" spans="1:10" ht="16.5" thickBot="1">
      <c r="A130" s="211"/>
      <c r="B130" s="212"/>
      <c r="C130" s="213"/>
      <c r="D130" s="185" t="s">
        <v>810</v>
      </c>
      <c r="E130" s="165">
        <v>6.3405862796464792E-3</v>
      </c>
      <c r="F130" s="165">
        <v>6.4887308188905568E-3</v>
      </c>
      <c r="G130" s="165">
        <v>6.7850198973787102E-3</v>
      </c>
      <c r="H130" s="165">
        <v>7.0516800680180472E-3</v>
      </c>
      <c r="I130" s="165">
        <v>5.7776370305189888E-3</v>
      </c>
      <c r="J130" s="166">
        <f t="shared" si="3"/>
        <v>3.2443654094452781E-2</v>
      </c>
    </row>
    <row r="131" spans="1:10" ht="16.5" thickBot="1">
      <c r="A131" s="211"/>
      <c r="B131" s="212"/>
      <c r="C131" s="213"/>
      <c r="D131" s="185" t="s">
        <v>811</v>
      </c>
      <c r="E131" s="165">
        <v>0.13586127201049555</v>
      </c>
      <c r="F131" s="165">
        <v>0.17776241197634934</v>
      </c>
      <c r="G131" s="165">
        <v>0.18411106954693326</v>
      </c>
      <c r="H131" s="165">
        <v>0.18982486136045879</v>
      </c>
      <c r="I131" s="165">
        <v>0.16252563380694796</v>
      </c>
      <c r="J131" s="166">
        <f t="shared" si="3"/>
        <v>0.85008524870118485</v>
      </c>
    </row>
    <row r="132" spans="1:10" ht="16.5" thickBot="1">
      <c r="A132" s="211"/>
      <c r="B132" s="212"/>
      <c r="C132" s="213"/>
      <c r="D132" s="185" t="s">
        <v>812</v>
      </c>
      <c r="E132" s="158">
        <v>214</v>
      </c>
      <c r="F132" s="158">
        <v>219</v>
      </c>
      <c r="G132" s="158">
        <v>229</v>
      </c>
      <c r="H132" s="158">
        <v>238</v>
      </c>
      <c r="I132" s="158">
        <v>195</v>
      </c>
      <c r="J132" s="159">
        <f t="shared" si="3"/>
        <v>1095</v>
      </c>
    </row>
    <row r="133" spans="1:10" ht="16.149999999999999" customHeight="1" thickBot="1">
      <c r="A133" s="211">
        <v>33</v>
      </c>
      <c r="B133" s="212" t="s">
        <v>235</v>
      </c>
      <c r="C133" s="213" t="s">
        <v>791</v>
      </c>
      <c r="D133" s="185" t="s">
        <v>809</v>
      </c>
      <c r="E133" s="158">
        <v>68.340948303983438</v>
      </c>
      <c r="F133" s="158">
        <v>70.545495023466771</v>
      </c>
      <c r="G133" s="158">
        <v>73.852315102691776</v>
      </c>
      <c r="H133" s="158">
        <v>78.261408541658454</v>
      </c>
      <c r="I133" s="158">
        <v>61.727308145533435</v>
      </c>
      <c r="J133" s="159">
        <f t="shared" si="3"/>
        <v>352.72747511733382</v>
      </c>
    </row>
    <row r="134" spans="1:10" ht="16.5" thickBot="1">
      <c r="A134" s="211"/>
      <c r="B134" s="212"/>
      <c r="C134" s="213"/>
      <c r="D134" s="185" t="s">
        <v>810</v>
      </c>
      <c r="E134" s="165">
        <v>1.1362033371774744E-3</v>
      </c>
      <c r="F134" s="165">
        <v>1.1728550577315864E-3</v>
      </c>
      <c r="G134" s="165">
        <v>1.2278326385627544E-3</v>
      </c>
      <c r="H134" s="165">
        <v>1.3011360796709786E-3</v>
      </c>
      <c r="I134" s="165">
        <v>1.026248175515138E-3</v>
      </c>
      <c r="J134" s="166">
        <f t="shared" si="3"/>
        <v>5.8642752886579313E-3</v>
      </c>
    </row>
    <row r="135" spans="1:10" ht="16.5" thickBot="1">
      <c r="A135" s="211"/>
      <c r="B135" s="212"/>
      <c r="C135" s="213"/>
      <c r="D135" s="185" t="s">
        <v>811</v>
      </c>
      <c r="E135" s="165">
        <v>2.434570303806486E-2</v>
      </c>
      <c r="F135" s="165">
        <v>3.2984500890281425E-2</v>
      </c>
      <c r="G135" s="165">
        <v>3.4162518779220045E-2</v>
      </c>
      <c r="H135" s="165">
        <v>3.5733209297804873E-2</v>
      </c>
      <c r="I135" s="165">
        <v>2.9843119853111763E-2</v>
      </c>
      <c r="J135" s="166">
        <f t="shared" si="3"/>
        <v>0.15706905185848297</v>
      </c>
    </row>
    <row r="136" spans="1:10" ht="16.5" thickBot="1">
      <c r="A136" s="211"/>
      <c r="B136" s="212"/>
      <c r="C136" s="213"/>
      <c r="D136" s="185" t="s">
        <v>812</v>
      </c>
      <c r="E136" s="158">
        <v>62</v>
      </c>
      <c r="F136" s="158">
        <v>64</v>
      </c>
      <c r="G136" s="158">
        <v>67</v>
      </c>
      <c r="H136" s="158">
        <v>71</v>
      </c>
      <c r="I136" s="158">
        <v>56</v>
      </c>
      <c r="J136" s="159">
        <f t="shared" si="3"/>
        <v>320</v>
      </c>
    </row>
    <row r="137" spans="1:10" ht="16.149999999999999" customHeight="1" thickBot="1">
      <c r="A137" s="211">
        <v>34</v>
      </c>
      <c r="B137" s="212" t="s">
        <v>237</v>
      </c>
      <c r="C137" s="213" t="s">
        <v>791</v>
      </c>
      <c r="D137" s="185" t="s">
        <v>809</v>
      </c>
      <c r="E137" s="158">
        <v>31.914097659574473</v>
      </c>
      <c r="F137" s="158">
        <v>32.943584680851068</v>
      </c>
      <c r="G137" s="158">
        <v>34.487815212765966</v>
      </c>
      <c r="H137" s="158">
        <v>36.546789255319155</v>
      </c>
      <c r="I137" s="158">
        <v>28.825636595744683</v>
      </c>
      <c r="J137" s="159">
        <f t="shared" si="3"/>
        <v>164.71792340425537</v>
      </c>
    </row>
    <row r="138" spans="1:10" ht="16.5" thickBot="1">
      <c r="A138" s="211"/>
      <c r="B138" s="212"/>
      <c r="C138" s="213"/>
      <c r="D138" s="185" t="s">
        <v>810</v>
      </c>
      <c r="E138" s="165">
        <v>2.0582022701162695E-3</v>
      </c>
      <c r="F138" s="165">
        <v>2.1245958917329231E-3</v>
      </c>
      <c r="G138" s="165">
        <v>2.2241863241579036E-3</v>
      </c>
      <c r="H138" s="165">
        <v>2.3569735673912118E-3</v>
      </c>
      <c r="I138" s="165">
        <v>1.8590214052663079E-3</v>
      </c>
      <c r="J138" s="166">
        <f t="shared" si="3"/>
        <v>1.0622979458664616E-2</v>
      </c>
    </row>
    <row r="139" spans="1:10" ht="16.5" thickBot="1">
      <c r="A139" s="211"/>
      <c r="B139" s="212"/>
      <c r="C139" s="213"/>
      <c r="D139" s="185" t="s">
        <v>811</v>
      </c>
      <c r="E139" s="165">
        <v>1.038443845140392E-2</v>
      </c>
      <c r="F139" s="165">
        <v>1.0719420336933079E-2</v>
      </c>
      <c r="G139" s="165">
        <v>1.1221893165226817E-2</v>
      </c>
      <c r="H139" s="165">
        <v>1.1891856936285134E-2</v>
      </c>
      <c r="I139" s="165">
        <v>9.379492794816445E-3</v>
      </c>
      <c r="J139" s="166">
        <f t="shared" si="3"/>
        <v>5.3597101684665395E-2</v>
      </c>
    </row>
    <row r="140" spans="1:10" ht="16.5" thickBot="1">
      <c r="A140" s="211"/>
      <c r="B140" s="212"/>
      <c r="C140" s="213"/>
      <c r="D140" s="185" t="s">
        <v>812</v>
      </c>
      <c r="E140" s="158">
        <v>62</v>
      </c>
      <c r="F140" s="158">
        <v>64</v>
      </c>
      <c r="G140" s="158">
        <v>67</v>
      </c>
      <c r="H140" s="158">
        <v>71</v>
      </c>
      <c r="I140" s="158">
        <v>56</v>
      </c>
      <c r="J140" s="159">
        <f t="shared" si="3"/>
        <v>320</v>
      </c>
    </row>
    <row r="141" spans="1:10" ht="16.149999999999999" customHeight="1" thickBot="1">
      <c r="A141" s="211">
        <v>35</v>
      </c>
      <c r="B141" s="212" t="s">
        <v>239</v>
      </c>
      <c r="C141" s="213" t="s">
        <v>791</v>
      </c>
      <c r="D141" s="185" t="s">
        <v>809</v>
      </c>
      <c r="E141" s="158">
        <v>10.860522422258594</v>
      </c>
      <c r="F141" s="158">
        <v>11.765565957446809</v>
      </c>
      <c r="G141" s="158">
        <v>11.765565957446809</v>
      </c>
      <c r="H141" s="158">
        <v>12.670609492635025</v>
      </c>
      <c r="I141" s="158">
        <v>9.9554788870703774</v>
      </c>
      <c r="J141" s="159">
        <f t="shared" si="3"/>
        <v>57.017742716857612</v>
      </c>
    </row>
    <row r="142" spans="1:10" ht="16.5" thickBot="1">
      <c r="A142" s="211"/>
      <c r="B142" s="212"/>
      <c r="C142" s="213"/>
      <c r="D142" s="185" t="s">
        <v>810</v>
      </c>
      <c r="E142" s="165">
        <v>7.0041622804382052E-4</v>
      </c>
      <c r="F142" s="165">
        <v>7.587842470474723E-4</v>
      </c>
      <c r="G142" s="165">
        <v>7.587842470474723E-4</v>
      </c>
      <c r="H142" s="165">
        <v>8.1715226605112397E-4</v>
      </c>
      <c r="I142" s="165">
        <v>6.4204820904016895E-4</v>
      </c>
      <c r="J142" s="166">
        <f t="shared" ref="J142:J205" si="4">SUM(E142:I142)</f>
        <v>3.6771851972300582E-3</v>
      </c>
    </row>
    <row r="143" spans="1:10" ht="16.5" thickBot="1">
      <c r="A143" s="211"/>
      <c r="B143" s="212"/>
      <c r="C143" s="213"/>
      <c r="D143" s="185" t="s">
        <v>811</v>
      </c>
      <c r="E143" s="165">
        <v>3.5338748363515633E-3</v>
      </c>
      <c r="F143" s="165">
        <v>8.5627056587473244E-3</v>
      </c>
      <c r="G143" s="165">
        <v>8.5627056587473244E-3</v>
      </c>
      <c r="H143" s="165">
        <v>8.8571952284432903E-3</v>
      </c>
      <c r="I143" s="165">
        <v>7.9737265193553977E-3</v>
      </c>
      <c r="J143" s="166">
        <f t="shared" si="4"/>
        <v>3.7490207901644902E-2</v>
      </c>
    </row>
    <row r="144" spans="1:10" ht="16.5" thickBot="1">
      <c r="A144" s="211"/>
      <c r="B144" s="212"/>
      <c r="C144" s="213"/>
      <c r="D144" s="185" t="s">
        <v>812</v>
      </c>
      <c r="E144" s="158">
        <v>12</v>
      </c>
      <c r="F144" s="158">
        <v>13</v>
      </c>
      <c r="G144" s="158">
        <v>13</v>
      </c>
      <c r="H144" s="158">
        <v>14</v>
      </c>
      <c r="I144" s="158">
        <v>11</v>
      </c>
      <c r="J144" s="159">
        <f t="shared" si="4"/>
        <v>63</v>
      </c>
    </row>
    <row r="145" spans="1:10" ht="16.149999999999999" customHeight="1" thickBot="1">
      <c r="A145" s="211">
        <v>36</v>
      </c>
      <c r="B145" s="212" t="s">
        <v>240</v>
      </c>
      <c r="C145" s="213" t="s">
        <v>793</v>
      </c>
      <c r="D145" s="185" t="s">
        <v>809</v>
      </c>
      <c r="E145" s="158">
        <v>0.94477</v>
      </c>
      <c r="F145" s="158">
        <v>0.94477</v>
      </c>
      <c r="G145" s="158">
        <v>0.94477</v>
      </c>
      <c r="H145" s="158">
        <v>0.94477</v>
      </c>
      <c r="I145" s="158">
        <v>0.94477</v>
      </c>
      <c r="J145" s="159">
        <f t="shared" si="4"/>
        <v>4.7238499999999997</v>
      </c>
    </row>
    <row r="146" spans="1:10" ht="16.5" thickBot="1">
      <c r="A146" s="211"/>
      <c r="B146" s="212"/>
      <c r="C146" s="213"/>
      <c r="D146" s="185" t="s">
        <v>810</v>
      </c>
      <c r="E146" s="165">
        <v>2.3866090712743047E-5</v>
      </c>
      <c r="F146" s="165">
        <v>2.3866090712743047E-5</v>
      </c>
      <c r="G146" s="165">
        <v>2.3866090712743047E-5</v>
      </c>
      <c r="H146" s="165">
        <v>2.3866090712743047E-5</v>
      </c>
      <c r="I146" s="165">
        <v>2.3866090712743047E-5</v>
      </c>
      <c r="J146" s="166">
        <f t="shared" si="4"/>
        <v>1.1933045356371524E-4</v>
      </c>
    </row>
    <row r="147" spans="1:10" ht="16.5" thickBot="1">
      <c r="A147" s="211"/>
      <c r="B147" s="212"/>
      <c r="C147" s="213"/>
      <c r="D147" s="185" t="s">
        <v>811</v>
      </c>
      <c r="E147" s="165">
        <v>3.313174946004329E-4</v>
      </c>
      <c r="F147" s="165">
        <v>1.5571922246220347E-3</v>
      </c>
      <c r="G147" s="165">
        <v>1.5571922246220347E-3</v>
      </c>
      <c r="H147" s="165">
        <v>1.5571922246220347E-3</v>
      </c>
      <c r="I147" s="165">
        <v>1.5571922246220347E-3</v>
      </c>
      <c r="J147" s="166">
        <f t="shared" si="4"/>
        <v>6.5600863930885718E-3</v>
      </c>
    </row>
    <row r="148" spans="1:10" ht="16.5" thickBot="1">
      <c r="A148" s="211"/>
      <c r="B148" s="212"/>
      <c r="C148" s="213"/>
      <c r="D148" s="185" t="s">
        <v>812</v>
      </c>
      <c r="E148" s="158">
        <v>1</v>
      </c>
      <c r="F148" s="158">
        <v>1</v>
      </c>
      <c r="G148" s="158">
        <v>1</v>
      </c>
      <c r="H148" s="158">
        <v>1</v>
      </c>
      <c r="I148" s="158">
        <v>1</v>
      </c>
      <c r="J148" s="159">
        <f t="shared" si="4"/>
        <v>5</v>
      </c>
    </row>
    <row r="149" spans="1:10" ht="16.149999999999999" customHeight="1" thickBot="1">
      <c r="A149" s="211">
        <v>37</v>
      </c>
      <c r="B149" s="212" t="s">
        <v>242</v>
      </c>
      <c r="C149" s="213" t="s">
        <v>786</v>
      </c>
      <c r="D149" s="185" t="s">
        <v>809</v>
      </c>
      <c r="E149" s="158">
        <v>2021.4973848000002</v>
      </c>
      <c r="F149" s="158">
        <v>2073.1669044000005</v>
      </c>
      <c r="G149" s="158">
        <v>2177.0864999999999</v>
      </c>
      <c r="H149" s="158">
        <v>2281.0060956000002</v>
      </c>
      <c r="I149" s="158">
        <v>1814.2387500000002</v>
      </c>
      <c r="J149" s="159">
        <f t="shared" si="4"/>
        <v>10366.995634800001</v>
      </c>
    </row>
    <row r="150" spans="1:10" ht="16.5" thickBot="1">
      <c r="A150" s="211"/>
      <c r="B150" s="212"/>
      <c r="C150" s="213"/>
      <c r="D150" s="185" t="s">
        <v>810</v>
      </c>
      <c r="E150" s="165">
        <v>0.24817710583153421</v>
      </c>
      <c r="F150" s="165">
        <v>0.25452051835853201</v>
      </c>
      <c r="G150" s="165">
        <v>0.26727861771058387</v>
      </c>
      <c r="H150" s="165">
        <v>0.28003671706263578</v>
      </c>
      <c r="I150" s="165">
        <v>0.22273218142548659</v>
      </c>
      <c r="J150" s="166">
        <f t="shared" si="4"/>
        <v>1.2727451403887724</v>
      </c>
    </row>
    <row r="151" spans="1:10" ht="16.5" thickBot="1">
      <c r="A151" s="211"/>
      <c r="B151" s="212"/>
      <c r="C151" s="213"/>
      <c r="D151" s="185" t="s">
        <v>811</v>
      </c>
      <c r="E151" s="165">
        <v>0.3196220302375819</v>
      </c>
      <c r="F151" s="165">
        <v>0.33160097192224719</v>
      </c>
      <c r="G151" s="165">
        <v>0.34826133909287366</v>
      </c>
      <c r="H151" s="165">
        <v>0.36487580993520619</v>
      </c>
      <c r="I151" s="165">
        <v>0.29020248380129671</v>
      </c>
      <c r="J151" s="166">
        <f t="shared" si="4"/>
        <v>1.6545626349892055</v>
      </c>
    </row>
    <row r="152" spans="1:10" ht="15.75" customHeight="1" thickBot="1">
      <c r="A152" s="211"/>
      <c r="B152" s="212"/>
      <c r="C152" s="213"/>
      <c r="D152" s="185" t="s">
        <v>812</v>
      </c>
      <c r="E152" s="158">
        <v>6964</v>
      </c>
      <c r="F152" s="158">
        <v>7142</v>
      </c>
      <c r="G152" s="158">
        <v>7500</v>
      </c>
      <c r="H152" s="158">
        <v>7858</v>
      </c>
      <c r="I152" s="158">
        <v>6250</v>
      </c>
      <c r="J152" s="159">
        <f t="shared" si="4"/>
        <v>35714</v>
      </c>
    </row>
    <row r="153" spans="1:10" ht="16.5" thickBot="1">
      <c r="A153" s="211">
        <v>38</v>
      </c>
      <c r="B153" s="212" t="s">
        <v>244</v>
      </c>
      <c r="C153" s="213" t="s">
        <v>756</v>
      </c>
      <c r="D153" s="185" t="s">
        <v>809</v>
      </c>
      <c r="E153" s="158">
        <v>779.59964896067277</v>
      </c>
      <c r="F153" s="158">
        <v>783.19227407109065</v>
      </c>
      <c r="G153" s="158">
        <v>792.17383684713525</v>
      </c>
      <c r="H153" s="158">
        <v>801.15539962317985</v>
      </c>
      <c r="I153" s="158">
        <v>761.63652340858357</v>
      </c>
      <c r="J153" s="159">
        <f t="shared" si="4"/>
        <v>3917.757682910662</v>
      </c>
    </row>
    <row r="154" spans="1:10" ht="16.5" thickBot="1">
      <c r="A154" s="211"/>
      <c r="B154" s="212"/>
      <c r="C154" s="213"/>
      <c r="D154" s="185" t="s">
        <v>810</v>
      </c>
      <c r="E154" s="165">
        <v>8.8988858418081365E-2</v>
      </c>
      <c r="F154" s="165">
        <v>8.9398945323233822E-2</v>
      </c>
      <c r="G154" s="165">
        <v>9.0424162586114937E-2</v>
      </c>
      <c r="H154" s="165">
        <v>9.1449379848996051E-2</v>
      </c>
      <c r="I154" s="165">
        <v>8.6938423892319122E-2</v>
      </c>
      <c r="J154" s="166">
        <f t="shared" si="4"/>
        <v>0.44719977006874523</v>
      </c>
    </row>
    <row r="155" spans="1:10" ht="16.5" thickBot="1">
      <c r="A155" s="211"/>
      <c r="B155" s="212"/>
      <c r="C155" s="213"/>
      <c r="D155" s="185" t="s">
        <v>811</v>
      </c>
      <c r="E155" s="165">
        <v>0.1482586373455452</v>
      </c>
      <c r="F155" s="165">
        <v>0.25415766402093465</v>
      </c>
      <c r="G155" s="165">
        <v>0.25723215189215565</v>
      </c>
      <c r="H155" s="165">
        <v>0.25894020070950058</v>
      </c>
      <c r="I155" s="165">
        <v>0.25142478591318262</v>
      </c>
      <c r="J155" s="166">
        <f t="shared" si="4"/>
        <v>1.1700134398813187</v>
      </c>
    </row>
    <row r="156" spans="1:10" ht="16.5" thickBot="1">
      <c r="A156" s="211"/>
      <c r="B156" s="212"/>
      <c r="C156" s="213"/>
      <c r="D156" s="185" t="s">
        <v>812</v>
      </c>
      <c r="E156" s="158">
        <v>434</v>
      </c>
      <c r="F156" s="158">
        <v>436</v>
      </c>
      <c r="G156" s="158">
        <v>441</v>
      </c>
      <c r="H156" s="158">
        <v>446</v>
      </c>
      <c r="I156" s="158">
        <v>424</v>
      </c>
      <c r="J156" s="159">
        <f t="shared" si="4"/>
        <v>2181</v>
      </c>
    </row>
    <row r="157" spans="1:10" ht="16.149999999999999" customHeight="1" thickBot="1">
      <c r="A157" s="211">
        <v>39</v>
      </c>
      <c r="B157" s="212" t="s">
        <v>246</v>
      </c>
      <c r="C157" s="213" t="s">
        <v>802</v>
      </c>
      <c r="D157" s="185" t="s">
        <v>809</v>
      </c>
      <c r="E157" s="158">
        <v>321</v>
      </c>
      <c r="F157" s="158">
        <v>327</v>
      </c>
      <c r="G157" s="158">
        <v>339</v>
      </c>
      <c r="H157" s="158">
        <v>351</v>
      </c>
      <c r="I157" s="158">
        <v>297</v>
      </c>
      <c r="J157" s="159">
        <f t="shared" si="4"/>
        <v>1635</v>
      </c>
    </row>
    <row r="158" spans="1:10" ht="16.5" thickBot="1">
      <c r="A158" s="211"/>
      <c r="B158" s="212"/>
      <c r="C158" s="213"/>
      <c r="D158" s="185" t="s">
        <v>810</v>
      </c>
      <c r="E158" s="165">
        <v>0</v>
      </c>
      <c r="F158" s="165">
        <v>0</v>
      </c>
      <c r="G158" s="165">
        <v>0</v>
      </c>
      <c r="H158" s="165">
        <v>0</v>
      </c>
      <c r="I158" s="165">
        <v>0</v>
      </c>
      <c r="J158" s="166">
        <f t="shared" si="4"/>
        <v>0</v>
      </c>
    </row>
    <row r="159" spans="1:10" ht="16.5" thickBot="1">
      <c r="A159" s="211"/>
      <c r="B159" s="212"/>
      <c r="C159" s="213"/>
      <c r="D159" s="185" t="s">
        <v>811</v>
      </c>
      <c r="E159" s="165">
        <v>0</v>
      </c>
      <c r="F159" s="165">
        <v>0</v>
      </c>
      <c r="G159" s="165">
        <v>0</v>
      </c>
      <c r="H159" s="165">
        <v>0</v>
      </c>
      <c r="I159" s="165">
        <v>0</v>
      </c>
      <c r="J159" s="166">
        <f t="shared" si="4"/>
        <v>0</v>
      </c>
    </row>
    <row r="160" spans="1:10" ht="16.5" thickBot="1">
      <c r="A160" s="211"/>
      <c r="B160" s="212"/>
      <c r="C160" s="213"/>
      <c r="D160" s="185" t="s">
        <v>812</v>
      </c>
      <c r="E160" s="158">
        <v>10700</v>
      </c>
      <c r="F160" s="158">
        <v>10900</v>
      </c>
      <c r="G160" s="158">
        <v>11300</v>
      </c>
      <c r="H160" s="158">
        <v>11700</v>
      </c>
      <c r="I160" s="158">
        <v>9900</v>
      </c>
      <c r="J160" s="159">
        <f t="shared" si="4"/>
        <v>54500</v>
      </c>
    </row>
    <row r="161" spans="1:10" ht="16.149999999999999" customHeight="1" thickBot="1">
      <c r="A161" s="211">
        <v>40</v>
      </c>
      <c r="B161" s="212" t="s">
        <v>248</v>
      </c>
      <c r="C161" s="213" t="s">
        <v>802</v>
      </c>
      <c r="D161" s="185" t="s">
        <v>809</v>
      </c>
      <c r="E161" s="158">
        <v>160.5</v>
      </c>
      <c r="F161" s="158">
        <v>163.5</v>
      </c>
      <c r="G161" s="158">
        <v>169.5</v>
      </c>
      <c r="H161" s="158">
        <v>175.5</v>
      </c>
      <c r="I161" s="158">
        <v>148.5</v>
      </c>
      <c r="J161" s="159">
        <f t="shared" si="4"/>
        <v>817.5</v>
      </c>
    </row>
    <row r="162" spans="1:10" ht="16.5" thickBot="1">
      <c r="A162" s="211"/>
      <c r="B162" s="212"/>
      <c r="C162" s="213"/>
      <c r="D162" s="185" t="s">
        <v>810</v>
      </c>
      <c r="E162" s="165">
        <v>1.5021598272138269E-2</v>
      </c>
      <c r="F162" s="165">
        <v>1.5302375809935247E-2</v>
      </c>
      <c r="G162" s="165">
        <v>1.58639308855292E-2</v>
      </c>
      <c r="H162" s="165">
        <v>1.6425485961123153E-2</v>
      </c>
      <c r="I162" s="165">
        <v>1.3898488120950361E-2</v>
      </c>
      <c r="J162" s="166">
        <f t="shared" si="4"/>
        <v>7.651187904967624E-2</v>
      </c>
    </row>
    <row r="163" spans="1:10" ht="16.5" thickBot="1">
      <c r="A163" s="211"/>
      <c r="B163" s="212"/>
      <c r="C163" s="213"/>
      <c r="D163" s="185" t="s">
        <v>811</v>
      </c>
      <c r="E163" s="165">
        <v>1.0399568034557265E-2</v>
      </c>
      <c r="F163" s="165">
        <v>1.0593952483801326E-2</v>
      </c>
      <c r="G163" s="165">
        <v>1.0982721382289447E-2</v>
      </c>
      <c r="H163" s="165">
        <v>1.1371490280777569E-2</v>
      </c>
      <c r="I163" s="165">
        <v>9.622030237581021E-3</v>
      </c>
      <c r="J163" s="166">
        <f t="shared" si="4"/>
        <v>5.2969762419006632E-2</v>
      </c>
    </row>
    <row r="164" spans="1:10" ht="16.5" thickBot="1">
      <c r="A164" s="211"/>
      <c r="B164" s="212"/>
      <c r="C164" s="213"/>
      <c r="D164" s="185" t="s">
        <v>812</v>
      </c>
      <c r="E164" s="158">
        <v>10700</v>
      </c>
      <c r="F164" s="158">
        <v>10900</v>
      </c>
      <c r="G164" s="158">
        <v>11300</v>
      </c>
      <c r="H164" s="158">
        <v>11700</v>
      </c>
      <c r="I164" s="158">
        <v>9900</v>
      </c>
      <c r="J164" s="159">
        <f t="shared" si="4"/>
        <v>54500</v>
      </c>
    </row>
    <row r="165" spans="1:10" ht="16.149999999999999" customHeight="1" thickBot="1">
      <c r="A165" s="211">
        <v>41</v>
      </c>
      <c r="B165" s="212" t="s">
        <v>250</v>
      </c>
      <c r="C165" s="213" t="s">
        <v>802</v>
      </c>
      <c r="D165" s="185" t="s">
        <v>809</v>
      </c>
      <c r="E165" s="158">
        <v>374.5</v>
      </c>
      <c r="F165" s="158">
        <v>381.5</v>
      </c>
      <c r="G165" s="158">
        <v>395.5</v>
      </c>
      <c r="H165" s="158">
        <v>409.5</v>
      </c>
      <c r="I165" s="158">
        <v>346.5</v>
      </c>
      <c r="J165" s="159">
        <f t="shared" si="4"/>
        <v>1907.5</v>
      </c>
    </row>
    <row r="166" spans="1:10" ht="16.5" thickBot="1">
      <c r="A166" s="211"/>
      <c r="B166" s="212"/>
      <c r="C166" s="213"/>
      <c r="D166" s="185" t="s">
        <v>810</v>
      </c>
      <c r="E166" s="165">
        <v>3.3509719222462292E-2</v>
      </c>
      <c r="F166" s="165">
        <v>3.4136069114470938E-2</v>
      </c>
      <c r="G166" s="165">
        <v>3.5388768898488215E-2</v>
      </c>
      <c r="H166" s="165">
        <v>3.6641468682505507E-2</v>
      </c>
      <c r="I166" s="165">
        <v>3.100431965442773E-2</v>
      </c>
      <c r="J166" s="166">
        <f t="shared" si="4"/>
        <v>0.17068034557235467</v>
      </c>
    </row>
    <row r="167" spans="1:10" ht="16.5" thickBot="1">
      <c r="A167" s="211"/>
      <c r="B167" s="212"/>
      <c r="C167" s="213"/>
      <c r="D167" s="185" t="s">
        <v>811</v>
      </c>
      <c r="E167" s="165">
        <v>2.1954643628509778E-2</v>
      </c>
      <c r="F167" s="165">
        <v>2.2365010799136133E-2</v>
      </c>
      <c r="G167" s="165">
        <v>2.3185745140388833E-2</v>
      </c>
      <c r="H167" s="165">
        <v>2.4006479481641529E-2</v>
      </c>
      <c r="I167" s="165">
        <v>2.0313174946004382E-2</v>
      </c>
      <c r="J167" s="166">
        <f t="shared" si="4"/>
        <v>0.11182505399568066</v>
      </c>
    </row>
    <row r="168" spans="1:10" ht="16.5" thickBot="1">
      <c r="A168" s="211"/>
      <c r="B168" s="212"/>
      <c r="C168" s="213"/>
      <c r="D168" s="185" t="s">
        <v>812</v>
      </c>
      <c r="E168" s="158">
        <v>10700</v>
      </c>
      <c r="F168" s="158">
        <v>10900</v>
      </c>
      <c r="G168" s="158">
        <v>11300</v>
      </c>
      <c r="H168" s="158">
        <v>11700</v>
      </c>
      <c r="I168" s="158">
        <v>9900</v>
      </c>
      <c r="J168" s="159">
        <f t="shared" si="4"/>
        <v>54500</v>
      </c>
    </row>
    <row r="169" spans="1:10" ht="16.5" thickBot="1">
      <c r="A169" s="211">
        <v>42</v>
      </c>
      <c r="B169" s="212" t="s">
        <v>251</v>
      </c>
      <c r="C169" s="213" t="s">
        <v>813</v>
      </c>
      <c r="D169" s="185" t="s">
        <v>809</v>
      </c>
      <c r="E169" s="158">
        <v>0</v>
      </c>
      <c r="F169" s="158">
        <v>0</v>
      </c>
      <c r="G169" s="158">
        <v>0</v>
      </c>
      <c r="H169" s="158">
        <v>0</v>
      </c>
      <c r="I169" s="158">
        <v>0</v>
      </c>
      <c r="J169" s="159">
        <f t="shared" si="4"/>
        <v>0</v>
      </c>
    </row>
    <row r="170" spans="1:10" ht="16.5" thickBot="1">
      <c r="A170" s="211"/>
      <c r="B170" s="212"/>
      <c r="C170" s="213"/>
      <c r="D170" s="185" t="s">
        <v>810</v>
      </c>
      <c r="E170" s="165">
        <v>0</v>
      </c>
      <c r="F170" s="165">
        <v>0</v>
      </c>
      <c r="G170" s="165">
        <v>0</v>
      </c>
      <c r="H170" s="165">
        <v>0</v>
      </c>
      <c r="I170" s="165">
        <v>0</v>
      </c>
      <c r="J170" s="166">
        <f t="shared" si="4"/>
        <v>0</v>
      </c>
    </row>
    <row r="171" spans="1:10" ht="16.5" thickBot="1">
      <c r="A171" s="211"/>
      <c r="B171" s="212"/>
      <c r="C171" s="213"/>
      <c r="D171" s="185" t="s">
        <v>811</v>
      </c>
      <c r="E171" s="165">
        <v>0</v>
      </c>
      <c r="F171" s="165">
        <v>0</v>
      </c>
      <c r="G171" s="165">
        <v>0</v>
      </c>
      <c r="H171" s="165">
        <v>0</v>
      </c>
      <c r="I171" s="165">
        <v>0</v>
      </c>
      <c r="J171" s="166">
        <f t="shared" si="4"/>
        <v>0</v>
      </c>
    </row>
    <row r="172" spans="1:10" ht="16.5" thickBot="1">
      <c r="A172" s="211"/>
      <c r="B172" s="212"/>
      <c r="C172" s="213"/>
      <c r="D172" s="185" t="s">
        <v>812</v>
      </c>
      <c r="E172" s="158">
        <v>390</v>
      </c>
      <c r="F172" s="158">
        <v>400</v>
      </c>
      <c r="G172" s="158">
        <v>420</v>
      </c>
      <c r="H172" s="158">
        <v>440</v>
      </c>
      <c r="I172" s="158">
        <v>350</v>
      </c>
      <c r="J172" s="159">
        <f t="shared" si="4"/>
        <v>2000</v>
      </c>
    </row>
    <row r="173" spans="1:10" ht="16.5" thickBot="1">
      <c r="A173" s="211">
        <v>43</v>
      </c>
      <c r="B173" s="212" t="s">
        <v>254</v>
      </c>
      <c r="C173" s="213" t="s">
        <v>813</v>
      </c>
      <c r="D173" s="185" t="s">
        <v>809</v>
      </c>
      <c r="E173" s="158">
        <v>0</v>
      </c>
      <c r="F173" s="158">
        <v>0</v>
      </c>
      <c r="G173" s="158">
        <v>0</v>
      </c>
      <c r="H173" s="158">
        <v>0</v>
      </c>
      <c r="I173" s="158">
        <v>0</v>
      </c>
      <c r="J173" s="159">
        <f t="shared" si="4"/>
        <v>0</v>
      </c>
    </row>
    <row r="174" spans="1:10" ht="16.5" thickBot="1">
      <c r="A174" s="211"/>
      <c r="B174" s="212"/>
      <c r="C174" s="213"/>
      <c r="D174" s="185" t="s">
        <v>810</v>
      </c>
      <c r="E174" s="165">
        <v>0</v>
      </c>
      <c r="F174" s="165">
        <v>0</v>
      </c>
      <c r="G174" s="165">
        <v>0</v>
      </c>
      <c r="H174" s="165">
        <v>0</v>
      </c>
      <c r="I174" s="165">
        <v>0</v>
      </c>
      <c r="J174" s="166">
        <f t="shared" si="4"/>
        <v>0</v>
      </c>
    </row>
    <row r="175" spans="1:10" ht="16.5" thickBot="1">
      <c r="A175" s="211"/>
      <c r="B175" s="212"/>
      <c r="C175" s="213"/>
      <c r="D175" s="185" t="s">
        <v>811</v>
      </c>
      <c r="E175" s="165">
        <v>0</v>
      </c>
      <c r="F175" s="165">
        <v>0</v>
      </c>
      <c r="G175" s="165">
        <v>0</v>
      </c>
      <c r="H175" s="165">
        <v>0</v>
      </c>
      <c r="I175" s="165">
        <v>0</v>
      </c>
      <c r="J175" s="166">
        <f t="shared" si="4"/>
        <v>0</v>
      </c>
    </row>
    <row r="176" spans="1:10" ht="15.75" customHeight="1" thickBot="1">
      <c r="A176" s="211"/>
      <c r="B176" s="212"/>
      <c r="C176" s="213"/>
      <c r="D176" s="185" t="s">
        <v>812</v>
      </c>
      <c r="E176" s="158">
        <v>3900</v>
      </c>
      <c r="F176" s="158">
        <v>4000</v>
      </c>
      <c r="G176" s="158">
        <v>4200</v>
      </c>
      <c r="H176" s="158">
        <v>4400</v>
      </c>
      <c r="I176" s="158">
        <v>3500</v>
      </c>
      <c r="J176" s="159">
        <f t="shared" si="4"/>
        <v>20000</v>
      </c>
    </row>
    <row r="177" spans="1:10" ht="16.5" thickBot="1">
      <c r="A177" s="211">
        <v>46</v>
      </c>
      <c r="B177" s="212" t="s">
        <v>255</v>
      </c>
      <c r="C177" s="213" t="s">
        <v>787</v>
      </c>
      <c r="D177" s="185" t="s">
        <v>809</v>
      </c>
      <c r="E177" s="158">
        <v>1785.6000000000001</v>
      </c>
      <c r="F177" s="158">
        <v>1785.6000000000001</v>
      </c>
      <c r="G177" s="158">
        <v>1785.6000000000001</v>
      </c>
      <c r="H177" s="158">
        <v>1785.6000000000001</v>
      </c>
      <c r="I177" s="158">
        <v>1785.6000000000001</v>
      </c>
      <c r="J177" s="159">
        <f t="shared" si="4"/>
        <v>8928</v>
      </c>
    </row>
    <row r="178" spans="1:10" ht="16.5" thickBot="1">
      <c r="A178" s="211"/>
      <c r="B178" s="212"/>
      <c r="C178" s="213"/>
      <c r="D178" s="185" t="s">
        <v>810</v>
      </c>
      <c r="E178" s="165">
        <v>0.20734341252699839</v>
      </c>
      <c r="F178" s="165">
        <v>0.20734341252699839</v>
      </c>
      <c r="G178" s="165">
        <v>0.20734341252699839</v>
      </c>
      <c r="H178" s="165">
        <v>0.20734341252699839</v>
      </c>
      <c r="I178" s="165">
        <v>0.20734341252699839</v>
      </c>
      <c r="J178" s="166">
        <f t="shared" si="4"/>
        <v>1.036717062634992</v>
      </c>
    </row>
    <row r="179" spans="1:10" ht="16.5" thickBot="1">
      <c r="A179" s="211"/>
      <c r="B179" s="212"/>
      <c r="C179" s="213"/>
      <c r="D179" s="185" t="s">
        <v>811</v>
      </c>
      <c r="E179" s="165">
        <v>0.28509719222462282</v>
      </c>
      <c r="F179" s="165">
        <v>0.5226781857451418</v>
      </c>
      <c r="G179" s="165">
        <v>0.5226781857451418</v>
      </c>
      <c r="H179" s="165">
        <v>0.5226781857451418</v>
      </c>
      <c r="I179" s="165">
        <v>0.5226781857451418</v>
      </c>
      <c r="J179" s="166">
        <f t="shared" si="4"/>
        <v>2.37580993520519</v>
      </c>
    </row>
    <row r="180" spans="1:10" ht="16.5" thickBot="1">
      <c r="A180" s="211"/>
      <c r="B180" s="212"/>
      <c r="C180" s="213"/>
      <c r="D180" s="185" t="s">
        <v>812</v>
      </c>
      <c r="E180" s="158">
        <v>24000</v>
      </c>
      <c r="F180" s="158">
        <v>24000</v>
      </c>
      <c r="G180" s="158">
        <v>24000</v>
      </c>
      <c r="H180" s="158">
        <v>24000</v>
      </c>
      <c r="I180" s="158">
        <v>24000</v>
      </c>
      <c r="J180" s="159">
        <f t="shared" si="4"/>
        <v>120000</v>
      </c>
    </row>
    <row r="181" spans="1:10" ht="16.5" customHeight="1" thickBot="1">
      <c r="A181" s="211">
        <v>47</v>
      </c>
      <c r="B181" s="212" t="s">
        <v>257</v>
      </c>
      <c r="C181" s="213" t="s">
        <v>789</v>
      </c>
      <c r="D181" s="185" t="s">
        <v>809</v>
      </c>
      <c r="E181" s="158">
        <v>1.0680000000000002E-3</v>
      </c>
      <c r="F181" s="158">
        <v>1.0680000000000002E-3</v>
      </c>
      <c r="G181" s="158">
        <v>1.0680000000000002E-3</v>
      </c>
      <c r="H181" s="158">
        <v>1.0680000000000002E-3</v>
      </c>
      <c r="I181" s="158">
        <v>1.0680000000000002E-3</v>
      </c>
      <c r="J181" s="159">
        <f t="shared" si="4"/>
        <v>5.340000000000001E-3</v>
      </c>
    </row>
    <row r="182" spans="1:10" ht="16.5" thickBot="1">
      <c r="A182" s="211"/>
      <c r="B182" s="212"/>
      <c r="C182" s="213"/>
      <c r="D182" s="185" t="s">
        <v>810</v>
      </c>
      <c r="E182" s="165">
        <v>4.2516198704103788E-7</v>
      </c>
      <c r="F182" s="165">
        <v>4.2516198704103788E-7</v>
      </c>
      <c r="G182" s="165">
        <v>4.2516198704103788E-7</v>
      </c>
      <c r="H182" s="165">
        <v>4.2516198704103788E-7</v>
      </c>
      <c r="I182" s="165">
        <v>4.2516198704103788E-7</v>
      </c>
      <c r="J182" s="166">
        <f t="shared" si="4"/>
        <v>2.1258099352051893E-6</v>
      </c>
    </row>
    <row r="183" spans="1:10" ht="16.5" thickBot="1">
      <c r="A183" s="211"/>
      <c r="B183" s="212"/>
      <c r="C183" s="213"/>
      <c r="D183" s="185" t="s">
        <v>811</v>
      </c>
      <c r="E183" s="165">
        <v>1.1954643628509752E-7</v>
      </c>
      <c r="F183" s="165">
        <v>1.1954643628509752E-7</v>
      </c>
      <c r="G183" s="165">
        <v>1.1954643628509752E-7</v>
      </c>
      <c r="H183" s="165">
        <v>1.1954643628509752E-7</v>
      </c>
      <c r="I183" s="165">
        <v>1.1954643628509752E-7</v>
      </c>
      <c r="J183" s="166">
        <f t="shared" si="4"/>
        <v>5.9773218142548759E-7</v>
      </c>
    </row>
    <row r="184" spans="1:10" ht="16.5" thickBot="1">
      <c r="A184" s="211"/>
      <c r="B184" s="212"/>
      <c r="C184" s="213"/>
      <c r="D184" s="185" t="s">
        <v>812</v>
      </c>
      <c r="E184" s="158">
        <v>1</v>
      </c>
      <c r="F184" s="158">
        <v>1</v>
      </c>
      <c r="G184" s="158">
        <v>1</v>
      </c>
      <c r="H184" s="158">
        <v>1</v>
      </c>
      <c r="I184" s="158">
        <v>1</v>
      </c>
      <c r="J184" s="159">
        <f t="shared" si="4"/>
        <v>5</v>
      </c>
    </row>
    <row r="185" spans="1:10" ht="16.149999999999999" customHeight="1" thickBot="1">
      <c r="A185" s="211">
        <v>48</v>
      </c>
      <c r="B185" s="212" t="s">
        <v>260</v>
      </c>
      <c r="C185" s="213" t="s">
        <v>789</v>
      </c>
      <c r="D185" s="185" t="s">
        <v>809</v>
      </c>
      <c r="E185" s="158">
        <v>3.2789999999999995E-4</v>
      </c>
      <c r="F185" s="158">
        <v>3.2789999999999995E-4</v>
      </c>
      <c r="G185" s="158">
        <v>3.2789999999999995E-4</v>
      </c>
      <c r="H185" s="158">
        <v>3.2789999999999995E-4</v>
      </c>
      <c r="I185" s="158">
        <v>3.2789999999999995E-4</v>
      </c>
      <c r="J185" s="159">
        <f t="shared" si="4"/>
        <v>1.6394999999999997E-3</v>
      </c>
    </row>
    <row r="186" spans="1:10" ht="16.5" thickBot="1">
      <c r="A186" s="211"/>
      <c r="B186" s="212"/>
      <c r="C186" s="213"/>
      <c r="D186" s="185" t="s">
        <v>810</v>
      </c>
      <c r="E186" s="165">
        <v>1.3049676025917962E-7</v>
      </c>
      <c r="F186" s="165">
        <v>1.3049676025917962E-7</v>
      </c>
      <c r="G186" s="165">
        <v>1.3049676025917962E-7</v>
      </c>
      <c r="H186" s="165">
        <v>1.3049676025917962E-7</v>
      </c>
      <c r="I186" s="165">
        <v>1.3049676025917962E-7</v>
      </c>
      <c r="J186" s="166">
        <f t="shared" si="4"/>
        <v>6.5248380129589815E-7</v>
      </c>
    </row>
    <row r="187" spans="1:10" ht="16.5" thickBot="1">
      <c r="A187" s="211"/>
      <c r="B187" s="212"/>
      <c r="C187" s="213"/>
      <c r="D187" s="185" t="s">
        <v>811</v>
      </c>
      <c r="E187" s="165">
        <v>3.6673866090712846E-8</v>
      </c>
      <c r="F187" s="165">
        <v>3.6673866090712846E-8</v>
      </c>
      <c r="G187" s="165">
        <v>3.6673866090712846E-8</v>
      </c>
      <c r="H187" s="165">
        <v>3.6673866090712846E-8</v>
      </c>
      <c r="I187" s="165">
        <v>3.6673866090712846E-8</v>
      </c>
      <c r="J187" s="166">
        <f t="shared" si="4"/>
        <v>1.8336933045356424E-7</v>
      </c>
    </row>
    <row r="188" spans="1:10" ht="16.5" thickBot="1">
      <c r="A188" s="211"/>
      <c r="B188" s="212"/>
      <c r="C188" s="213"/>
      <c r="D188" s="185" t="s">
        <v>812</v>
      </c>
      <c r="E188" s="158">
        <v>1</v>
      </c>
      <c r="F188" s="158">
        <v>1</v>
      </c>
      <c r="G188" s="158">
        <v>1</v>
      </c>
      <c r="H188" s="158">
        <v>1</v>
      </c>
      <c r="I188" s="158">
        <v>1</v>
      </c>
      <c r="J188" s="159">
        <f t="shared" si="4"/>
        <v>5</v>
      </c>
    </row>
    <row r="189" spans="1:10" ht="16.5" customHeight="1" thickBot="1">
      <c r="A189" s="211">
        <v>49</v>
      </c>
      <c r="B189" s="212" t="s">
        <v>263</v>
      </c>
      <c r="C189" s="213" t="s">
        <v>789</v>
      </c>
      <c r="D189" s="185" t="s">
        <v>809</v>
      </c>
      <c r="E189" s="158">
        <v>1.456969E-3</v>
      </c>
      <c r="F189" s="158">
        <v>1.456969E-3</v>
      </c>
      <c r="G189" s="158">
        <v>1.456969E-3</v>
      </c>
      <c r="H189" s="158">
        <v>1.456969E-3</v>
      </c>
      <c r="I189" s="158">
        <v>1.456969E-3</v>
      </c>
      <c r="J189" s="159">
        <f t="shared" si="4"/>
        <v>7.2848449999999999E-3</v>
      </c>
    </row>
    <row r="190" spans="1:10" ht="16.5" thickBot="1">
      <c r="A190" s="211"/>
      <c r="B190" s="212"/>
      <c r="C190" s="213"/>
      <c r="D190" s="185" t="s">
        <v>810</v>
      </c>
      <c r="E190" s="165">
        <v>5.7984060475162152E-7</v>
      </c>
      <c r="F190" s="165">
        <v>5.7984060475162152E-7</v>
      </c>
      <c r="G190" s="165">
        <v>5.7984060475162152E-7</v>
      </c>
      <c r="H190" s="165">
        <v>5.7984060475162152E-7</v>
      </c>
      <c r="I190" s="165">
        <v>5.7984060475162152E-7</v>
      </c>
      <c r="J190" s="166">
        <f t="shared" si="4"/>
        <v>2.8992030237581078E-6</v>
      </c>
    </row>
    <row r="191" spans="1:10" ht="16.5" thickBot="1">
      <c r="A191" s="211"/>
      <c r="B191" s="212"/>
      <c r="C191" s="213"/>
      <c r="D191" s="185" t="s">
        <v>811</v>
      </c>
      <c r="E191" s="165">
        <v>1.6295421166306741E-7</v>
      </c>
      <c r="F191" s="165">
        <v>1.6295421166306741E-7</v>
      </c>
      <c r="G191" s="165">
        <v>1.6295421166306741E-7</v>
      </c>
      <c r="H191" s="165">
        <v>1.6295421166306741E-7</v>
      </c>
      <c r="I191" s="165">
        <v>1.6295421166306741E-7</v>
      </c>
      <c r="J191" s="166">
        <f t="shared" si="4"/>
        <v>8.1477105831533709E-7</v>
      </c>
    </row>
    <row r="192" spans="1:10" ht="15.75" customHeight="1" thickBot="1">
      <c r="A192" s="211"/>
      <c r="B192" s="212"/>
      <c r="C192" s="213"/>
      <c r="D192" s="185" t="s">
        <v>812</v>
      </c>
      <c r="E192" s="158">
        <v>1</v>
      </c>
      <c r="F192" s="158">
        <v>1</v>
      </c>
      <c r="G192" s="158">
        <v>1</v>
      </c>
      <c r="H192" s="158">
        <v>1</v>
      </c>
      <c r="I192" s="158">
        <v>1</v>
      </c>
      <c r="J192" s="159">
        <f t="shared" si="4"/>
        <v>5</v>
      </c>
    </row>
    <row r="193" spans="1:10" ht="16.149999999999999" customHeight="1" thickBot="1">
      <c r="A193" s="211">
        <v>54</v>
      </c>
      <c r="B193" s="212" t="s">
        <v>265</v>
      </c>
      <c r="C193" s="213" t="s">
        <v>767</v>
      </c>
      <c r="D193" s="185" t="s">
        <v>809</v>
      </c>
      <c r="E193" s="158">
        <v>5.3076499999999998</v>
      </c>
      <c r="F193" s="158">
        <v>5.3076499999999998</v>
      </c>
      <c r="G193" s="158">
        <v>5.3076499999999998</v>
      </c>
      <c r="H193" s="158">
        <v>5.3076499999999998</v>
      </c>
      <c r="I193" s="158">
        <v>5.3076499999999998</v>
      </c>
      <c r="J193" s="159">
        <f t="shared" si="4"/>
        <v>26.538249999999998</v>
      </c>
    </row>
    <row r="194" spans="1:10" ht="16.5" thickBot="1">
      <c r="A194" s="211"/>
      <c r="B194" s="212"/>
      <c r="C194" s="213"/>
      <c r="D194" s="185" t="s">
        <v>810</v>
      </c>
      <c r="E194" s="165">
        <v>5.9927105831533646E-4</v>
      </c>
      <c r="F194" s="165">
        <v>5.9927105831533646E-4</v>
      </c>
      <c r="G194" s="165">
        <v>5.9927105831533646E-4</v>
      </c>
      <c r="H194" s="165">
        <v>5.9927105831533646E-4</v>
      </c>
      <c r="I194" s="165">
        <v>5.9927105831533646E-4</v>
      </c>
      <c r="J194" s="166">
        <f t="shared" si="4"/>
        <v>2.9963552915766821E-3</v>
      </c>
    </row>
    <row r="195" spans="1:10" ht="16.5" thickBot="1">
      <c r="A195" s="211"/>
      <c r="B195" s="212"/>
      <c r="C195" s="213"/>
      <c r="D195" s="185" t="s">
        <v>811</v>
      </c>
      <c r="E195" s="165">
        <v>1.0069384449244089E-3</v>
      </c>
      <c r="F195" s="165">
        <v>1.0136069114470871E-3</v>
      </c>
      <c r="G195" s="165">
        <v>1.0136069114470871E-3</v>
      </c>
      <c r="H195" s="165">
        <v>1.0136069114470871E-3</v>
      </c>
      <c r="I195" s="165">
        <v>1.0136069114470871E-3</v>
      </c>
      <c r="J195" s="166">
        <f t="shared" si="4"/>
        <v>5.0613660907127579E-3</v>
      </c>
    </row>
    <row r="196" spans="1:10" ht="16.5" thickBot="1">
      <c r="A196" s="211"/>
      <c r="B196" s="212"/>
      <c r="C196" s="213"/>
      <c r="D196" s="185" t="s">
        <v>812</v>
      </c>
      <c r="E196" s="158">
        <v>151</v>
      </c>
      <c r="F196" s="158">
        <v>151</v>
      </c>
      <c r="G196" s="158">
        <v>151</v>
      </c>
      <c r="H196" s="158">
        <v>151</v>
      </c>
      <c r="I196" s="158">
        <v>151</v>
      </c>
      <c r="J196" s="159">
        <f t="shared" si="4"/>
        <v>755</v>
      </c>
    </row>
    <row r="197" spans="1:10" ht="16.5" thickBot="1">
      <c r="A197" s="211">
        <v>56</v>
      </c>
      <c r="B197" s="212" t="s">
        <v>268</v>
      </c>
      <c r="C197" s="213" t="s">
        <v>786</v>
      </c>
      <c r="D197" s="185" t="s">
        <v>809</v>
      </c>
      <c r="E197" s="158">
        <v>33.969842446425567</v>
      </c>
      <c r="F197" s="158">
        <v>33.969842446425567</v>
      </c>
      <c r="G197" s="158">
        <v>33.969842446425567</v>
      </c>
      <c r="H197" s="158">
        <v>33.969842446425567</v>
      </c>
      <c r="I197" s="158">
        <v>33.969842446425567</v>
      </c>
      <c r="J197" s="159">
        <f t="shared" si="4"/>
        <v>169.84921223212783</v>
      </c>
    </row>
    <row r="198" spans="1:10" ht="16.5" thickBot="1">
      <c r="A198" s="211"/>
      <c r="B198" s="212"/>
      <c r="C198" s="213"/>
      <c r="D198" s="185" t="s">
        <v>810</v>
      </c>
      <c r="E198" s="165">
        <v>4.167358641375761E-3</v>
      </c>
      <c r="F198" s="165">
        <v>4.167358641375761E-3</v>
      </c>
      <c r="G198" s="165">
        <v>4.167358641375761E-3</v>
      </c>
      <c r="H198" s="165">
        <v>4.167358641375761E-3</v>
      </c>
      <c r="I198" s="165">
        <v>4.167358641375761E-3</v>
      </c>
      <c r="J198" s="166">
        <f t="shared" si="4"/>
        <v>2.0836793206878805E-2</v>
      </c>
    </row>
    <row r="199" spans="1:10" ht="16.5" thickBot="1">
      <c r="A199" s="211"/>
      <c r="B199" s="212"/>
      <c r="C199" s="213"/>
      <c r="D199" s="185" t="s">
        <v>811</v>
      </c>
      <c r="E199" s="165">
        <v>5.3669416305745943E-3</v>
      </c>
      <c r="F199" s="165">
        <v>6.0853291300837983E-2</v>
      </c>
      <c r="G199" s="165">
        <v>6.0853291300837983E-2</v>
      </c>
      <c r="H199" s="165">
        <v>6.0853291300837983E-2</v>
      </c>
      <c r="I199" s="165">
        <v>6.0853291300837983E-2</v>
      </c>
      <c r="J199" s="166">
        <f t="shared" si="4"/>
        <v>0.24878010683392654</v>
      </c>
    </row>
    <row r="200" spans="1:10" ht="16.5" thickBot="1">
      <c r="A200" s="211"/>
      <c r="B200" s="212"/>
      <c r="C200" s="213"/>
      <c r="D200" s="185" t="s">
        <v>812</v>
      </c>
      <c r="E200" s="158">
        <v>192</v>
      </c>
      <c r="F200" s="158">
        <v>192</v>
      </c>
      <c r="G200" s="158">
        <v>192</v>
      </c>
      <c r="H200" s="158">
        <v>192</v>
      </c>
      <c r="I200" s="158">
        <v>192</v>
      </c>
      <c r="J200" s="159">
        <f t="shared" si="4"/>
        <v>960</v>
      </c>
    </row>
    <row r="201" spans="1:10" ht="16.149999999999999" customHeight="1" thickBot="1">
      <c r="A201" s="211">
        <v>59</v>
      </c>
      <c r="B201" s="212" t="s">
        <v>270</v>
      </c>
      <c r="C201" s="213" t="s">
        <v>743</v>
      </c>
      <c r="D201" s="185" t="s">
        <v>809</v>
      </c>
      <c r="E201" s="158">
        <v>2.1104600000000002</v>
      </c>
      <c r="F201" s="158">
        <v>2.1104600000000002</v>
      </c>
      <c r="G201" s="158">
        <v>2.1104600000000002</v>
      </c>
      <c r="H201" s="158">
        <v>2.1104600000000002</v>
      </c>
      <c r="I201" s="158">
        <v>2.1104600000000002</v>
      </c>
      <c r="J201" s="159">
        <f t="shared" si="4"/>
        <v>10.552300000000001</v>
      </c>
    </row>
    <row r="202" spans="1:10" ht="16.5" thickBot="1">
      <c r="A202" s="211"/>
      <c r="B202" s="212"/>
      <c r="C202" s="213"/>
      <c r="D202" s="185" t="s">
        <v>810</v>
      </c>
      <c r="E202" s="165">
        <v>6.5334773218142723E-4</v>
      </c>
      <c r="F202" s="165">
        <v>6.5334773218142723E-4</v>
      </c>
      <c r="G202" s="165">
        <v>6.5334773218142723E-4</v>
      </c>
      <c r="H202" s="165">
        <v>6.5334773218142723E-4</v>
      </c>
      <c r="I202" s="165">
        <v>6.5334773218142723E-4</v>
      </c>
      <c r="J202" s="166">
        <f t="shared" si="4"/>
        <v>3.2667386609071362E-3</v>
      </c>
    </row>
    <row r="203" spans="1:10" ht="16.5" thickBot="1">
      <c r="A203" s="211"/>
      <c r="B203" s="212"/>
      <c r="C203" s="213"/>
      <c r="D203" s="185" t="s">
        <v>811</v>
      </c>
      <c r="E203" s="165">
        <v>4.1576673866090829E-4</v>
      </c>
      <c r="F203" s="165">
        <v>1.0205183585313205E-3</v>
      </c>
      <c r="G203" s="165">
        <v>1.0205183585313205E-3</v>
      </c>
      <c r="H203" s="165">
        <v>1.0205183585313205E-3</v>
      </c>
      <c r="I203" s="165">
        <v>1.0205183585313205E-3</v>
      </c>
      <c r="J203" s="166">
        <f t="shared" si="4"/>
        <v>4.4978401727861911E-3</v>
      </c>
    </row>
    <row r="204" spans="1:10" ht="15.75" customHeight="1" thickBot="1">
      <c r="A204" s="211"/>
      <c r="B204" s="212"/>
      <c r="C204" s="213"/>
      <c r="D204" s="185" t="s">
        <v>812</v>
      </c>
      <c r="E204" s="158">
        <v>11</v>
      </c>
      <c r="F204" s="158">
        <v>11</v>
      </c>
      <c r="G204" s="158">
        <v>11</v>
      </c>
      <c r="H204" s="158">
        <v>11</v>
      </c>
      <c r="I204" s="158">
        <v>11</v>
      </c>
      <c r="J204" s="159">
        <f t="shared" si="4"/>
        <v>55</v>
      </c>
    </row>
    <row r="205" spans="1:10" ht="16.5" customHeight="1" thickBot="1">
      <c r="A205" s="211">
        <v>61</v>
      </c>
      <c r="B205" s="212" t="s">
        <v>273</v>
      </c>
      <c r="C205" s="213" t="s">
        <v>741</v>
      </c>
      <c r="D205" s="185" t="s">
        <v>809</v>
      </c>
      <c r="E205" s="158">
        <v>131.71532700652853</v>
      </c>
      <c r="F205" s="158">
        <v>135.34051949294673</v>
      </c>
      <c r="G205" s="158">
        <v>135.34051949294673</v>
      </c>
      <c r="H205" s="158">
        <v>135.34051949294673</v>
      </c>
      <c r="I205" s="158">
        <v>135.34051949294673</v>
      </c>
      <c r="J205" s="159">
        <f t="shared" si="4"/>
        <v>673.07740497831537</v>
      </c>
    </row>
    <row r="206" spans="1:10" ht="16.5" thickBot="1">
      <c r="A206" s="211"/>
      <c r="B206" s="212"/>
      <c r="C206" s="213"/>
      <c r="D206" s="185" t="s">
        <v>810</v>
      </c>
      <c r="E206" s="165">
        <v>7.3135890536430853E-3</v>
      </c>
      <c r="F206" s="165">
        <v>7.5148804954864729E-3</v>
      </c>
      <c r="G206" s="165">
        <v>7.5148804954864729E-3</v>
      </c>
      <c r="H206" s="165">
        <v>7.5148804954864729E-3</v>
      </c>
      <c r="I206" s="165">
        <v>7.5148804954864729E-3</v>
      </c>
      <c r="J206" s="166">
        <f t="shared" ref="J206:J269" si="5">SUM(E206:I206)</f>
        <v>3.7373111035588977E-2</v>
      </c>
    </row>
    <row r="207" spans="1:10" ht="16.5" thickBot="1">
      <c r="A207" s="211"/>
      <c r="B207" s="212"/>
      <c r="C207" s="213"/>
      <c r="D207" s="185" t="s">
        <v>811</v>
      </c>
      <c r="E207" s="165">
        <v>1.3065562087483973E-2</v>
      </c>
      <c r="F207" s="165">
        <v>1.3425164713744995E-2</v>
      </c>
      <c r="G207" s="165">
        <v>1.3425164713744995E-2</v>
      </c>
      <c r="H207" s="165">
        <v>1.3425164713744995E-2</v>
      </c>
      <c r="I207" s="165">
        <v>1.3425164713744995E-2</v>
      </c>
      <c r="J207" s="166">
        <f t="shared" si="5"/>
        <v>6.6766220942463955E-2</v>
      </c>
    </row>
    <row r="208" spans="1:10" ht="16.5" thickBot="1">
      <c r="A208" s="211"/>
      <c r="B208" s="212"/>
      <c r="C208" s="213"/>
      <c r="D208" s="185" t="s">
        <v>812</v>
      </c>
      <c r="E208" s="158">
        <v>218</v>
      </c>
      <c r="F208" s="158">
        <v>224</v>
      </c>
      <c r="G208" s="158">
        <v>224</v>
      </c>
      <c r="H208" s="158">
        <v>224</v>
      </c>
      <c r="I208" s="158">
        <v>224</v>
      </c>
      <c r="J208" s="159">
        <f t="shared" si="5"/>
        <v>1114</v>
      </c>
    </row>
    <row r="209" spans="1:10" ht="16.5" customHeight="1" thickBot="1">
      <c r="A209" s="211">
        <v>62</v>
      </c>
      <c r="B209" s="212" t="s">
        <v>275</v>
      </c>
      <c r="C209" s="213" t="s">
        <v>789</v>
      </c>
      <c r="D209" s="185" t="s">
        <v>809</v>
      </c>
      <c r="E209" s="158">
        <v>6.6791861438937641</v>
      </c>
      <c r="F209" s="158">
        <v>6.6791861438937641</v>
      </c>
      <c r="G209" s="158">
        <v>6.6791861438937641</v>
      </c>
      <c r="H209" s="158">
        <v>6.6791861438937641</v>
      </c>
      <c r="I209" s="158">
        <v>6.6791861438937641</v>
      </c>
      <c r="J209" s="159">
        <f t="shared" si="5"/>
        <v>33.395930719468822</v>
      </c>
    </row>
    <row r="210" spans="1:10" ht="16.5" thickBot="1">
      <c r="A210" s="211"/>
      <c r="B210" s="212"/>
      <c r="C210" s="213"/>
      <c r="D210" s="185" t="s">
        <v>810</v>
      </c>
      <c r="E210" s="165">
        <v>2.3890579450551374E-3</v>
      </c>
      <c r="F210" s="165">
        <v>2.3890579450551374E-3</v>
      </c>
      <c r="G210" s="165">
        <v>2.3890579450551374E-3</v>
      </c>
      <c r="H210" s="165">
        <v>2.3890579450551374E-3</v>
      </c>
      <c r="I210" s="165">
        <v>2.3890579450551374E-3</v>
      </c>
      <c r="J210" s="166">
        <f t="shared" si="5"/>
        <v>1.1945289725275688E-2</v>
      </c>
    </row>
    <row r="211" spans="1:10" ht="16.5" thickBot="1">
      <c r="A211" s="211"/>
      <c r="B211" s="212"/>
      <c r="C211" s="213"/>
      <c r="D211" s="185" t="s">
        <v>811</v>
      </c>
      <c r="E211" s="165">
        <v>9.1112170627153993E-4</v>
      </c>
      <c r="F211" s="165">
        <v>1.9083858284087526E-2</v>
      </c>
      <c r="G211" s="165">
        <v>1.9083858284087526E-2</v>
      </c>
      <c r="H211" s="165">
        <v>1.9083858284087526E-2</v>
      </c>
      <c r="I211" s="165">
        <v>1.9083858284087526E-2</v>
      </c>
      <c r="J211" s="166">
        <f t="shared" si="5"/>
        <v>7.7246554842621648E-2</v>
      </c>
    </row>
    <row r="212" spans="1:10" ht="16.5" thickBot="1">
      <c r="A212" s="211"/>
      <c r="B212" s="212"/>
      <c r="C212" s="213"/>
      <c r="D212" s="185" t="s">
        <v>812</v>
      </c>
      <c r="E212" s="158">
        <v>1100</v>
      </c>
      <c r="F212" s="158">
        <v>1100</v>
      </c>
      <c r="G212" s="158">
        <v>1100</v>
      </c>
      <c r="H212" s="158">
        <v>1100</v>
      </c>
      <c r="I212" s="158">
        <v>1100</v>
      </c>
      <c r="J212" s="159">
        <f t="shared" si="5"/>
        <v>5500</v>
      </c>
    </row>
    <row r="213" spans="1:10" ht="16.5" customHeight="1" thickBot="1">
      <c r="A213" s="211">
        <v>63</v>
      </c>
      <c r="B213" s="212" t="s">
        <v>277</v>
      </c>
      <c r="C213" s="213" t="s">
        <v>789</v>
      </c>
      <c r="D213" s="185" t="s">
        <v>809</v>
      </c>
      <c r="E213" s="158">
        <v>0.40987499999999999</v>
      </c>
      <c r="F213" s="158">
        <v>0.40987499999999999</v>
      </c>
      <c r="G213" s="158">
        <v>0.40987499999999999</v>
      </c>
      <c r="H213" s="158">
        <v>0.40987499999999999</v>
      </c>
      <c r="I213" s="158">
        <v>0.40987499999999999</v>
      </c>
      <c r="J213" s="159">
        <f t="shared" si="5"/>
        <v>2.0493749999999999</v>
      </c>
    </row>
    <row r="214" spans="1:10" ht="16.5" thickBot="1">
      <c r="A214" s="211"/>
      <c r="B214" s="212"/>
      <c r="C214" s="213"/>
      <c r="D214" s="185" t="s">
        <v>810</v>
      </c>
      <c r="E214" s="165">
        <v>1.6312095032397454E-4</v>
      </c>
      <c r="F214" s="165">
        <v>1.6312095032397454E-4</v>
      </c>
      <c r="G214" s="165">
        <v>1.6312095032397454E-4</v>
      </c>
      <c r="H214" s="165">
        <v>1.6312095032397454E-4</v>
      </c>
      <c r="I214" s="165">
        <v>1.6312095032397454E-4</v>
      </c>
      <c r="J214" s="166">
        <f t="shared" si="5"/>
        <v>8.1560475161987272E-4</v>
      </c>
    </row>
    <row r="215" spans="1:10" ht="16.5" thickBot="1">
      <c r="A215" s="211"/>
      <c r="B215" s="212"/>
      <c r="C215" s="213"/>
      <c r="D215" s="185" t="s">
        <v>811</v>
      </c>
      <c r="E215" s="165">
        <v>4.5842332613391059E-5</v>
      </c>
      <c r="F215" s="165">
        <v>4.5842332613391059E-5</v>
      </c>
      <c r="G215" s="165">
        <v>4.5842332613391059E-5</v>
      </c>
      <c r="H215" s="165">
        <v>4.5842332613391059E-5</v>
      </c>
      <c r="I215" s="165">
        <v>4.5842332613391059E-5</v>
      </c>
      <c r="J215" s="166">
        <f t="shared" si="5"/>
        <v>2.2921166306695529E-4</v>
      </c>
    </row>
    <row r="216" spans="1:10" ht="15.75" customHeight="1" thickBot="1">
      <c r="A216" s="211"/>
      <c r="B216" s="212"/>
      <c r="C216" s="213"/>
      <c r="D216" s="185" t="s">
        <v>812</v>
      </c>
      <c r="E216" s="158">
        <v>200</v>
      </c>
      <c r="F216" s="158">
        <v>200</v>
      </c>
      <c r="G216" s="158">
        <v>200</v>
      </c>
      <c r="H216" s="158">
        <v>200</v>
      </c>
      <c r="I216" s="158">
        <v>200</v>
      </c>
      <c r="J216" s="159">
        <f t="shared" si="5"/>
        <v>1000</v>
      </c>
    </row>
    <row r="217" spans="1:10" ht="16.5" customHeight="1" thickBot="1">
      <c r="A217" s="211">
        <v>64</v>
      </c>
      <c r="B217" s="212" t="s">
        <v>278</v>
      </c>
      <c r="C217" s="213" t="s">
        <v>789</v>
      </c>
      <c r="D217" s="185" t="s">
        <v>809</v>
      </c>
      <c r="E217" s="158">
        <v>0.48262098125000003</v>
      </c>
      <c r="F217" s="158">
        <v>0.48262098125000003</v>
      </c>
      <c r="G217" s="158">
        <v>0.48262098125000003</v>
      </c>
      <c r="H217" s="158">
        <v>0.48262098125000003</v>
      </c>
      <c r="I217" s="158">
        <v>0.48262098125000003</v>
      </c>
      <c r="J217" s="159">
        <f t="shared" si="5"/>
        <v>2.4131049062500001</v>
      </c>
    </row>
    <row r="218" spans="1:10" ht="16.5" thickBot="1">
      <c r="A218" s="211"/>
      <c r="B218" s="212"/>
      <c r="C218" s="213"/>
      <c r="D218" s="185" t="s">
        <v>810</v>
      </c>
      <c r="E218" s="165">
        <v>1.9207220032397461E-4</v>
      </c>
      <c r="F218" s="165">
        <v>1.9207220032397461E-4</v>
      </c>
      <c r="G218" s="165">
        <v>1.9207220032397461E-4</v>
      </c>
      <c r="H218" s="165">
        <v>1.9207220032397461E-4</v>
      </c>
      <c r="I218" s="165">
        <v>1.9207220032397461E-4</v>
      </c>
      <c r="J218" s="166">
        <f t="shared" si="5"/>
        <v>9.6036100161987303E-4</v>
      </c>
    </row>
    <row r="219" spans="1:10" ht="16.5" thickBot="1">
      <c r="A219" s="211"/>
      <c r="B219" s="212"/>
      <c r="C219" s="213"/>
      <c r="D219" s="185" t="s">
        <v>811</v>
      </c>
      <c r="E219" s="165">
        <v>5.3978582613391088E-5</v>
      </c>
      <c r="F219" s="165">
        <v>5.3978582613391088E-5</v>
      </c>
      <c r="G219" s="165">
        <v>5.3978582613391088E-5</v>
      </c>
      <c r="H219" s="165">
        <v>5.3978582613391088E-5</v>
      </c>
      <c r="I219" s="165">
        <v>5.3978582613391088E-5</v>
      </c>
      <c r="J219" s="166">
        <f t="shared" si="5"/>
        <v>2.6989291306695547E-4</v>
      </c>
    </row>
    <row r="220" spans="1:10" ht="16.5" thickBot="1">
      <c r="A220" s="211"/>
      <c r="B220" s="212"/>
      <c r="C220" s="213"/>
      <c r="D220" s="185" t="s">
        <v>812</v>
      </c>
      <c r="E220" s="158">
        <v>53</v>
      </c>
      <c r="F220" s="158">
        <v>53</v>
      </c>
      <c r="G220" s="158">
        <v>53</v>
      </c>
      <c r="H220" s="158">
        <v>53</v>
      </c>
      <c r="I220" s="158">
        <v>53</v>
      </c>
      <c r="J220" s="159">
        <f t="shared" si="5"/>
        <v>265</v>
      </c>
    </row>
    <row r="221" spans="1:10" ht="16.5" thickBot="1">
      <c r="A221" s="211">
        <v>78</v>
      </c>
      <c r="B221" s="212" t="s">
        <v>279</v>
      </c>
      <c r="C221" s="213" t="s">
        <v>795</v>
      </c>
      <c r="D221" s="185" t="s">
        <v>809</v>
      </c>
      <c r="E221" s="158">
        <v>3200</v>
      </c>
      <c r="F221" s="158">
        <v>3170</v>
      </c>
      <c r="G221" s="158">
        <v>3192</v>
      </c>
      <c r="H221" s="158">
        <v>3216</v>
      </c>
      <c r="I221" s="158">
        <v>3246</v>
      </c>
      <c r="J221" s="159">
        <f t="shared" si="5"/>
        <v>16024</v>
      </c>
    </row>
    <row r="222" spans="1:10" ht="16.5" thickBot="1">
      <c r="A222" s="211"/>
      <c r="B222" s="212"/>
      <c r="C222" s="213"/>
      <c r="D222" s="185" t="s">
        <v>810</v>
      </c>
      <c r="E222" s="165">
        <v>1.0885529157667417</v>
      </c>
      <c r="F222" s="165">
        <v>1.0783477321814285</v>
      </c>
      <c r="G222" s="165">
        <v>1.085831533477325</v>
      </c>
      <c r="H222" s="165">
        <v>1.0939956803455755</v>
      </c>
      <c r="I222" s="165">
        <v>1.1042008639308885</v>
      </c>
      <c r="J222" s="166">
        <f t="shared" si="5"/>
        <v>5.4509287257019583</v>
      </c>
    </row>
    <row r="223" spans="1:10" ht="16.5" thickBot="1">
      <c r="A223" s="211"/>
      <c r="B223" s="212"/>
      <c r="C223" s="213"/>
      <c r="D223" s="185" t="s">
        <v>811</v>
      </c>
      <c r="E223" s="165">
        <v>0.65658747300216169</v>
      </c>
      <c r="F223" s="165">
        <v>0.65043196544276638</v>
      </c>
      <c r="G223" s="165">
        <v>0.65494600431965622</v>
      </c>
      <c r="H223" s="165">
        <v>0.65987041036717242</v>
      </c>
      <c r="I223" s="165">
        <v>0.66602591792656773</v>
      </c>
      <c r="J223" s="166">
        <f t="shared" si="5"/>
        <v>3.2878617710583242</v>
      </c>
    </row>
    <row r="224" spans="1:10" ht="15.75" customHeight="1" thickBot="1">
      <c r="A224" s="211"/>
      <c r="B224" s="212"/>
      <c r="C224" s="213"/>
      <c r="D224" s="185" t="s">
        <v>812</v>
      </c>
      <c r="E224" s="158">
        <v>1600</v>
      </c>
      <c r="F224" s="158">
        <v>1585</v>
      </c>
      <c r="G224" s="158">
        <v>1596</v>
      </c>
      <c r="H224" s="158">
        <v>1608</v>
      </c>
      <c r="I224" s="158">
        <v>1623</v>
      </c>
      <c r="J224" s="159">
        <f t="shared" si="5"/>
        <v>8012</v>
      </c>
    </row>
    <row r="225" spans="1:10" ht="16.149999999999999" customHeight="1" thickBot="1">
      <c r="A225" s="211">
        <v>79</v>
      </c>
      <c r="B225" s="212" t="s">
        <v>281</v>
      </c>
      <c r="C225" s="213" t="s">
        <v>795</v>
      </c>
      <c r="D225" s="185" t="s">
        <v>809</v>
      </c>
      <c r="E225" s="158">
        <v>390</v>
      </c>
      <c r="F225" s="158">
        <v>585</v>
      </c>
      <c r="G225" s="158">
        <v>780</v>
      </c>
      <c r="H225" s="158">
        <v>975</v>
      </c>
      <c r="I225" s="158">
        <v>1170</v>
      </c>
      <c r="J225" s="159">
        <f t="shared" si="5"/>
        <v>3900</v>
      </c>
    </row>
    <row r="226" spans="1:10" ht="16.5" thickBot="1">
      <c r="A226" s="211"/>
      <c r="B226" s="212"/>
      <c r="C226" s="213"/>
      <c r="D226" s="185" t="s">
        <v>810</v>
      </c>
      <c r="E226" s="165">
        <v>9.4492440604751898E-2</v>
      </c>
      <c r="F226" s="165">
        <v>0.14173866090712783</v>
      </c>
      <c r="G226" s="165">
        <v>0.1889848812095038</v>
      </c>
      <c r="H226" s="165">
        <v>0.2362311015118797</v>
      </c>
      <c r="I226" s="165">
        <v>0.28347732181425567</v>
      </c>
      <c r="J226" s="166">
        <f t="shared" si="5"/>
        <v>0.94492440604751882</v>
      </c>
    </row>
    <row r="227" spans="1:10" ht="16.5" thickBot="1">
      <c r="A227" s="211"/>
      <c r="B227" s="212"/>
      <c r="C227" s="213"/>
      <c r="D227" s="185" t="s">
        <v>811</v>
      </c>
      <c r="E227" s="165">
        <v>9.3628509719222736E-2</v>
      </c>
      <c r="F227" s="165">
        <v>0.14044276457883409</v>
      </c>
      <c r="G227" s="165">
        <v>0.18725701943844547</v>
      </c>
      <c r="H227" s="165">
        <v>0.2340712742980568</v>
      </c>
      <c r="I227" s="165">
        <v>0.28088552915766818</v>
      </c>
      <c r="J227" s="166">
        <f t="shared" si="5"/>
        <v>0.93628509719222719</v>
      </c>
    </row>
    <row r="228" spans="1:10" ht="16.5" thickBot="1">
      <c r="A228" s="211"/>
      <c r="B228" s="212"/>
      <c r="C228" s="213"/>
      <c r="D228" s="185" t="s">
        <v>812</v>
      </c>
      <c r="E228" s="158">
        <v>100</v>
      </c>
      <c r="F228" s="158">
        <v>150</v>
      </c>
      <c r="G228" s="158">
        <v>200</v>
      </c>
      <c r="H228" s="158">
        <v>250</v>
      </c>
      <c r="I228" s="158">
        <v>300</v>
      </c>
      <c r="J228" s="159">
        <f t="shared" si="5"/>
        <v>1000</v>
      </c>
    </row>
    <row r="229" spans="1:10" ht="16.5" customHeight="1" thickBot="1">
      <c r="A229" s="211">
        <v>80</v>
      </c>
      <c r="B229" s="212" t="s">
        <v>215</v>
      </c>
      <c r="C229" s="213" t="s">
        <v>751</v>
      </c>
      <c r="D229" s="185" t="s">
        <v>809</v>
      </c>
      <c r="E229" s="158">
        <v>2910.1986000000002</v>
      </c>
      <c r="F229" s="158">
        <v>2910.1986000000002</v>
      </c>
      <c r="G229" s="158">
        <v>2910.1986000000002</v>
      </c>
      <c r="H229" s="158">
        <v>2910.1986000000002</v>
      </c>
      <c r="I229" s="158">
        <v>2910.1986000000002</v>
      </c>
      <c r="J229" s="159">
        <f t="shared" si="5"/>
        <v>14550.993</v>
      </c>
    </row>
    <row r="230" spans="1:10" ht="16.5" thickBot="1">
      <c r="A230" s="211"/>
      <c r="B230" s="212"/>
      <c r="C230" s="213"/>
      <c r="D230" s="185" t="s">
        <v>810</v>
      </c>
      <c r="E230" s="165">
        <v>0.42859740820734465</v>
      </c>
      <c r="F230" s="165">
        <v>0.42859740820734465</v>
      </c>
      <c r="G230" s="165">
        <v>0.42859740820734465</v>
      </c>
      <c r="H230" s="165">
        <v>0.42859740820734465</v>
      </c>
      <c r="I230" s="165">
        <v>0.42859740820734465</v>
      </c>
      <c r="J230" s="166">
        <f t="shared" si="5"/>
        <v>2.1429870410367231</v>
      </c>
    </row>
    <row r="231" spans="1:10" ht="16.5" thickBot="1">
      <c r="A231" s="211"/>
      <c r="B231" s="212"/>
      <c r="C231" s="213"/>
      <c r="D231" s="185" t="s">
        <v>811</v>
      </c>
      <c r="E231" s="165">
        <v>0.57485868842556476</v>
      </c>
      <c r="F231" s="165">
        <v>0.59878083723558384</v>
      </c>
      <c r="G231" s="165">
        <v>0.5995079542206907</v>
      </c>
      <c r="H231" s="165">
        <v>0.60016235950728691</v>
      </c>
      <c r="I231" s="165">
        <v>0.59703575647132701</v>
      </c>
      <c r="J231" s="166">
        <f t="shared" si="5"/>
        <v>2.970345595860453</v>
      </c>
    </row>
    <row r="232" spans="1:10" ht="16.5" thickBot="1">
      <c r="A232" s="211"/>
      <c r="B232" s="212"/>
      <c r="C232" s="213"/>
      <c r="D232" s="185" t="s">
        <v>812</v>
      </c>
      <c r="E232" s="158">
        <v>7906</v>
      </c>
      <c r="F232" s="158">
        <v>7906</v>
      </c>
      <c r="G232" s="158">
        <v>7906</v>
      </c>
      <c r="H232" s="158">
        <v>7906</v>
      </c>
      <c r="I232" s="158">
        <v>7906</v>
      </c>
      <c r="J232" s="159">
        <f t="shared" si="5"/>
        <v>39530</v>
      </c>
    </row>
    <row r="233" spans="1:10" ht="16.5" thickBot="1">
      <c r="A233" s="211">
        <v>81</v>
      </c>
      <c r="B233" s="212" t="s">
        <v>284</v>
      </c>
      <c r="C233" s="213" t="s">
        <v>795</v>
      </c>
      <c r="D233" s="185" t="s">
        <v>809</v>
      </c>
      <c r="E233" s="158">
        <v>300</v>
      </c>
      <c r="F233" s="158">
        <v>300</v>
      </c>
      <c r="G233" s="158">
        <v>300</v>
      </c>
      <c r="H233" s="158">
        <v>300</v>
      </c>
      <c r="I233" s="158">
        <v>300</v>
      </c>
      <c r="J233" s="159">
        <f t="shared" si="5"/>
        <v>1500</v>
      </c>
    </row>
    <row r="234" spans="1:10" ht="16.5" thickBot="1">
      <c r="A234" s="211"/>
      <c r="B234" s="212"/>
      <c r="C234" s="213"/>
      <c r="D234" s="185" t="s">
        <v>810</v>
      </c>
      <c r="E234" s="165">
        <v>0.24190064794816485</v>
      </c>
      <c r="F234" s="165">
        <v>0.24190064794816485</v>
      </c>
      <c r="G234" s="165">
        <v>0.24190064794816485</v>
      </c>
      <c r="H234" s="165">
        <v>0.24190064794816485</v>
      </c>
      <c r="I234" s="165">
        <v>0.24190064794816485</v>
      </c>
      <c r="J234" s="166">
        <f t="shared" si="5"/>
        <v>1.2095032397408243</v>
      </c>
    </row>
    <row r="235" spans="1:10" ht="16.5" thickBot="1">
      <c r="A235" s="211"/>
      <c r="B235" s="212"/>
      <c r="C235" s="213"/>
      <c r="D235" s="185" t="s">
        <v>811</v>
      </c>
      <c r="E235" s="165">
        <v>0.13390928725701984</v>
      </c>
      <c r="F235" s="165">
        <v>0.13390928725701984</v>
      </c>
      <c r="G235" s="165">
        <v>0.13390928725701984</v>
      </c>
      <c r="H235" s="165">
        <v>0.13390928725701984</v>
      </c>
      <c r="I235" s="165">
        <v>0.13390928725701984</v>
      </c>
      <c r="J235" s="166">
        <f t="shared" si="5"/>
        <v>0.66954643628509913</v>
      </c>
    </row>
    <row r="236" spans="1:10" ht="16.5" thickBot="1">
      <c r="A236" s="211"/>
      <c r="B236" s="212"/>
      <c r="C236" s="213"/>
      <c r="D236" s="185" t="s">
        <v>812</v>
      </c>
      <c r="E236" s="158">
        <v>400</v>
      </c>
      <c r="F236" s="158">
        <v>400</v>
      </c>
      <c r="G236" s="158">
        <v>400</v>
      </c>
      <c r="H236" s="158">
        <v>400</v>
      </c>
      <c r="I236" s="158">
        <v>400</v>
      </c>
      <c r="J236" s="159">
        <f t="shared" si="5"/>
        <v>2000</v>
      </c>
    </row>
    <row r="237" spans="1:10" ht="16.149999999999999" customHeight="1" thickBot="1">
      <c r="A237" s="211">
        <v>82</v>
      </c>
      <c r="B237" s="212" t="s">
        <v>189</v>
      </c>
      <c r="C237" s="213" t="s">
        <v>814</v>
      </c>
      <c r="D237" s="185" t="s">
        <v>809</v>
      </c>
      <c r="E237" s="158">
        <v>862.17743480041133</v>
      </c>
      <c r="F237" s="158">
        <v>884.23661461533948</v>
      </c>
      <c r="G237" s="158">
        <v>928.47960237974337</v>
      </c>
      <c r="H237" s="158">
        <v>972.68104743263132</v>
      </c>
      <c r="I237" s="158">
        <v>773.73300198311938</v>
      </c>
      <c r="J237" s="159">
        <f t="shared" si="5"/>
        <v>4421.3077012112453</v>
      </c>
    </row>
    <row r="238" spans="1:10" ht="16.5" thickBot="1">
      <c r="A238" s="211"/>
      <c r="B238" s="212"/>
      <c r="C238" s="213"/>
      <c r="D238" s="185" t="s">
        <v>810</v>
      </c>
      <c r="E238" s="165">
        <v>0.11765307900416933</v>
      </c>
      <c r="F238" s="165">
        <v>0.12066328354070271</v>
      </c>
      <c r="G238" s="165">
        <v>0.12670069941906065</v>
      </c>
      <c r="H238" s="165">
        <v>0.13273244636232151</v>
      </c>
      <c r="I238" s="165">
        <v>0.10558391618255054</v>
      </c>
      <c r="J238" s="166">
        <f t="shared" si="5"/>
        <v>0.60333342450880478</v>
      </c>
    </row>
    <row r="239" spans="1:10" ht="16.5" thickBot="1">
      <c r="A239" s="211"/>
      <c r="B239" s="212"/>
      <c r="C239" s="213"/>
      <c r="D239" s="185" t="s">
        <v>811</v>
      </c>
      <c r="E239" s="165">
        <v>9.4562641761101601E-2</v>
      </c>
      <c r="F239" s="165">
        <v>0.10495569302144045</v>
      </c>
      <c r="G239" s="165">
        <v>0.11020917311927943</v>
      </c>
      <c r="H239" s="165">
        <v>0.11545354050229129</v>
      </c>
      <c r="I239" s="165">
        <v>9.1842496385204059E-2</v>
      </c>
      <c r="J239" s="166">
        <f t="shared" si="5"/>
        <v>0.51702354478931678</v>
      </c>
    </row>
    <row r="240" spans="1:10" ht="16.5" thickBot="1">
      <c r="A240" s="211"/>
      <c r="B240" s="212"/>
      <c r="C240" s="213"/>
      <c r="D240" s="185" t="s">
        <v>812</v>
      </c>
      <c r="E240" s="158">
        <v>20754</v>
      </c>
      <c r="F240" s="158">
        <v>21285</v>
      </c>
      <c r="G240" s="158">
        <v>22350</v>
      </c>
      <c r="H240" s="158">
        <v>23414</v>
      </c>
      <c r="I240" s="158">
        <v>18625</v>
      </c>
      <c r="J240" s="159">
        <f t="shared" si="5"/>
        <v>106428</v>
      </c>
    </row>
    <row r="241" spans="1:10" ht="16.149999999999999" customHeight="1" thickBot="1">
      <c r="A241" s="211">
        <v>84</v>
      </c>
      <c r="B241" s="212" t="s">
        <v>192</v>
      </c>
      <c r="C241" s="213" t="s">
        <v>814</v>
      </c>
      <c r="D241" s="185" t="s">
        <v>809</v>
      </c>
      <c r="E241" s="158">
        <v>2.2481937996824946</v>
      </c>
      <c r="F241" s="158">
        <v>2.3296500967724403</v>
      </c>
      <c r="G241" s="158">
        <v>2.459980172116353</v>
      </c>
      <c r="H241" s="158">
        <v>2.5577277286242874</v>
      </c>
      <c r="I241" s="158">
        <v>2.0201161678306474</v>
      </c>
      <c r="J241" s="159">
        <f t="shared" si="5"/>
        <v>11.615667965026223</v>
      </c>
    </row>
    <row r="242" spans="1:10" ht="16.5" thickBot="1">
      <c r="A242" s="211"/>
      <c r="B242" s="212"/>
      <c r="C242" s="213"/>
      <c r="D242" s="185" t="s">
        <v>810</v>
      </c>
      <c r="E242" s="165">
        <v>3.0678942878151276E-4</v>
      </c>
      <c r="F242" s="165">
        <v>3.1790498779533575E-4</v>
      </c>
      <c r="G242" s="165">
        <v>3.3568988221745243E-4</v>
      </c>
      <c r="H242" s="165">
        <v>3.4902855303403998E-4</v>
      </c>
      <c r="I242" s="165">
        <v>2.7566586354280863E-4</v>
      </c>
      <c r="J242" s="166">
        <f t="shared" si="5"/>
        <v>1.5850787153711497E-3</v>
      </c>
    </row>
    <row r="243" spans="1:10" ht="16.5" thickBot="1">
      <c r="A243" s="211"/>
      <c r="B243" s="212"/>
      <c r="C243" s="213"/>
      <c r="D243" s="185" t="s">
        <v>811</v>
      </c>
      <c r="E243" s="165">
        <v>4.2442469307346121E-4</v>
      </c>
      <c r="F243" s="165">
        <v>4.6133118812332745E-4</v>
      </c>
      <c r="G243" s="165">
        <v>4.8593551815657153E-4</v>
      </c>
      <c r="H243" s="165">
        <v>5.0438876568150456E-4</v>
      </c>
      <c r="I243" s="165">
        <v>3.9982036304021714E-4</v>
      </c>
      <c r="J243" s="166">
        <f t="shared" si="5"/>
        <v>2.2759005280750819E-3</v>
      </c>
    </row>
    <row r="244" spans="1:10" ht="15.75" customHeight="1" thickBot="1">
      <c r="A244" s="211"/>
      <c r="B244" s="212"/>
      <c r="C244" s="213"/>
      <c r="D244" s="185" t="s">
        <v>812</v>
      </c>
      <c r="E244" s="158">
        <v>69</v>
      </c>
      <c r="F244" s="158">
        <v>71.5</v>
      </c>
      <c r="G244" s="158">
        <v>75.5</v>
      </c>
      <c r="H244" s="158">
        <v>78.5</v>
      </c>
      <c r="I244" s="158">
        <v>62</v>
      </c>
      <c r="J244" s="159">
        <f t="shared" si="5"/>
        <v>356.5</v>
      </c>
    </row>
    <row r="245" spans="1:10" ht="16.149999999999999" customHeight="1" thickBot="1">
      <c r="A245" s="211">
        <v>86</v>
      </c>
      <c r="B245" s="212" t="s">
        <v>194</v>
      </c>
      <c r="C245" s="213" t="s">
        <v>814</v>
      </c>
      <c r="D245" s="185" t="s">
        <v>809</v>
      </c>
      <c r="E245" s="158">
        <v>50.584360492856121</v>
      </c>
      <c r="F245" s="158">
        <v>51.815979704856097</v>
      </c>
      <c r="G245" s="158">
        <v>54.411177330141754</v>
      </c>
      <c r="H245" s="158">
        <v>57.006374955427425</v>
      </c>
      <c r="I245" s="158">
        <v>45.3939652422848</v>
      </c>
      <c r="J245" s="159">
        <f t="shared" si="5"/>
        <v>259.21185772556618</v>
      </c>
    </row>
    <row r="246" spans="1:10" ht="16.5" thickBot="1">
      <c r="A246" s="211"/>
      <c r="B246" s="212"/>
      <c r="C246" s="213"/>
      <c r="D246" s="185" t="s">
        <v>810</v>
      </c>
      <c r="E246" s="165">
        <v>6.9027621475840385E-3</v>
      </c>
      <c r="F246" s="165">
        <v>7.0708293998730399E-3</v>
      </c>
      <c r="G246" s="165">
        <v>7.4249711100534384E-3</v>
      </c>
      <c r="H246" s="165">
        <v>7.7791128202338369E-3</v>
      </c>
      <c r="I246" s="165">
        <v>6.1944787272232406E-3</v>
      </c>
      <c r="J246" s="166">
        <f t="shared" si="5"/>
        <v>3.5372154204967594E-2</v>
      </c>
    </row>
    <row r="247" spans="1:10" ht="16.5" thickBot="1">
      <c r="A247" s="211"/>
      <c r="B247" s="212"/>
      <c r="C247" s="213"/>
      <c r="D247" s="185" t="s">
        <v>811</v>
      </c>
      <c r="E247" s="165">
        <v>6.6807590576378152E-3</v>
      </c>
      <c r="F247" s="165">
        <v>6.8434210173020388E-3</v>
      </c>
      <c r="G247" s="165">
        <v>7.1861730037373712E-3</v>
      </c>
      <c r="H247" s="165">
        <v>7.5289249901727019E-3</v>
      </c>
      <c r="I247" s="165">
        <v>5.9952550847671504E-3</v>
      </c>
      <c r="J247" s="166">
        <f t="shared" si="5"/>
        <v>3.4234533153617075E-2</v>
      </c>
    </row>
    <row r="248" spans="1:10" ht="16.5" thickBot="1">
      <c r="A248" s="211"/>
      <c r="B248" s="212"/>
      <c r="C248" s="213"/>
      <c r="D248" s="185" t="s">
        <v>812</v>
      </c>
      <c r="E248" s="158">
        <v>1150</v>
      </c>
      <c r="F248" s="158">
        <v>1178</v>
      </c>
      <c r="G248" s="158">
        <v>1237</v>
      </c>
      <c r="H248" s="158">
        <v>1296</v>
      </c>
      <c r="I248" s="158">
        <v>1032</v>
      </c>
      <c r="J248" s="159">
        <f t="shared" si="5"/>
        <v>5893</v>
      </c>
    </row>
    <row r="249" spans="1:10" ht="16.5" customHeight="1" thickBot="1">
      <c r="A249" s="211">
        <v>88</v>
      </c>
      <c r="B249" s="212" t="s">
        <v>196</v>
      </c>
      <c r="C249" s="213" t="s">
        <v>815</v>
      </c>
      <c r="D249" s="185" t="s">
        <v>809</v>
      </c>
      <c r="E249" s="158">
        <v>2.1040000000000001</v>
      </c>
      <c r="F249" s="158">
        <v>2.1560000000000001</v>
      </c>
      <c r="G249" s="158">
        <v>2.2679999999999998</v>
      </c>
      <c r="H249" s="158">
        <v>2.3719999999999999</v>
      </c>
      <c r="I249" s="158">
        <v>1.8879999999999999</v>
      </c>
      <c r="J249" s="159">
        <f t="shared" si="5"/>
        <v>10.787999999999998</v>
      </c>
    </row>
    <row r="250" spans="1:10" ht="16.5" thickBot="1">
      <c r="A250" s="211"/>
      <c r="B250" s="212"/>
      <c r="C250" s="213"/>
      <c r="D250" s="185" t="s">
        <v>810</v>
      </c>
      <c r="E250" s="165">
        <v>0</v>
      </c>
      <c r="F250" s="165">
        <v>0</v>
      </c>
      <c r="G250" s="165">
        <v>0</v>
      </c>
      <c r="H250" s="165">
        <v>0</v>
      </c>
      <c r="I250" s="165">
        <v>0</v>
      </c>
      <c r="J250" s="166">
        <f t="shared" si="5"/>
        <v>0</v>
      </c>
    </row>
    <row r="251" spans="1:10" ht="16.5" thickBot="1">
      <c r="A251" s="211"/>
      <c r="B251" s="212"/>
      <c r="C251" s="213"/>
      <c r="D251" s="185" t="s">
        <v>811</v>
      </c>
      <c r="E251" s="165">
        <v>0</v>
      </c>
      <c r="F251" s="165">
        <v>0</v>
      </c>
      <c r="G251" s="165">
        <v>0</v>
      </c>
      <c r="H251" s="165">
        <v>0</v>
      </c>
      <c r="I251" s="165">
        <v>0</v>
      </c>
      <c r="J251" s="166">
        <f t="shared" si="5"/>
        <v>0</v>
      </c>
    </row>
    <row r="252" spans="1:10" ht="16.5" thickBot="1">
      <c r="A252" s="211"/>
      <c r="B252" s="212"/>
      <c r="C252" s="213"/>
      <c r="D252" s="185" t="s">
        <v>812</v>
      </c>
      <c r="E252" s="158">
        <v>526</v>
      </c>
      <c r="F252" s="158">
        <v>539</v>
      </c>
      <c r="G252" s="158">
        <v>567</v>
      </c>
      <c r="H252" s="158">
        <v>593</v>
      </c>
      <c r="I252" s="158">
        <v>472</v>
      </c>
      <c r="J252" s="159">
        <f t="shared" si="5"/>
        <v>2697</v>
      </c>
    </row>
    <row r="253" spans="1:10" ht="16.5" customHeight="1" thickBot="1">
      <c r="A253" s="211">
        <v>90</v>
      </c>
      <c r="B253" s="212" t="s">
        <v>199</v>
      </c>
      <c r="C253" s="213" t="s">
        <v>816</v>
      </c>
      <c r="D253" s="185" t="s">
        <v>809</v>
      </c>
      <c r="E253" s="158">
        <v>80.536903379308569</v>
      </c>
      <c r="F253" s="158">
        <v>82.672564459848502</v>
      </c>
      <c r="G253" s="158">
        <v>86.775281798780483</v>
      </c>
      <c r="H253" s="158">
        <v>90.934200745095097</v>
      </c>
      <c r="I253" s="158">
        <v>72.331468701444606</v>
      </c>
      <c r="J253" s="159">
        <f t="shared" si="5"/>
        <v>413.25041908447724</v>
      </c>
    </row>
    <row r="254" spans="1:10" ht="16.5" thickBot="1">
      <c r="A254" s="211"/>
      <c r="B254" s="212"/>
      <c r="C254" s="213"/>
      <c r="D254" s="185" t="s">
        <v>810</v>
      </c>
      <c r="E254" s="165">
        <v>9.0973651117448161E-3</v>
      </c>
      <c r="F254" s="165">
        <v>9.3386071733263243E-3</v>
      </c>
      <c r="G254" s="165">
        <v>9.8020458705750137E-3</v>
      </c>
      <c r="H254" s="165">
        <v>1.0271833043128481E-2</v>
      </c>
      <c r="I254" s="165">
        <v>8.1704877172474374E-3</v>
      </c>
      <c r="J254" s="166">
        <f t="shared" si="5"/>
        <v>4.6680338916022072E-2</v>
      </c>
    </row>
    <row r="255" spans="1:10" ht="16.5" thickBot="1">
      <c r="A255" s="211"/>
      <c r="B255" s="212"/>
      <c r="C255" s="213"/>
      <c r="D255" s="185" t="s">
        <v>811</v>
      </c>
      <c r="E255" s="165">
        <v>1.5263743567028826E-2</v>
      </c>
      <c r="F255" s="165">
        <v>1.6467374427513306E-2</v>
      </c>
      <c r="G255" s="165">
        <v>1.7287547668728392E-2</v>
      </c>
      <c r="H255" s="165">
        <v>1.811837251047874E-2</v>
      </c>
      <c r="I255" s="165">
        <v>1.4411615524207957E-2</v>
      </c>
      <c r="J255" s="166">
        <f t="shared" si="5"/>
        <v>8.1548653697957219E-2</v>
      </c>
    </row>
    <row r="256" spans="1:10" ht="16.5" thickBot="1">
      <c r="A256" s="211"/>
      <c r="B256" s="212"/>
      <c r="C256" s="213"/>
      <c r="D256" s="185" t="s">
        <v>812</v>
      </c>
      <c r="E256" s="158">
        <v>1433</v>
      </c>
      <c r="F256" s="158">
        <v>1471</v>
      </c>
      <c r="G256" s="158">
        <v>1544</v>
      </c>
      <c r="H256" s="158">
        <v>1618</v>
      </c>
      <c r="I256" s="158">
        <v>1287</v>
      </c>
      <c r="J256" s="159">
        <f t="shared" si="5"/>
        <v>7353</v>
      </c>
    </row>
    <row r="257" spans="1:10" ht="16.5" customHeight="1" thickBot="1">
      <c r="A257" s="211">
        <v>92</v>
      </c>
      <c r="B257" s="212" t="s">
        <v>200</v>
      </c>
      <c r="C257" s="213" t="s">
        <v>786</v>
      </c>
      <c r="D257" s="185" t="s">
        <v>809</v>
      </c>
      <c r="E257" s="158">
        <v>22.669295706781984</v>
      </c>
      <c r="F257" s="158">
        <v>23.187451037222715</v>
      </c>
      <c r="G257" s="158">
        <v>24.418069947019454</v>
      </c>
      <c r="H257" s="158">
        <v>25.551534732358551</v>
      </c>
      <c r="I257" s="158">
        <v>20.305212011646148</v>
      </c>
      <c r="J257" s="159">
        <f t="shared" si="5"/>
        <v>116.13156343502884</v>
      </c>
    </row>
    <row r="258" spans="1:10" ht="16.5" thickBot="1">
      <c r="A258" s="211"/>
      <c r="B258" s="212"/>
      <c r="C258" s="213"/>
      <c r="D258" s="185" t="s">
        <v>810</v>
      </c>
      <c r="E258" s="165">
        <v>2.5607001413924433E-3</v>
      </c>
      <c r="F258" s="165">
        <v>2.6192304303385558E-3</v>
      </c>
      <c r="G258" s="165">
        <v>2.7582398665855741E-3</v>
      </c>
      <c r="H258" s="165">
        <v>2.8862748736551958E-3</v>
      </c>
      <c r="I258" s="165">
        <v>2.2936556980758024E-3</v>
      </c>
      <c r="J258" s="166">
        <f t="shared" si="5"/>
        <v>1.311810101004757E-2</v>
      </c>
    </row>
    <row r="259" spans="1:10" ht="16.5" thickBot="1">
      <c r="A259" s="211"/>
      <c r="B259" s="212"/>
      <c r="C259" s="213"/>
      <c r="D259" s="185" t="s">
        <v>811</v>
      </c>
      <c r="E259" s="165">
        <v>4.2963945966957339E-3</v>
      </c>
      <c r="F259" s="165">
        <v>4.3945979017630653E-3</v>
      </c>
      <c r="G259" s="165">
        <v>4.6278307512979764E-3</v>
      </c>
      <c r="H259" s="165">
        <v>4.8426504811327625E-3</v>
      </c>
      <c r="I259" s="165">
        <v>3.8483420173260354E-3</v>
      </c>
      <c r="J259" s="166">
        <f t="shared" si="5"/>
        <v>2.2009815748215575E-2</v>
      </c>
    </row>
    <row r="260" spans="1:10" ht="15.75" customHeight="1" thickBot="1">
      <c r="A260" s="211"/>
      <c r="B260" s="212"/>
      <c r="C260" s="213"/>
      <c r="D260" s="185" t="s">
        <v>812</v>
      </c>
      <c r="E260" s="158">
        <v>350</v>
      </c>
      <c r="F260" s="158">
        <v>358</v>
      </c>
      <c r="G260" s="158">
        <v>377</v>
      </c>
      <c r="H260" s="158">
        <v>394.5</v>
      </c>
      <c r="I260" s="158">
        <v>313.5</v>
      </c>
      <c r="J260" s="159">
        <f t="shared" si="5"/>
        <v>1793</v>
      </c>
    </row>
    <row r="261" spans="1:10" ht="16.5" customHeight="1" thickBot="1">
      <c r="A261" s="211">
        <v>93</v>
      </c>
      <c r="B261" s="212" t="s">
        <v>200</v>
      </c>
      <c r="C261" s="213" t="s">
        <v>817</v>
      </c>
      <c r="D261" s="185" t="s">
        <v>809</v>
      </c>
      <c r="E261" s="158">
        <v>22.669295706781984</v>
      </c>
      <c r="F261" s="158">
        <v>23.187451037222715</v>
      </c>
      <c r="G261" s="158">
        <v>24.418069947019454</v>
      </c>
      <c r="H261" s="158">
        <v>25.551534732358551</v>
      </c>
      <c r="I261" s="158">
        <v>20.305212011646148</v>
      </c>
      <c r="J261" s="159">
        <f t="shared" si="5"/>
        <v>116.13156343502884</v>
      </c>
    </row>
    <row r="262" spans="1:10" ht="16.5" thickBot="1">
      <c r="A262" s="211"/>
      <c r="B262" s="212"/>
      <c r="C262" s="213"/>
      <c r="D262" s="185" t="s">
        <v>810</v>
      </c>
      <c r="E262" s="165">
        <v>2.5607001413924433E-3</v>
      </c>
      <c r="F262" s="165">
        <v>2.6192304303385558E-3</v>
      </c>
      <c r="G262" s="165">
        <v>2.7582398665855741E-3</v>
      </c>
      <c r="H262" s="165">
        <v>2.8862748736551958E-3</v>
      </c>
      <c r="I262" s="165">
        <v>2.2936556980758024E-3</v>
      </c>
      <c r="J262" s="166">
        <f t="shared" si="5"/>
        <v>1.311810101004757E-2</v>
      </c>
    </row>
    <row r="263" spans="1:10" ht="16.5" thickBot="1">
      <c r="A263" s="211"/>
      <c r="B263" s="212"/>
      <c r="C263" s="213"/>
      <c r="D263" s="185" t="s">
        <v>811</v>
      </c>
      <c r="E263" s="165">
        <v>4.2963945966957339E-3</v>
      </c>
      <c r="F263" s="165">
        <v>4.7014832300984752E-3</v>
      </c>
      <c r="G263" s="165">
        <v>4.9592669059002189E-3</v>
      </c>
      <c r="H263" s="165">
        <v>5.1863620488684214E-3</v>
      </c>
      <c r="I263" s="165">
        <v>4.1184011062611967E-3</v>
      </c>
      <c r="J263" s="166">
        <f t="shared" si="5"/>
        <v>2.3261907887824042E-2</v>
      </c>
    </row>
    <row r="264" spans="1:10" ht="16.5" thickBot="1">
      <c r="A264" s="211"/>
      <c r="B264" s="212"/>
      <c r="C264" s="213"/>
      <c r="D264" s="185" t="s">
        <v>812</v>
      </c>
      <c r="E264" s="158">
        <v>350</v>
      </c>
      <c r="F264" s="158">
        <v>358</v>
      </c>
      <c r="G264" s="158">
        <v>377</v>
      </c>
      <c r="H264" s="158">
        <v>394.5</v>
      </c>
      <c r="I264" s="158">
        <v>313.5</v>
      </c>
      <c r="J264" s="159">
        <f t="shared" si="5"/>
        <v>1793</v>
      </c>
    </row>
    <row r="265" spans="1:10" ht="16.5" customHeight="1" thickBot="1">
      <c r="A265" s="211">
        <v>94</v>
      </c>
      <c r="B265" s="212" t="s">
        <v>201</v>
      </c>
      <c r="C265" s="213" t="s">
        <v>818</v>
      </c>
      <c r="D265" s="185" t="s">
        <v>809</v>
      </c>
      <c r="E265" s="158">
        <v>2.91</v>
      </c>
      <c r="F265" s="158">
        <v>2.9682000000000004</v>
      </c>
      <c r="G265" s="158">
        <v>3.1428000000000003</v>
      </c>
      <c r="H265" s="158">
        <v>3.2883</v>
      </c>
      <c r="I265" s="158">
        <v>2.6190000000000002</v>
      </c>
      <c r="J265" s="159">
        <f t="shared" si="5"/>
        <v>14.9283</v>
      </c>
    </row>
    <row r="266" spans="1:10" ht="16.5" thickBot="1">
      <c r="A266" s="211"/>
      <c r="B266" s="212"/>
      <c r="C266" s="213"/>
      <c r="D266" s="185" t="s">
        <v>810</v>
      </c>
      <c r="E266" s="165">
        <v>3.2397408207343506E-4</v>
      </c>
      <c r="F266" s="165">
        <v>3.3045356371490378E-4</v>
      </c>
      <c r="G266" s="165">
        <v>3.4989200863930984E-4</v>
      </c>
      <c r="H266" s="165">
        <v>3.6609071274298162E-4</v>
      </c>
      <c r="I266" s="165">
        <v>2.9157667386609155E-4</v>
      </c>
      <c r="J266" s="166">
        <f t="shared" si="5"/>
        <v>1.6619870410367217E-3</v>
      </c>
    </row>
    <row r="267" spans="1:10" ht="16.5" thickBot="1">
      <c r="A267" s="211"/>
      <c r="B267" s="212"/>
      <c r="C267" s="213"/>
      <c r="D267" s="185" t="s">
        <v>811</v>
      </c>
      <c r="E267" s="165">
        <v>5.5075593952483954E-4</v>
      </c>
      <c r="F267" s="165">
        <v>5.8930885529157842E-4</v>
      </c>
      <c r="G267" s="165">
        <v>6.2786177105831709E-4</v>
      </c>
      <c r="H267" s="165">
        <v>6.5539956803455904E-4</v>
      </c>
      <c r="I267" s="165">
        <v>5.2321814254859759E-4</v>
      </c>
      <c r="J267" s="166">
        <f t="shared" si="5"/>
        <v>2.9465442764578919E-3</v>
      </c>
    </row>
    <row r="268" spans="1:10" ht="16.5" thickBot="1">
      <c r="A268" s="211"/>
      <c r="B268" s="212"/>
      <c r="C268" s="213"/>
      <c r="D268" s="185" t="s">
        <v>812</v>
      </c>
      <c r="E268" s="158">
        <v>100</v>
      </c>
      <c r="F268" s="158">
        <v>102</v>
      </c>
      <c r="G268" s="158">
        <v>108</v>
      </c>
      <c r="H268" s="158">
        <v>113</v>
      </c>
      <c r="I268" s="158">
        <v>90</v>
      </c>
      <c r="J268" s="159">
        <f t="shared" si="5"/>
        <v>513</v>
      </c>
    </row>
    <row r="269" spans="1:10" ht="16.149999999999999" customHeight="1" thickBot="1">
      <c r="A269" s="211">
        <v>96</v>
      </c>
      <c r="B269" s="212" t="s">
        <v>206</v>
      </c>
      <c r="C269" s="213" t="s">
        <v>819</v>
      </c>
      <c r="D269" s="185" t="s">
        <v>809</v>
      </c>
      <c r="E269" s="158">
        <v>0.14373</v>
      </c>
      <c r="F269" s="158">
        <v>0.14373</v>
      </c>
      <c r="G269" s="158">
        <v>0.14373</v>
      </c>
      <c r="H269" s="158">
        <v>0.14373</v>
      </c>
      <c r="I269" s="158">
        <v>0.14373</v>
      </c>
      <c r="J269" s="159">
        <f t="shared" si="5"/>
        <v>0.71865000000000001</v>
      </c>
    </row>
    <row r="270" spans="1:10" ht="16.5" thickBot="1">
      <c r="A270" s="211"/>
      <c r="B270" s="212"/>
      <c r="C270" s="213"/>
      <c r="D270" s="185" t="s">
        <v>810</v>
      </c>
      <c r="E270" s="165">
        <v>1.6231101511879097E-5</v>
      </c>
      <c r="F270" s="165">
        <v>1.6231101511879097E-5</v>
      </c>
      <c r="G270" s="165">
        <v>1.6231101511879097E-5</v>
      </c>
      <c r="H270" s="165">
        <v>1.6231101511879097E-5</v>
      </c>
      <c r="I270" s="165">
        <v>1.6231101511879097E-5</v>
      </c>
      <c r="J270" s="166">
        <f t="shared" ref="J270:J333" si="6">SUM(E270:I270)</f>
        <v>8.1155507559395492E-5</v>
      </c>
    </row>
    <row r="271" spans="1:10" ht="16.5" thickBot="1">
      <c r="A271" s="211"/>
      <c r="B271" s="212"/>
      <c r="C271" s="213"/>
      <c r="D271" s="185" t="s">
        <v>811</v>
      </c>
      <c r="E271" s="165">
        <v>2.7224622030237657E-5</v>
      </c>
      <c r="F271" s="165">
        <v>5.4449244060475314E-5</v>
      </c>
      <c r="G271" s="165">
        <v>5.4449244060475314E-5</v>
      </c>
      <c r="H271" s="165">
        <v>5.4449244060475314E-5</v>
      </c>
      <c r="I271" s="165">
        <v>5.4449244060475314E-5</v>
      </c>
      <c r="J271" s="166">
        <f t="shared" si="6"/>
        <v>2.4502159827213891E-4</v>
      </c>
    </row>
    <row r="272" spans="1:10" ht="16.5" thickBot="1">
      <c r="A272" s="211"/>
      <c r="B272" s="212"/>
      <c r="C272" s="213"/>
      <c r="D272" s="185" t="s">
        <v>812</v>
      </c>
      <c r="E272" s="158">
        <v>1</v>
      </c>
      <c r="F272" s="158">
        <v>1</v>
      </c>
      <c r="G272" s="158">
        <v>1</v>
      </c>
      <c r="H272" s="158">
        <v>1</v>
      </c>
      <c r="I272" s="158">
        <v>1</v>
      </c>
      <c r="J272" s="159">
        <f t="shared" si="6"/>
        <v>5</v>
      </c>
    </row>
    <row r="273" spans="1:10" ht="16.149999999999999" customHeight="1" thickBot="1">
      <c r="A273" s="211">
        <v>98</v>
      </c>
      <c r="B273" s="212" t="s">
        <v>209</v>
      </c>
      <c r="C273" s="213" t="s">
        <v>820</v>
      </c>
      <c r="D273" s="185" t="s">
        <v>809</v>
      </c>
      <c r="E273" s="158">
        <v>7.1599999999999997E-2</v>
      </c>
      <c r="F273" s="158">
        <v>7.1599999999999997E-2</v>
      </c>
      <c r="G273" s="158">
        <v>7.1599999999999997E-2</v>
      </c>
      <c r="H273" s="158">
        <v>7.1599999999999997E-2</v>
      </c>
      <c r="I273" s="158">
        <v>7.1599999999999997E-2</v>
      </c>
      <c r="J273" s="159">
        <f t="shared" si="6"/>
        <v>0.35799999999999998</v>
      </c>
    </row>
    <row r="274" spans="1:10" ht="16.5" thickBot="1">
      <c r="A274" s="211"/>
      <c r="B274" s="212"/>
      <c r="C274" s="213"/>
      <c r="D274" s="185" t="s">
        <v>810</v>
      </c>
      <c r="E274" s="165">
        <v>8.15334773218145E-6</v>
      </c>
      <c r="F274" s="165">
        <v>8.15334773218145E-6</v>
      </c>
      <c r="G274" s="165">
        <v>8.15334773218145E-6</v>
      </c>
      <c r="H274" s="165">
        <v>8.15334773218145E-6</v>
      </c>
      <c r="I274" s="165">
        <v>8.15334773218145E-6</v>
      </c>
      <c r="J274" s="166">
        <f t="shared" si="6"/>
        <v>4.076673866090725E-5</v>
      </c>
    </row>
    <row r="275" spans="1:10" ht="16.5" thickBot="1">
      <c r="A275" s="211"/>
      <c r="B275" s="212"/>
      <c r="C275" s="213"/>
      <c r="D275" s="185" t="s">
        <v>811</v>
      </c>
      <c r="E275" s="165">
        <v>1.3628509719222501E-5</v>
      </c>
      <c r="F275" s="165">
        <v>2.7257019438445001E-5</v>
      </c>
      <c r="G275" s="165">
        <v>2.7257019438445001E-5</v>
      </c>
      <c r="H275" s="165">
        <v>2.7257019438445001E-5</v>
      </c>
      <c r="I275" s="165">
        <v>2.7257019438445001E-5</v>
      </c>
      <c r="J275" s="166">
        <f t="shared" si="6"/>
        <v>1.2265658747300252E-4</v>
      </c>
    </row>
    <row r="276" spans="1:10" ht="16.5" thickBot="1">
      <c r="A276" s="211"/>
      <c r="B276" s="212"/>
      <c r="C276" s="213"/>
      <c r="D276" s="185" t="s">
        <v>812</v>
      </c>
      <c r="E276" s="158">
        <v>1</v>
      </c>
      <c r="F276" s="158">
        <v>1</v>
      </c>
      <c r="G276" s="158">
        <v>1</v>
      </c>
      <c r="H276" s="158">
        <v>1</v>
      </c>
      <c r="I276" s="158">
        <v>1</v>
      </c>
      <c r="J276" s="159">
        <f t="shared" si="6"/>
        <v>5</v>
      </c>
    </row>
    <row r="277" spans="1:10" ht="16.5" thickBot="1">
      <c r="A277" s="211">
        <v>100</v>
      </c>
      <c r="B277" s="212" t="s">
        <v>212</v>
      </c>
      <c r="C277" s="213" t="s">
        <v>821</v>
      </c>
      <c r="D277" s="185" t="s">
        <v>809</v>
      </c>
      <c r="E277" s="158">
        <v>11.332649999999999</v>
      </c>
      <c r="F277" s="158">
        <v>11.5962</v>
      </c>
      <c r="G277" s="158">
        <v>12.298999999999999</v>
      </c>
      <c r="H277" s="158">
        <v>12.738250000000001</v>
      </c>
      <c r="I277" s="158">
        <v>10.190599999999998</v>
      </c>
      <c r="J277" s="159">
        <f t="shared" si="6"/>
        <v>58.156699999999994</v>
      </c>
    </row>
    <row r="278" spans="1:10" ht="16.5" thickBot="1">
      <c r="A278" s="211"/>
      <c r="B278" s="212"/>
      <c r="C278" s="213"/>
      <c r="D278" s="185" t="s">
        <v>810</v>
      </c>
      <c r="E278" s="165">
        <v>3.1344492440604836E-4</v>
      </c>
      <c r="F278" s="165">
        <v>3.2073434125270072E-4</v>
      </c>
      <c r="G278" s="165">
        <v>3.4017278617710684E-4</v>
      </c>
      <c r="H278" s="165">
        <v>3.5232181425486064E-4</v>
      </c>
      <c r="I278" s="165">
        <v>2.8185745140388849E-4</v>
      </c>
      <c r="J278" s="166">
        <f t="shared" si="6"/>
        <v>1.6085313174946051E-3</v>
      </c>
    </row>
    <row r="279" spans="1:10" ht="16.5" thickBot="1">
      <c r="A279" s="211"/>
      <c r="B279" s="212"/>
      <c r="C279" s="213"/>
      <c r="D279" s="185" t="s">
        <v>811</v>
      </c>
      <c r="E279" s="165">
        <v>3.8309935205183687E-4</v>
      </c>
      <c r="F279" s="165">
        <v>4.2170626349892119E-4</v>
      </c>
      <c r="G279" s="165">
        <v>4.4843412526997961E-4</v>
      </c>
      <c r="H279" s="165">
        <v>4.6328293736501208E-4</v>
      </c>
      <c r="I279" s="165">
        <v>3.7122030237581104E-4</v>
      </c>
      <c r="J279" s="166">
        <f t="shared" si="6"/>
        <v>2.0877429805615608E-3</v>
      </c>
    </row>
    <row r="280" spans="1:10" ht="16.5" thickBot="1">
      <c r="A280" s="211"/>
      <c r="B280" s="212"/>
      <c r="C280" s="213"/>
      <c r="D280" s="185" t="s">
        <v>812</v>
      </c>
      <c r="E280" s="158">
        <v>129</v>
      </c>
      <c r="F280" s="158">
        <v>132</v>
      </c>
      <c r="G280" s="158">
        <v>140</v>
      </c>
      <c r="H280" s="158">
        <v>145</v>
      </c>
      <c r="I280" s="158">
        <v>116</v>
      </c>
      <c r="J280" s="159">
        <f t="shared" si="6"/>
        <v>662</v>
      </c>
    </row>
    <row r="281" spans="1:10" ht="16.5" thickBot="1">
      <c r="A281" s="211">
        <v>104</v>
      </c>
      <c r="B281" s="212" t="s">
        <v>286</v>
      </c>
      <c r="C281" s="213" t="s">
        <v>822</v>
      </c>
      <c r="D281" s="185" t="s">
        <v>809</v>
      </c>
      <c r="E281" s="158">
        <v>37.662001152000009</v>
      </c>
      <c r="F281" s="158">
        <v>38.811985920000005</v>
      </c>
      <c r="G281" s="158">
        <v>40.824459264000012</v>
      </c>
      <c r="H281" s="158">
        <v>42.836932608000012</v>
      </c>
      <c r="I281" s="158">
        <v>33.924550656000008</v>
      </c>
      <c r="J281" s="159">
        <f t="shared" si="6"/>
        <v>194.05992960000003</v>
      </c>
    </row>
    <row r="282" spans="1:10" ht="16.5" thickBot="1">
      <c r="A282" s="211"/>
      <c r="B282" s="212"/>
      <c r="C282" s="213"/>
      <c r="D282" s="185" t="s">
        <v>810</v>
      </c>
      <c r="E282" s="165">
        <v>4.8950427645788469E-3</v>
      </c>
      <c r="F282" s="165">
        <v>5.0445097192224758E-3</v>
      </c>
      <c r="G282" s="165">
        <v>5.3060768898488255E-3</v>
      </c>
      <c r="H282" s="165">
        <v>5.5676440604751761E-3</v>
      </c>
      <c r="I282" s="165">
        <v>4.4092751619870529E-3</v>
      </c>
      <c r="J282" s="166">
        <f t="shared" si="6"/>
        <v>2.5222548596112379E-2</v>
      </c>
    </row>
    <row r="283" spans="1:10" ht="16.5" thickBot="1">
      <c r="A283" s="211"/>
      <c r="B283" s="212"/>
      <c r="C283" s="213"/>
      <c r="D283" s="185" t="s">
        <v>811</v>
      </c>
      <c r="E283" s="165">
        <v>3.4049774643628598E-3</v>
      </c>
      <c r="F283" s="165">
        <v>3.8468447688984986E-3</v>
      </c>
      <c r="G283" s="165">
        <v>4.0287901295896437E-3</v>
      </c>
      <c r="H283" s="165">
        <v>4.2367276846652386E-3</v>
      </c>
      <c r="I283" s="165">
        <v>3.3529930755939615E-3</v>
      </c>
      <c r="J283" s="166">
        <f t="shared" si="6"/>
        <v>1.8870333123110202E-2</v>
      </c>
    </row>
    <row r="284" spans="1:10" ht="16.5" thickBot="1">
      <c r="A284" s="211"/>
      <c r="B284" s="212"/>
      <c r="C284" s="213"/>
      <c r="D284" s="185" t="s">
        <v>812</v>
      </c>
      <c r="E284" s="158">
        <v>131</v>
      </c>
      <c r="F284" s="158">
        <v>135</v>
      </c>
      <c r="G284" s="158">
        <v>142</v>
      </c>
      <c r="H284" s="158">
        <v>149</v>
      </c>
      <c r="I284" s="158">
        <v>118</v>
      </c>
      <c r="J284" s="159">
        <f t="shared" si="6"/>
        <v>675</v>
      </c>
    </row>
    <row r="285" spans="1:10" ht="16.149999999999999" customHeight="1" thickBot="1">
      <c r="A285" s="211">
        <v>106</v>
      </c>
      <c r="B285" s="212" t="s">
        <v>289</v>
      </c>
      <c r="C285" s="213" t="s">
        <v>823</v>
      </c>
      <c r="D285" s="185" t="s">
        <v>809</v>
      </c>
      <c r="E285" s="158">
        <v>46.353222720000012</v>
      </c>
      <c r="F285" s="158">
        <v>47.451640320000003</v>
      </c>
      <c r="G285" s="158">
        <v>49.868159040000016</v>
      </c>
      <c r="H285" s="158">
        <v>52.284677760000015</v>
      </c>
      <c r="I285" s="158">
        <v>41.520185280000007</v>
      </c>
      <c r="J285" s="159">
        <f t="shared" si="6"/>
        <v>237.47788512000005</v>
      </c>
    </row>
    <row r="286" spans="1:10" ht="16.5" thickBot="1">
      <c r="A286" s="211"/>
      <c r="B286" s="212"/>
      <c r="C286" s="213"/>
      <c r="D286" s="185" t="s">
        <v>810</v>
      </c>
      <c r="E286" s="165">
        <v>6.4750486004319843E-3</v>
      </c>
      <c r="F286" s="165">
        <v>6.6284857710583343E-3</v>
      </c>
      <c r="G286" s="165">
        <v>6.9660475464363054E-3</v>
      </c>
      <c r="H286" s="165">
        <v>7.3036093218142766E-3</v>
      </c>
      <c r="I286" s="165">
        <v>5.7999250496760428E-3</v>
      </c>
      <c r="J286" s="166">
        <f t="shared" si="6"/>
        <v>3.3173116289416944E-2</v>
      </c>
    </row>
    <row r="287" spans="1:10" ht="16.5" thickBot="1">
      <c r="A287" s="211"/>
      <c r="B287" s="212"/>
      <c r="C287" s="213"/>
      <c r="D287" s="185" t="s">
        <v>811</v>
      </c>
      <c r="E287" s="165">
        <v>6.1189635421166483E-3</v>
      </c>
      <c r="F287" s="165">
        <v>6.8439592224622224E-3</v>
      </c>
      <c r="G287" s="165">
        <v>7.1919571490280994E-3</v>
      </c>
      <c r="H287" s="165">
        <v>7.5399550755939748E-3</v>
      </c>
      <c r="I287" s="165">
        <v>6.0029642332613577E-3</v>
      </c>
      <c r="J287" s="166">
        <f t="shared" si="6"/>
        <v>3.3697799222462299E-2</v>
      </c>
    </row>
    <row r="288" spans="1:10" ht="15.75" customHeight="1" thickBot="1">
      <c r="A288" s="211"/>
      <c r="B288" s="212"/>
      <c r="C288" s="213"/>
      <c r="D288" s="185" t="s">
        <v>812</v>
      </c>
      <c r="E288" s="158">
        <v>211</v>
      </c>
      <c r="F288" s="158">
        <v>216</v>
      </c>
      <c r="G288" s="158">
        <v>227</v>
      </c>
      <c r="H288" s="158">
        <v>238</v>
      </c>
      <c r="I288" s="158">
        <v>189</v>
      </c>
      <c r="J288" s="159">
        <f t="shared" si="6"/>
        <v>1081</v>
      </c>
    </row>
    <row r="289" spans="1:10" ht="16.5" thickBot="1">
      <c r="A289" s="211">
        <v>108</v>
      </c>
      <c r="B289" s="212" t="s">
        <v>291</v>
      </c>
      <c r="C289" s="213" t="s">
        <v>824</v>
      </c>
      <c r="D289" s="185" t="s">
        <v>809</v>
      </c>
      <c r="E289" s="158">
        <v>157.97628000000003</v>
      </c>
      <c r="F289" s="158">
        <v>161.56665000000001</v>
      </c>
      <c r="G289" s="158">
        <v>169.94418000000002</v>
      </c>
      <c r="H289" s="158">
        <v>177.72331500000004</v>
      </c>
      <c r="I289" s="158">
        <v>141.81961500000003</v>
      </c>
      <c r="J289" s="159">
        <f t="shared" si="6"/>
        <v>809.0300400000001</v>
      </c>
    </row>
    <row r="290" spans="1:10" ht="16.5" thickBot="1">
      <c r="A290" s="211"/>
      <c r="B290" s="212"/>
      <c r="C290" s="213"/>
      <c r="D290" s="185" t="s">
        <v>810</v>
      </c>
      <c r="E290" s="165">
        <v>3.8835939524838124E-2</v>
      </c>
      <c r="F290" s="165">
        <v>3.9718574514038991E-2</v>
      </c>
      <c r="G290" s="165">
        <v>4.1778056155507677E-2</v>
      </c>
      <c r="H290" s="165">
        <v>4.3690431965442887E-2</v>
      </c>
      <c r="I290" s="165">
        <v>3.4864082073434229E-2</v>
      </c>
      <c r="J290" s="166">
        <f t="shared" si="6"/>
        <v>0.1988870842332619</v>
      </c>
    </row>
    <row r="291" spans="1:10" ht="16.5" thickBot="1">
      <c r="A291" s="211"/>
      <c r="B291" s="212"/>
      <c r="C291" s="213"/>
      <c r="D291" s="185" t="s">
        <v>811</v>
      </c>
      <c r="E291" s="165">
        <v>3.9232224622030354E-2</v>
      </c>
      <c r="F291" s="165">
        <v>4.3839038876889988E-2</v>
      </c>
      <c r="G291" s="165">
        <v>4.6216749460043324E-2</v>
      </c>
      <c r="H291" s="165">
        <v>4.8297246220302521E-2</v>
      </c>
      <c r="I291" s="165">
        <v>3.8489190064794933E-2</v>
      </c>
      <c r="J291" s="166">
        <f t="shared" si="6"/>
        <v>0.21607444924406111</v>
      </c>
    </row>
    <row r="292" spans="1:10" ht="16.5" thickBot="1">
      <c r="A292" s="211"/>
      <c r="B292" s="212"/>
      <c r="C292" s="213"/>
      <c r="D292" s="185" t="s">
        <v>812</v>
      </c>
      <c r="E292" s="158">
        <v>264</v>
      </c>
      <c r="F292" s="158">
        <v>270</v>
      </c>
      <c r="G292" s="158">
        <v>284</v>
      </c>
      <c r="H292" s="158">
        <v>297</v>
      </c>
      <c r="I292" s="158">
        <v>237</v>
      </c>
      <c r="J292" s="159">
        <f t="shared" si="6"/>
        <v>1352</v>
      </c>
    </row>
    <row r="293" spans="1:10" ht="16.5" thickBot="1">
      <c r="A293" s="211">
        <v>110</v>
      </c>
      <c r="B293" s="212" t="s">
        <v>293</v>
      </c>
      <c r="C293" s="213" t="s">
        <v>825</v>
      </c>
      <c r="D293" s="185" t="s">
        <v>809</v>
      </c>
      <c r="E293" s="158">
        <v>28.656491600000003</v>
      </c>
      <c r="F293" s="158">
        <v>29.381972400000002</v>
      </c>
      <c r="G293" s="158">
        <v>30.832934000000002</v>
      </c>
      <c r="H293" s="158">
        <v>32.646636000000001</v>
      </c>
      <c r="I293" s="158">
        <v>26.117308800000004</v>
      </c>
      <c r="J293" s="159">
        <f t="shared" si="6"/>
        <v>147.63534279999999</v>
      </c>
    </row>
    <row r="294" spans="1:10" ht="16.5" thickBot="1">
      <c r="A294" s="211"/>
      <c r="B294" s="212"/>
      <c r="C294" s="213"/>
      <c r="D294" s="185" t="s">
        <v>810</v>
      </c>
      <c r="E294" s="165">
        <v>3.4947688984881312E-3</v>
      </c>
      <c r="F294" s="165">
        <v>3.5832440604751715E-3</v>
      </c>
      <c r="G294" s="165">
        <v>3.7601943844492547E-3</v>
      </c>
      <c r="H294" s="165">
        <v>3.981382289416858E-3</v>
      </c>
      <c r="I294" s="165">
        <v>3.1851058315334863E-3</v>
      </c>
      <c r="J294" s="166">
        <f t="shared" si="6"/>
        <v>1.80046954643629E-2</v>
      </c>
    </row>
    <row r="295" spans="1:10" ht="16.5" thickBot="1">
      <c r="A295" s="211"/>
      <c r="B295" s="212"/>
      <c r="C295" s="213"/>
      <c r="D295" s="185" t="s">
        <v>811</v>
      </c>
      <c r="E295" s="165">
        <v>3.5304298056155607E-3</v>
      </c>
      <c r="F295" s="165">
        <v>7.954639308855314E-3</v>
      </c>
      <c r="G295" s="165">
        <v>8.3121511879049922E-3</v>
      </c>
      <c r="H295" s="165">
        <v>8.8484190064795059E-3</v>
      </c>
      <c r="I295" s="165">
        <v>7.0608596112311213E-3</v>
      </c>
      <c r="J295" s="166">
        <f t="shared" si="6"/>
        <v>3.5706498920086496E-2</v>
      </c>
    </row>
    <row r="296" spans="1:10" ht="16.5" thickBot="1">
      <c r="A296" s="211"/>
      <c r="B296" s="212"/>
      <c r="C296" s="213"/>
      <c r="D296" s="185" t="s">
        <v>812</v>
      </c>
      <c r="E296" s="158">
        <v>39.5</v>
      </c>
      <c r="F296" s="158">
        <v>40.5</v>
      </c>
      <c r="G296" s="158">
        <v>42.5</v>
      </c>
      <c r="H296" s="158">
        <v>45</v>
      </c>
      <c r="I296" s="158">
        <v>36</v>
      </c>
      <c r="J296" s="159">
        <f t="shared" si="6"/>
        <v>203.5</v>
      </c>
    </row>
    <row r="297" spans="1:10" s="167" customFormat="1" ht="16.149999999999999" customHeight="1" thickBot="1">
      <c r="A297" s="211">
        <v>111</v>
      </c>
      <c r="B297" s="212" t="s">
        <v>293</v>
      </c>
      <c r="C297" s="213" t="s">
        <v>825</v>
      </c>
      <c r="D297" s="185" t="s">
        <v>809</v>
      </c>
      <c r="E297" s="158">
        <v>28.656491600000003</v>
      </c>
      <c r="F297" s="158">
        <v>29.381972400000002</v>
      </c>
      <c r="G297" s="158">
        <v>30.832934000000002</v>
      </c>
      <c r="H297" s="158">
        <v>32.646636000000001</v>
      </c>
      <c r="I297" s="158">
        <v>26.117308800000004</v>
      </c>
      <c r="J297" s="159">
        <f>SUM(E297:I297)</f>
        <v>147.63534279999999</v>
      </c>
    </row>
    <row r="298" spans="1:10" s="167" customFormat="1" ht="16.5" thickBot="1">
      <c r="A298" s="211"/>
      <c r="B298" s="212"/>
      <c r="C298" s="213"/>
      <c r="D298" s="185" t="s">
        <v>810</v>
      </c>
      <c r="E298" s="165">
        <v>3.4947688984881312E-3</v>
      </c>
      <c r="F298" s="165">
        <v>3.5832440604751715E-3</v>
      </c>
      <c r="G298" s="165">
        <v>3.7601943844492547E-3</v>
      </c>
      <c r="H298" s="165">
        <v>3.981382289416858E-3</v>
      </c>
      <c r="I298" s="165">
        <v>3.1851058315334863E-3</v>
      </c>
      <c r="J298" s="166">
        <f>SUM(E298:I298)</f>
        <v>1.80046954643629E-2</v>
      </c>
    </row>
    <row r="299" spans="1:10" s="167" customFormat="1" ht="16.5" thickBot="1">
      <c r="A299" s="211"/>
      <c r="B299" s="212"/>
      <c r="C299" s="213"/>
      <c r="D299" s="185" t="s">
        <v>811</v>
      </c>
      <c r="E299" s="165">
        <v>3.5304298056155607E-3</v>
      </c>
      <c r="F299" s="165">
        <v>7.954639308855314E-3</v>
      </c>
      <c r="G299" s="165">
        <v>8.3121511879049922E-3</v>
      </c>
      <c r="H299" s="165">
        <v>8.8484190064795059E-3</v>
      </c>
      <c r="I299" s="165">
        <v>7.0608596112311213E-3</v>
      </c>
      <c r="J299" s="166">
        <f>SUM(E299:I299)</f>
        <v>3.5706498920086496E-2</v>
      </c>
    </row>
    <row r="300" spans="1:10" s="167" customFormat="1" ht="16.5" thickBot="1">
      <c r="A300" s="211"/>
      <c r="B300" s="212"/>
      <c r="C300" s="213"/>
      <c r="D300" s="185" t="s">
        <v>812</v>
      </c>
      <c r="E300" s="158">
        <v>39.5</v>
      </c>
      <c r="F300" s="158">
        <v>40.5</v>
      </c>
      <c r="G300" s="158">
        <v>42.5</v>
      </c>
      <c r="H300" s="158">
        <v>45</v>
      </c>
      <c r="I300" s="158">
        <v>36</v>
      </c>
      <c r="J300" s="159">
        <f>SUM(E300:I300)</f>
        <v>203.5</v>
      </c>
    </row>
    <row r="301" spans="1:10" ht="16.149999999999999" customHeight="1" thickBot="1">
      <c r="A301" s="211">
        <v>112</v>
      </c>
      <c r="B301" s="212" t="s">
        <v>295</v>
      </c>
      <c r="C301" s="213" t="s">
        <v>826</v>
      </c>
      <c r="D301" s="185" t="s">
        <v>809</v>
      </c>
      <c r="E301" s="158">
        <v>170.47800000000001</v>
      </c>
      <c r="F301" s="158">
        <v>174.35249999999999</v>
      </c>
      <c r="G301" s="158">
        <v>183.393</v>
      </c>
      <c r="H301" s="158">
        <v>191.78774999999999</v>
      </c>
      <c r="I301" s="158">
        <v>153.04275000000001</v>
      </c>
      <c r="J301" s="159">
        <f t="shared" si="6"/>
        <v>873.05400000000009</v>
      </c>
    </row>
    <row r="302" spans="1:10" ht="16.5" thickBot="1">
      <c r="A302" s="211"/>
      <c r="B302" s="212"/>
      <c r="C302" s="213"/>
      <c r="D302" s="185" t="s">
        <v>810</v>
      </c>
      <c r="E302" s="165">
        <v>4.1909287257019555E-2</v>
      </c>
      <c r="F302" s="165">
        <v>4.2861771058315457E-2</v>
      </c>
      <c r="G302" s="165">
        <v>4.5084233261339215E-2</v>
      </c>
      <c r="H302" s="165">
        <v>4.7147948164146997E-2</v>
      </c>
      <c r="I302" s="165">
        <v>3.7623110151188008E-2</v>
      </c>
      <c r="J302" s="166">
        <f t="shared" si="6"/>
        <v>0.21462634989200924</v>
      </c>
    </row>
    <row r="303" spans="1:10" ht="16.5" thickBot="1">
      <c r="A303" s="211"/>
      <c r="B303" s="212"/>
      <c r="C303" s="213"/>
      <c r="D303" s="185" t="s">
        <v>811</v>
      </c>
      <c r="E303" s="165">
        <v>4.233693304535649E-2</v>
      </c>
      <c r="F303" s="165">
        <v>4.7308315334773351E-2</v>
      </c>
      <c r="G303" s="165">
        <v>4.987419006479496E-2</v>
      </c>
      <c r="H303" s="165">
        <v>5.2119330453563852E-2</v>
      </c>
      <c r="I303" s="165">
        <v>4.1535097192224729E-2</v>
      </c>
      <c r="J303" s="166">
        <f t="shared" si="6"/>
        <v>0.23317386609071339</v>
      </c>
    </row>
    <row r="304" spans="1:10" ht="15.75" customHeight="1" thickBot="1">
      <c r="A304" s="211"/>
      <c r="B304" s="212"/>
      <c r="C304" s="213"/>
      <c r="D304" s="185" t="s">
        <v>812</v>
      </c>
      <c r="E304" s="158">
        <v>264</v>
      </c>
      <c r="F304" s="158">
        <v>270</v>
      </c>
      <c r="G304" s="158">
        <v>284</v>
      </c>
      <c r="H304" s="158">
        <v>297</v>
      </c>
      <c r="I304" s="158">
        <v>237</v>
      </c>
      <c r="J304" s="159">
        <f t="shared" si="6"/>
        <v>1352</v>
      </c>
    </row>
    <row r="305" spans="1:10" ht="16.5" customHeight="1" thickBot="1">
      <c r="A305" s="211">
        <v>114</v>
      </c>
      <c r="B305" s="212" t="s">
        <v>297</v>
      </c>
      <c r="C305" s="213" t="s">
        <v>827</v>
      </c>
      <c r="D305" s="185" t="s">
        <v>809</v>
      </c>
      <c r="E305" s="158">
        <v>933.34740307200002</v>
      </c>
      <c r="F305" s="158">
        <v>957.14278968000008</v>
      </c>
      <c r="G305" s="158">
        <v>1005.0887179200001</v>
      </c>
      <c r="H305" s="158">
        <v>1053.03464616</v>
      </c>
      <c r="I305" s="158">
        <v>837.45554659200002</v>
      </c>
      <c r="J305" s="159">
        <f t="shared" si="6"/>
        <v>4786.0691034240008</v>
      </c>
    </row>
    <row r="306" spans="1:10" ht="16.5" thickBot="1">
      <c r="A306" s="211"/>
      <c r="B306" s="212"/>
      <c r="C306" s="213"/>
      <c r="D306" s="185" t="s">
        <v>810</v>
      </c>
      <c r="E306" s="165">
        <v>0.13037863262462238</v>
      </c>
      <c r="F306" s="165">
        <v>0.13370259319762456</v>
      </c>
      <c r="G306" s="165">
        <v>0.14040012569546476</v>
      </c>
      <c r="H306" s="165">
        <v>0.14709765819330495</v>
      </c>
      <c r="I306" s="165">
        <v>0.11698356762894202</v>
      </c>
      <c r="J306" s="166">
        <f t="shared" si="6"/>
        <v>0.66856257733995872</v>
      </c>
    </row>
    <row r="307" spans="1:10" ht="16.5" thickBot="1">
      <c r="A307" s="211"/>
      <c r="B307" s="212"/>
      <c r="C307" s="213"/>
      <c r="D307" s="185" t="s">
        <v>811</v>
      </c>
      <c r="E307" s="165">
        <v>0.1232086659006483</v>
      </c>
      <c r="F307" s="165">
        <v>0.13807059401727903</v>
      </c>
      <c r="G307" s="165">
        <v>0.14500928600863972</v>
      </c>
      <c r="H307" s="165">
        <v>0.15190109494600479</v>
      </c>
      <c r="I307" s="165">
        <v>0.12081763014686861</v>
      </c>
      <c r="J307" s="166">
        <f t="shared" si="6"/>
        <v>0.67900727101944047</v>
      </c>
    </row>
    <row r="308" spans="1:10" ht="16.5" thickBot="1">
      <c r="A308" s="211"/>
      <c r="B308" s="212"/>
      <c r="C308" s="213"/>
      <c r="D308" s="185" t="s">
        <v>812</v>
      </c>
      <c r="E308" s="158">
        <v>2628</v>
      </c>
      <c r="F308" s="158">
        <v>2695</v>
      </c>
      <c r="G308" s="158">
        <v>2830</v>
      </c>
      <c r="H308" s="158">
        <v>2965</v>
      </c>
      <c r="I308" s="158">
        <v>2358</v>
      </c>
      <c r="J308" s="159">
        <f t="shared" si="6"/>
        <v>13476</v>
      </c>
    </row>
    <row r="309" spans="1:10" ht="16.149999999999999" customHeight="1" thickBot="1">
      <c r="A309" s="211">
        <v>116</v>
      </c>
      <c r="B309" s="212" t="s">
        <v>298</v>
      </c>
      <c r="C309" s="213" t="s">
        <v>828</v>
      </c>
      <c r="D309" s="185" t="s">
        <v>809</v>
      </c>
      <c r="E309" s="158">
        <v>129.89886537600003</v>
      </c>
      <c r="F309" s="158">
        <v>133.22707070400003</v>
      </c>
      <c r="G309" s="158">
        <v>139.88348136000005</v>
      </c>
      <c r="H309" s="158">
        <v>146.53989201600004</v>
      </c>
      <c r="I309" s="158">
        <v>116.58604406400003</v>
      </c>
      <c r="J309" s="159">
        <f t="shared" si="6"/>
        <v>666.13535352000019</v>
      </c>
    </row>
    <row r="310" spans="1:10" ht="16.5" thickBot="1">
      <c r="A310" s="211"/>
      <c r="B310" s="212"/>
      <c r="C310" s="213"/>
      <c r="D310" s="185" t="s">
        <v>810</v>
      </c>
      <c r="E310" s="165">
        <v>1.8145479798272187E-2</v>
      </c>
      <c r="F310" s="165">
        <v>1.861039442527003E-2</v>
      </c>
      <c r="G310" s="165">
        <v>1.9540223679265712E-2</v>
      </c>
      <c r="H310" s="165">
        <v>2.0470052933261398E-2</v>
      </c>
      <c r="I310" s="165">
        <v>1.6285821290280823E-2</v>
      </c>
      <c r="J310" s="166">
        <f t="shared" si="6"/>
        <v>9.3051972126350149E-2</v>
      </c>
    </row>
    <row r="311" spans="1:10" ht="16.5" thickBot="1">
      <c r="A311" s="211"/>
      <c r="B311" s="212"/>
      <c r="C311" s="213"/>
      <c r="D311" s="185" t="s">
        <v>811</v>
      </c>
      <c r="E311" s="165">
        <v>1.7147597831533527E-2</v>
      </c>
      <c r="F311" s="165">
        <v>1.9218185494600488E-2</v>
      </c>
      <c r="G311" s="165">
        <v>2.0179529766738716E-2</v>
      </c>
      <c r="H311" s="165">
        <v>2.1140874038876947E-2</v>
      </c>
      <c r="I311" s="165">
        <v>1.6816999801295945E-2</v>
      </c>
      <c r="J311" s="166">
        <f t="shared" si="6"/>
        <v>9.450318693304563E-2</v>
      </c>
    </row>
    <row r="312" spans="1:10" ht="16.5" thickBot="1">
      <c r="A312" s="211"/>
      <c r="B312" s="212"/>
      <c r="C312" s="213"/>
      <c r="D312" s="185" t="s">
        <v>812</v>
      </c>
      <c r="E312" s="158">
        <v>3942</v>
      </c>
      <c r="F312" s="158">
        <v>4043</v>
      </c>
      <c r="G312" s="158">
        <v>4245</v>
      </c>
      <c r="H312" s="158">
        <v>4447</v>
      </c>
      <c r="I312" s="158">
        <v>3538</v>
      </c>
      <c r="J312" s="159">
        <f t="shared" si="6"/>
        <v>20215</v>
      </c>
    </row>
    <row r="313" spans="1:10" ht="16.149999999999999" customHeight="1" thickBot="1">
      <c r="A313" s="211">
        <v>118</v>
      </c>
      <c r="B313" s="212" t="s">
        <v>300</v>
      </c>
      <c r="C313" s="213" t="s">
        <v>829</v>
      </c>
      <c r="D313" s="185" t="s">
        <v>809</v>
      </c>
      <c r="E313" s="158">
        <v>46.719361920000004</v>
      </c>
      <c r="F313" s="158">
        <v>47.781165600000008</v>
      </c>
      <c r="G313" s="158">
        <v>50.258707520000002</v>
      </c>
      <c r="H313" s="158">
        <v>52.559282160000002</v>
      </c>
      <c r="I313" s="158">
        <v>41.941245360000003</v>
      </c>
      <c r="J313" s="159">
        <f t="shared" si="6"/>
        <v>239.25976256000004</v>
      </c>
    </row>
    <row r="314" spans="1:10" ht="16.5" thickBot="1">
      <c r="A314" s="211"/>
      <c r="B314" s="212"/>
      <c r="C314" s="213"/>
      <c r="D314" s="185" t="s">
        <v>810</v>
      </c>
      <c r="E314" s="165">
        <v>6.5261943239741001E-3</v>
      </c>
      <c r="F314" s="165">
        <v>6.6745169222462387E-3</v>
      </c>
      <c r="G314" s="165">
        <v>7.0206029848812303E-3</v>
      </c>
      <c r="H314" s="165">
        <v>7.341968614470863E-3</v>
      </c>
      <c r="I314" s="165">
        <v>5.8587426317494775E-3</v>
      </c>
      <c r="J314" s="166">
        <f t="shared" si="6"/>
        <v>3.3422025477321912E-2</v>
      </c>
    </row>
    <row r="315" spans="1:10" ht="16.5" thickBot="1">
      <c r="A315" s="211"/>
      <c r="B315" s="212"/>
      <c r="C315" s="213"/>
      <c r="D315" s="185" t="s">
        <v>811</v>
      </c>
      <c r="E315" s="165">
        <v>6.1672965874730199E-3</v>
      </c>
      <c r="F315" s="165">
        <v>6.8914867170626563E-3</v>
      </c>
      <c r="G315" s="165">
        <v>7.2652622678185961E-3</v>
      </c>
      <c r="H315" s="165">
        <v>7.5923158747300441E-3</v>
      </c>
      <c r="I315" s="165">
        <v>6.0504917278617898E-3</v>
      </c>
      <c r="J315" s="166">
        <f t="shared" si="6"/>
        <v>3.3966853174946104E-2</v>
      </c>
    </row>
    <row r="316" spans="1:10" ht="16.5" thickBot="1">
      <c r="A316" s="211"/>
      <c r="B316" s="212"/>
      <c r="C316" s="213"/>
      <c r="D316" s="185" t="s">
        <v>812</v>
      </c>
      <c r="E316" s="158">
        <v>264</v>
      </c>
      <c r="F316" s="158">
        <v>270</v>
      </c>
      <c r="G316" s="158">
        <v>284</v>
      </c>
      <c r="H316" s="158">
        <v>297</v>
      </c>
      <c r="I316" s="158">
        <v>237</v>
      </c>
      <c r="J316" s="159">
        <f t="shared" si="6"/>
        <v>1352</v>
      </c>
    </row>
    <row r="317" spans="1:10" ht="16.5" thickBot="1">
      <c r="A317" s="211">
        <v>120</v>
      </c>
      <c r="B317" s="212" t="s">
        <v>302</v>
      </c>
      <c r="C317" s="213" t="s">
        <v>830</v>
      </c>
      <c r="D317" s="185" t="s">
        <v>809</v>
      </c>
      <c r="E317" s="158">
        <v>34.234015200000002</v>
      </c>
      <c r="F317" s="158">
        <v>35.012061000000003</v>
      </c>
      <c r="G317" s="158">
        <v>36.827501200000007</v>
      </c>
      <c r="H317" s="158">
        <v>38.513267100000007</v>
      </c>
      <c r="I317" s="158">
        <v>30.732809100000001</v>
      </c>
      <c r="J317" s="159">
        <f t="shared" si="6"/>
        <v>175.31965360000001</v>
      </c>
    </row>
    <row r="318" spans="1:10" ht="16.5" thickBot="1">
      <c r="A318" s="211"/>
      <c r="B318" s="212"/>
      <c r="C318" s="213"/>
      <c r="D318" s="185" t="s">
        <v>810</v>
      </c>
      <c r="E318" s="165">
        <v>4.782125151187918E-3</v>
      </c>
      <c r="F318" s="165">
        <v>4.8908098137149169E-3</v>
      </c>
      <c r="G318" s="165">
        <v>5.1444073596112446E-3</v>
      </c>
      <c r="H318" s="165">
        <v>5.3798907950864082E-3</v>
      </c>
      <c r="I318" s="165">
        <v>4.2930441698164267E-3</v>
      </c>
      <c r="J318" s="166">
        <f t="shared" si="6"/>
        <v>2.4490277289416915E-2</v>
      </c>
    </row>
    <row r="319" spans="1:10" ht="16.5" thickBot="1">
      <c r="A319" s="211"/>
      <c r="B319" s="212"/>
      <c r="C319" s="213"/>
      <c r="D319" s="185" t="s">
        <v>811</v>
      </c>
      <c r="E319" s="165">
        <v>4.5191397408207478E-3</v>
      </c>
      <c r="F319" s="165">
        <v>5.4777451403887857E-3</v>
      </c>
      <c r="G319" s="165">
        <v>5.7858683045356541E-3</v>
      </c>
      <c r="H319" s="165">
        <v>6.0426376079913795E-3</v>
      </c>
      <c r="I319" s="165">
        <v>4.8101449514039015E-3</v>
      </c>
      <c r="J319" s="166">
        <f t="shared" si="6"/>
        <v>2.6635535745140469E-2</v>
      </c>
    </row>
    <row r="320" spans="1:10" ht="16.5" thickBot="1">
      <c r="A320" s="211"/>
      <c r="B320" s="212"/>
      <c r="C320" s="213"/>
      <c r="D320" s="185" t="s">
        <v>812</v>
      </c>
      <c r="E320" s="158">
        <v>132</v>
      </c>
      <c r="F320" s="158">
        <v>135</v>
      </c>
      <c r="G320" s="158">
        <v>142</v>
      </c>
      <c r="H320" s="158">
        <v>148.5</v>
      </c>
      <c r="I320" s="158">
        <v>118.5</v>
      </c>
      <c r="J320" s="159">
        <f t="shared" si="6"/>
        <v>676</v>
      </c>
    </row>
    <row r="321" spans="1:10" ht="16.5" thickBot="1">
      <c r="A321" s="211">
        <v>121</v>
      </c>
      <c r="B321" s="212" t="s">
        <v>302</v>
      </c>
      <c r="C321" s="213" t="s">
        <v>786</v>
      </c>
      <c r="D321" s="185" t="s">
        <v>809</v>
      </c>
      <c r="E321" s="158">
        <v>34.234015200000002</v>
      </c>
      <c r="F321" s="158">
        <v>35.012061000000003</v>
      </c>
      <c r="G321" s="158">
        <v>36.827501200000007</v>
      </c>
      <c r="H321" s="158">
        <v>38.513267100000007</v>
      </c>
      <c r="I321" s="158">
        <v>30.732809100000001</v>
      </c>
      <c r="J321" s="159">
        <f t="shared" si="6"/>
        <v>175.31965360000001</v>
      </c>
    </row>
    <row r="322" spans="1:10" ht="16.5" thickBot="1">
      <c r="A322" s="211"/>
      <c r="B322" s="212"/>
      <c r="C322" s="213"/>
      <c r="D322" s="185" t="s">
        <v>810</v>
      </c>
      <c r="E322" s="165">
        <v>4.782125151187918E-3</v>
      </c>
      <c r="F322" s="165">
        <v>4.8908098137149169E-3</v>
      </c>
      <c r="G322" s="165">
        <v>5.1444073596112446E-3</v>
      </c>
      <c r="H322" s="165">
        <v>5.3798907950864082E-3</v>
      </c>
      <c r="I322" s="165">
        <v>4.2930441698164267E-3</v>
      </c>
      <c r="J322" s="166">
        <f t="shared" si="6"/>
        <v>2.4490277289416915E-2</v>
      </c>
    </row>
    <row r="323" spans="1:10" ht="16.5" thickBot="1">
      <c r="A323" s="211"/>
      <c r="B323" s="212"/>
      <c r="C323" s="213"/>
      <c r="D323" s="185" t="s">
        <v>811</v>
      </c>
      <c r="E323" s="165">
        <v>4.5191397408207478E-3</v>
      </c>
      <c r="F323" s="165">
        <v>4.6218474622030381E-3</v>
      </c>
      <c r="G323" s="165">
        <v>4.8614988120950463E-3</v>
      </c>
      <c r="H323" s="165">
        <v>5.0840322084233424E-3</v>
      </c>
      <c r="I323" s="165">
        <v>4.0569549946004443E-3</v>
      </c>
      <c r="J323" s="166">
        <f t="shared" si="6"/>
        <v>2.314347321814262E-2</v>
      </c>
    </row>
    <row r="324" spans="1:10" ht="15.75" customHeight="1" thickBot="1">
      <c r="A324" s="211"/>
      <c r="B324" s="212"/>
      <c r="C324" s="213"/>
      <c r="D324" s="185" t="s">
        <v>812</v>
      </c>
      <c r="E324" s="158">
        <v>132</v>
      </c>
      <c r="F324" s="158">
        <v>135</v>
      </c>
      <c r="G324" s="158">
        <v>142</v>
      </c>
      <c r="H324" s="158">
        <v>148.5</v>
      </c>
      <c r="I324" s="158">
        <v>118.5</v>
      </c>
      <c r="J324" s="159">
        <f t="shared" si="6"/>
        <v>676</v>
      </c>
    </row>
    <row r="325" spans="1:10" ht="16.149999999999999" customHeight="1" thickBot="1">
      <c r="A325" s="211">
        <v>122</v>
      </c>
      <c r="B325" s="212" t="s">
        <v>304</v>
      </c>
      <c r="C325" s="213" t="s">
        <v>831</v>
      </c>
      <c r="D325" s="185" t="s">
        <v>809</v>
      </c>
      <c r="E325" s="158">
        <v>8.1195028992000005</v>
      </c>
      <c r="F325" s="158">
        <v>8.3655484415999997</v>
      </c>
      <c r="G325" s="158">
        <v>8.8576395263999999</v>
      </c>
      <c r="H325" s="158">
        <v>9.2267078400000013</v>
      </c>
      <c r="I325" s="158">
        <v>7.2583435008000006</v>
      </c>
      <c r="J325" s="159">
        <f t="shared" si="6"/>
        <v>41.827742208000004</v>
      </c>
    </row>
    <row r="326" spans="1:10" ht="16.5" thickBot="1">
      <c r="A326" s="211"/>
      <c r="B326" s="212"/>
      <c r="C326" s="213"/>
      <c r="D326" s="185" t="s">
        <v>810</v>
      </c>
      <c r="E326" s="165">
        <v>1.1342075652699814E-3</v>
      </c>
      <c r="F326" s="165">
        <v>1.1685774914902841E-3</v>
      </c>
      <c r="G326" s="165">
        <v>1.2373173439308887E-3</v>
      </c>
      <c r="H326" s="165">
        <v>1.2888722332613425E-3</v>
      </c>
      <c r="I326" s="165">
        <v>1.0139128234989228E-3</v>
      </c>
      <c r="J326" s="166">
        <f t="shared" si="6"/>
        <v>5.8428874574514202E-3</v>
      </c>
    </row>
    <row r="327" spans="1:10" ht="16.5" thickBot="1">
      <c r="A327" s="211"/>
      <c r="B327" s="212"/>
      <c r="C327" s="213"/>
      <c r="D327" s="185" t="s">
        <v>811</v>
      </c>
      <c r="E327" s="165">
        <v>1.0718336138228971E-3</v>
      </c>
      <c r="F327" s="165">
        <v>1.2179927429805651E-3</v>
      </c>
      <c r="G327" s="165">
        <v>1.2829523559395287E-3</v>
      </c>
      <c r="H327" s="165">
        <v>1.3316720656587511E-3</v>
      </c>
      <c r="I327" s="165">
        <v>1.0555937105831566E-3</v>
      </c>
      <c r="J327" s="166">
        <f t="shared" si="6"/>
        <v>5.9600444889848989E-3</v>
      </c>
    </row>
    <row r="328" spans="1:10" ht="16.5" thickBot="1">
      <c r="A328" s="211"/>
      <c r="B328" s="212"/>
      <c r="C328" s="213"/>
      <c r="D328" s="185" t="s">
        <v>812</v>
      </c>
      <c r="E328" s="158">
        <v>66</v>
      </c>
      <c r="F328" s="158">
        <v>68</v>
      </c>
      <c r="G328" s="158">
        <v>72</v>
      </c>
      <c r="H328" s="158">
        <v>75</v>
      </c>
      <c r="I328" s="158">
        <v>59</v>
      </c>
      <c r="J328" s="159">
        <f t="shared" si="6"/>
        <v>340</v>
      </c>
    </row>
    <row r="329" spans="1:10" ht="16.149999999999999" customHeight="1" thickBot="1">
      <c r="A329" s="211">
        <v>124</v>
      </c>
      <c r="B329" s="212" t="s">
        <v>246</v>
      </c>
      <c r="C329" s="213" t="s">
        <v>832</v>
      </c>
      <c r="D329" s="185" t="s">
        <v>809</v>
      </c>
      <c r="E329" s="158">
        <v>78.84</v>
      </c>
      <c r="F329" s="158">
        <v>80.849999999999994</v>
      </c>
      <c r="G329" s="158">
        <v>84.9</v>
      </c>
      <c r="H329" s="158">
        <v>88.95</v>
      </c>
      <c r="I329" s="158">
        <v>70.739999999999995</v>
      </c>
      <c r="J329" s="159">
        <f t="shared" si="6"/>
        <v>404.28000000000003</v>
      </c>
    </row>
    <row r="330" spans="1:10" ht="16.5" thickBot="1">
      <c r="A330" s="211"/>
      <c r="B330" s="212"/>
      <c r="C330" s="213"/>
      <c r="D330" s="185" t="s">
        <v>810</v>
      </c>
      <c r="E330" s="165">
        <v>0</v>
      </c>
      <c r="F330" s="165">
        <v>0</v>
      </c>
      <c r="G330" s="165">
        <v>0</v>
      </c>
      <c r="H330" s="165">
        <v>0</v>
      </c>
      <c r="I330" s="165">
        <v>0</v>
      </c>
      <c r="J330" s="166">
        <f t="shared" si="6"/>
        <v>0</v>
      </c>
    </row>
    <row r="331" spans="1:10" ht="16.5" thickBot="1">
      <c r="A331" s="211"/>
      <c r="B331" s="212"/>
      <c r="C331" s="213"/>
      <c r="D331" s="185" t="s">
        <v>811</v>
      </c>
      <c r="E331" s="165">
        <v>0</v>
      </c>
      <c r="F331" s="165">
        <v>0</v>
      </c>
      <c r="G331" s="165">
        <v>0</v>
      </c>
      <c r="H331" s="165">
        <v>0</v>
      </c>
      <c r="I331" s="165">
        <v>0</v>
      </c>
      <c r="J331" s="166">
        <f t="shared" si="6"/>
        <v>0</v>
      </c>
    </row>
    <row r="332" spans="1:10" ht="16.5" thickBot="1">
      <c r="A332" s="211"/>
      <c r="B332" s="212"/>
      <c r="C332" s="213"/>
      <c r="D332" s="185" t="s">
        <v>812</v>
      </c>
      <c r="E332" s="158">
        <v>2628</v>
      </c>
      <c r="F332" s="158">
        <v>2695</v>
      </c>
      <c r="G332" s="158">
        <v>2830</v>
      </c>
      <c r="H332" s="158">
        <v>2965</v>
      </c>
      <c r="I332" s="158">
        <v>2358</v>
      </c>
      <c r="J332" s="159">
        <f t="shared" si="6"/>
        <v>13476</v>
      </c>
    </row>
    <row r="333" spans="1:10" ht="16.5" customHeight="1" thickBot="1">
      <c r="A333" s="211">
        <v>126</v>
      </c>
      <c r="B333" s="212" t="s">
        <v>248</v>
      </c>
      <c r="C333" s="213" t="s">
        <v>833</v>
      </c>
      <c r="D333" s="185" t="s">
        <v>809</v>
      </c>
      <c r="E333" s="158">
        <v>39.42</v>
      </c>
      <c r="F333" s="158">
        <v>40.424999999999997</v>
      </c>
      <c r="G333" s="158">
        <v>42.45</v>
      </c>
      <c r="H333" s="158">
        <v>44.475000000000001</v>
      </c>
      <c r="I333" s="158">
        <v>35.369999999999997</v>
      </c>
      <c r="J333" s="159">
        <f t="shared" si="6"/>
        <v>202.14000000000001</v>
      </c>
    </row>
    <row r="334" spans="1:10" ht="16.5" thickBot="1">
      <c r="A334" s="211"/>
      <c r="B334" s="212"/>
      <c r="C334" s="213"/>
      <c r="D334" s="185" t="s">
        <v>810</v>
      </c>
      <c r="E334" s="165">
        <v>3.6894168466522783E-3</v>
      </c>
      <c r="F334" s="165">
        <v>3.7834773218142653E-3</v>
      </c>
      <c r="G334" s="165">
        <v>3.973002159827225E-3</v>
      </c>
      <c r="H334" s="165">
        <v>4.1625269978401843E-3</v>
      </c>
      <c r="I334" s="165">
        <v>3.3103671706263592E-3</v>
      </c>
      <c r="J334" s="166">
        <f t="shared" ref="J334:J397" si="7">SUM(E334:I334)</f>
        <v>1.8918790496760311E-2</v>
      </c>
    </row>
    <row r="335" spans="1:10" ht="16.5" thickBot="1">
      <c r="A335" s="211"/>
      <c r="B335" s="212"/>
      <c r="C335" s="213"/>
      <c r="D335" s="185" t="s">
        <v>811</v>
      </c>
      <c r="E335" s="165">
        <v>2.5542116630669614E-3</v>
      </c>
      <c r="F335" s="165">
        <v>2.8623110151187983E-3</v>
      </c>
      <c r="G335" s="165">
        <v>3.0061555075594033E-3</v>
      </c>
      <c r="H335" s="165">
        <v>3.1490280777537877E-3</v>
      </c>
      <c r="I335" s="165">
        <v>2.5046436285097256E-3</v>
      </c>
      <c r="J335" s="166">
        <f t="shared" si="7"/>
        <v>1.4076349892008675E-2</v>
      </c>
    </row>
    <row r="336" spans="1:10" ht="16.5" thickBot="1">
      <c r="A336" s="211"/>
      <c r="B336" s="212"/>
      <c r="C336" s="213"/>
      <c r="D336" s="185" t="s">
        <v>812</v>
      </c>
      <c r="E336" s="158">
        <v>2628</v>
      </c>
      <c r="F336" s="158">
        <v>2695</v>
      </c>
      <c r="G336" s="158">
        <v>2830</v>
      </c>
      <c r="H336" s="158">
        <v>2965</v>
      </c>
      <c r="I336" s="158">
        <v>2358</v>
      </c>
      <c r="J336" s="159">
        <f t="shared" si="7"/>
        <v>13476</v>
      </c>
    </row>
    <row r="337" spans="1:10" ht="16.149999999999999" customHeight="1" thickBot="1">
      <c r="A337" s="211">
        <v>128</v>
      </c>
      <c r="B337" s="212" t="s">
        <v>250</v>
      </c>
      <c r="C337" s="213" t="s">
        <v>834</v>
      </c>
      <c r="D337" s="185" t="s">
        <v>809</v>
      </c>
      <c r="E337" s="158">
        <v>91.98</v>
      </c>
      <c r="F337" s="158">
        <v>94.325000000000003</v>
      </c>
      <c r="G337" s="158">
        <v>99.05</v>
      </c>
      <c r="H337" s="158">
        <v>103.77500000000001</v>
      </c>
      <c r="I337" s="158">
        <v>82.53</v>
      </c>
      <c r="J337" s="159">
        <f t="shared" si="7"/>
        <v>471.65999999999997</v>
      </c>
    </row>
    <row r="338" spans="1:10" ht="16.5" thickBot="1">
      <c r="A338" s="211"/>
      <c r="B338" s="212"/>
      <c r="C338" s="213"/>
      <c r="D338" s="185" t="s">
        <v>810</v>
      </c>
      <c r="E338" s="165">
        <v>8.2302375809935428E-3</v>
      </c>
      <c r="F338" s="165">
        <v>8.4400647948164372E-3</v>
      </c>
      <c r="G338" s="165">
        <v>8.8628509719222703E-3</v>
      </c>
      <c r="H338" s="165">
        <v>9.2856371490281035E-3</v>
      </c>
      <c r="I338" s="165">
        <v>7.3846652267818775E-3</v>
      </c>
      <c r="J338" s="166">
        <f t="shared" si="7"/>
        <v>4.2203455723542227E-2</v>
      </c>
    </row>
    <row r="339" spans="1:10" ht="16.5" thickBot="1">
      <c r="A339" s="211"/>
      <c r="B339" s="212"/>
      <c r="C339" s="213"/>
      <c r="D339" s="185" t="s">
        <v>811</v>
      </c>
      <c r="E339" s="165">
        <v>5.392224622030253E-3</v>
      </c>
      <c r="F339" s="165">
        <v>6.0426565874730186E-3</v>
      </c>
      <c r="G339" s="165">
        <v>6.3463282937365195E-3</v>
      </c>
      <c r="H339" s="165">
        <v>6.6479481641468878E-3</v>
      </c>
      <c r="I339" s="165">
        <v>5.2875809935205333E-3</v>
      </c>
      <c r="J339" s="166">
        <f t="shared" si="7"/>
        <v>2.971673866090721E-2</v>
      </c>
    </row>
    <row r="340" spans="1:10" ht="16.5" thickBot="1">
      <c r="A340" s="211"/>
      <c r="B340" s="212"/>
      <c r="C340" s="213"/>
      <c r="D340" s="185" t="s">
        <v>812</v>
      </c>
      <c r="E340" s="158">
        <v>2628</v>
      </c>
      <c r="F340" s="158">
        <v>2695</v>
      </c>
      <c r="G340" s="158">
        <v>2830</v>
      </c>
      <c r="H340" s="158">
        <v>2965</v>
      </c>
      <c r="I340" s="158">
        <v>2358</v>
      </c>
      <c r="J340" s="159">
        <f t="shared" si="7"/>
        <v>13476</v>
      </c>
    </row>
    <row r="341" spans="1:10" ht="16.149999999999999" customHeight="1" thickBot="1">
      <c r="A341" s="211">
        <v>130</v>
      </c>
      <c r="B341" s="212" t="s">
        <v>307</v>
      </c>
      <c r="C341" s="213" t="s">
        <v>835</v>
      </c>
      <c r="D341" s="185" t="s">
        <v>809</v>
      </c>
      <c r="E341" s="158">
        <v>0.3197368421052631</v>
      </c>
      <c r="F341" s="158">
        <v>0.3197368421052631</v>
      </c>
      <c r="G341" s="158">
        <v>0.3197368421052631</v>
      </c>
      <c r="H341" s="158">
        <v>0.3197368421052631</v>
      </c>
      <c r="I341" s="158">
        <v>0.3197368421052631</v>
      </c>
      <c r="J341" s="159">
        <f t="shared" si="7"/>
        <v>1.5986842105263155</v>
      </c>
    </row>
    <row r="342" spans="1:10" ht="16.5" thickBot="1">
      <c r="A342" s="211"/>
      <c r="B342" s="212"/>
      <c r="C342" s="213"/>
      <c r="D342" s="185" t="s">
        <v>810</v>
      </c>
      <c r="E342" s="165">
        <v>8.1642631268924614E-5</v>
      </c>
      <c r="F342" s="165">
        <v>8.1642631268924614E-5</v>
      </c>
      <c r="G342" s="165">
        <v>8.1642631268924614E-5</v>
      </c>
      <c r="H342" s="165">
        <v>8.1642631268924614E-5</v>
      </c>
      <c r="I342" s="165">
        <v>8.1642631268924614E-5</v>
      </c>
      <c r="J342" s="166">
        <f t="shared" si="7"/>
        <v>4.0821315634462306E-4</v>
      </c>
    </row>
    <row r="343" spans="1:10" ht="16.5" thickBot="1">
      <c r="A343" s="211"/>
      <c r="B343" s="212"/>
      <c r="C343" s="213"/>
      <c r="D343" s="185" t="s">
        <v>811</v>
      </c>
      <c r="E343" s="165">
        <v>0</v>
      </c>
      <c r="F343" s="165">
        <v>0</v>
      </c>
      <c r="G343" s="165">
        <v>0</v>
      </c>
      <c r="H343" s="165">
        <v>0</v>
      </c>
      <c r="I343" s="165">
        <v>0</v>
      </c>
      <c r="J343" s="166">
        <f t="shared" si="7"/>
        <v>0</v>
      </c>
    </row>
    <row r="344" spans="1:10" ht="16.5" thickBot="1">
      <c r="A344" s="211"/>
      <c r="B344" s="212"/>
      <c r="C344" s="213"/>
      <c r="D344" s="185" t="s">
        <v>812</v>
      </c>
      <c r="E344" s="158">
        <v>1</v>
      </c>
      <c r="F344" s="158">
        <v>1</v>
      </c>
      <c r="G344" s="158">
        <v>1</v>
      </c>
      <c r="H344" s="158">
        <v>1</v>
      </c>
      <c r="I344" s="158">
        <v>1</v>
      </c>
      <c r="J344" s="159">
        <f t="shared" si="7"/>
        <v>5</v>
      </c>
    </row>
    <row r="345" spans="1:10" ht="16.5" thickBot="1">
      <c r="A345" s="211">
        <v>132</v>
      </c>
      <c r="B345" s="212" t="s">
        <v>310</v>
      </c>
      <c r="C345" s="213" t="s">
        <v>836</v>
      </c>
      <c r="D345" s="185" t="s">
        <v>809</v>
      </c>
      <c r="E345" s="158">
        <v>115.72302808517745</v>
      </c>
      <c r="F345" s="158">
        <v>122.73654493882455</v>
      </c>
      <c r="G345" s="158">
        <v>122.73654493882455</v>
      </c>
      <c r="H345" s="158">
        <v>122.73654493882455</v>
      </c>
      <c r="I345" s="158">
        <v>115.72302808517745</v>
      </c>
      <c r="J345" s="159">
        <f t="shared" si="7"/>
        <v>599.65569098682852</v>
      </c>
    </row>
    <row r="346" spans="1:10" ht="16.5" thickBot="1">
      <c r="A346" s="211"/>
      <c r="B346" s="212"/>
      <c r="C346" s="213"/>
      <c r="D346" s="185" t="s">
        <v>810</v>
      </c>
      <c r="E346" s="165">
        <v>2.6942068318745118E-3</v>
      </c>
      <c r="F346" s="165">
        <v>2.8574920944123613E-3</v>
      </c>
      <c r="G346" s="165">
        <v>2.8574920944123613E-3</v>
      </c>
      <c r="H346" s="165">
        <v>2.8574920944123613E-3</v>
      </c>
      <c r="I346" s="165">
        <v>2.6942068318745118E-3</v>
      </c>
      <c r="J346" s="166">
        <f t="shared" si="7"/>
        <v>1.3960889946986106E-2</v>
      </c>
    </row>
    <row r="347" spans="1:10" ht="16.5" thickBot="1">
      <c r="A347" s="211"/>
      <c r="B347" s="212"/>
      <c r="C347" s="213"/>
      <c r="D347" s="185" t="s">
        <v>811</v>
      </c>
      <c r="E347" s="165">
        <v>3.3398307378220679E-2</v>
      </c>
      <c r="F347" s="165">
        <v>3.9470726901533526E-2</v>
      </c>
      <c r="G347" s="165">
        <v>3.9470726901533526E-2</v>
      </c>
      <c r="H347" s="165">
        <v>3.9470726901533526E-2</v>
      </c>
      <c r="I347" s="165">
        <v>3.7446587060429241E-2</v>
      </c>
      <c r="J347" s="166">
        <f t="shared" si="7"/>
        <v>0.18925707514325052</v>
      </c>
    </row>
    <row r="348" spans="1:10" ht="16.5" thickBot="1">
      <c r="A348" s="211"/>
      <c r="B348" s="212"/>
      <c r="C348" s="213"/>
      <c r="D348" s="185" t="s">
        <v>812</v>
      </c>
      <c r="E348" s="158">
        <v>33</v>
      </c>
      <c r="F348" s="158">
        <v>35</v>
      </c>
      <c r="G348" s="158">
        <v>35</v>
      </c>
      <c r="H348" s="158">
        <v>35</v>
      </c>
      <c r="I348" s="158">
        <v>33</v>
      </c>
      <c r="J348" s="159">
        <f t="shared" si="7"/>
        <v>171</v>
      </c>
    </row>
    <row r="349" spans="1:10" ht="16.5" thickBot="1">
      <c r="A349" s="211">
        <v>134</v>
      </c>
      <c r="B349" s="212" t="s">
        <v>182</v>
      </c>
      <c r="C349" s="213" t="s">
        <v>837</v>
      </c>
      <c r="D349" s="185" t="s">
        <v>809</v>
      </c>
      <c r="E349" s="158">
        <v>1.5736450067136358E-2</v>
      </c>
      <c r="F349" s="158">
        <v>1.5736450067136358E-2</v>
      </c>
      <c r="G349" s="158">
        <v>1.5736450067136358E-2</v>
      </c>
      <c r="H349" s="158">
        <v>1.5736450067136358E-2</v>
      </c>
      <c r="I349" s="158">
        <v>1.5736450067136358E-2</v>
      </c>
      <c r="J349" s="159">
        <f t="shared" si="7"/>
        <v>7.8682250335681797E-2</v>
      </c>
    </row>
    <row r="350" spans="1:10" ht="16.5" thickBot="1">
      <c r="A350" s="211"/>
      <c r="B350" s="212"/>
      <c r="C350" s="213"/>
      <c r="D350" s="185" t="s">
        <v>810</v>
      </c>
      <c r="E350" s="165">
        <v>1.777573085337438E-6</v>
      </c>
      <c r="F350" s="165">
        <v>1.777573085337438E-6</v>
      </c>
      <c r="G350" s="165">
        <v>1.777573085337438E-6</v>
      </c>
      <c r="H350" s="165">
        <v>1.777573085337438E-6</v>
      </c>
      <c r="I350" s="165">
        <v>1.777573085337438E-6</v>
      </c>
      <c r="J350" s="166">
        <f t="shared" si="7"/>
        <v>8.88786542668719E-6</v>
      </c>
    </row>
    <row r="351" spans="1:10" ht="16.5" thickBot="1">
      <c r="A351" s="211"/>
      <c r="B351" s="212"/>
      <c r="C351" s="213"/>
      <c r="D351" s="185" t="s">
        <v>811</v>
      </c>
      <c r="E351" s="165">
        <v>2.9824481498730441E-6</v>
      </c>
      <c r="F351" s="165">
        <v>5.9648962997460883E-6</v>
      </c>
      <c r="G351" s="165">
        <v>5.9648962997460883E-6</v>
      </c>
      <c r="H351" s="165">
        <v>5.9648962997460883E-6</v>
      </c>
      <c r="I351" s="165">
        <v>5.9648962997460883E-6</v>
      </c>
      <c r="J351" s="166">
        <f t="shared" si="7"/>
        <v>2.6842033348857396E-5</v>
      </c>
    </row>
    <row r="352" spans="1:10" ht="16.5" thickBot="1">
      <c r="A352" s="211"/>
      <c r="B352" s="212"/>
      <c r="C352" s="213"/>
      <c r="D352" s="185" t="s">
        <v>812</v>
      </c>
      <c r="E352" s="158">
        <v>1</v>
      </c>
      <c r="F352" s="158">
        <v>1</v>
      </c>
      <c r="G352" s="158">
        <v>1</v>
      </c>
      <c r="H352" s="158">
        <v>1</v>
      </c>
      <c r="I352" s="158">
        <v>1</v>
      </c>
      <c r="J352" s="159">
        <f t="shared" si="7"/>
        <v>5</v>
      </c>
    </row>
    <row r="353" spans="1:10" ht="16.149999999999999" customHeight="1" thickBot="1">
      <c r="A353" s="211">
        <v>136</v>
      </c>
      <c r="B353" s="212" t="s">
        <v>185</v>
      </c>
      <c r="C353" s="213" t="s">
        <v>838</v>
      </c>
      <c r="D353" s="185" t="s">
        <v>809</v>
      </c>
      <c r="E353" s="158">
        <v>1.6840048239323759E-2</v>
      </c>
      <c r="F353" s="158">
        <v>1.6840048239323759E-2</v>
      </c>
      <c r="G353" s="158">
        <v>1.6840048239323759E-2</v>
      </c>
      <c r="H353" s="158">
        <v>1.6840048239323759E-2</v>
      </c>
      <c r="I353" s="158">
        <v>1.6840048239323759E-2</v>
      </c>
      <c r="J353" s="159">
        <f t="shared" si="7"/>
        <v>8.4200241196618786E-2</v>
      </c>
    </row>
    <row r="354" spans="1:10" ht="16.5" thickBot="1">
      <c r="A354" s="211"/>
      <c r="B354" s="212"/>
      <c r="C354" s="213"/>
      <c r="D354" s="185" t="s">
        <v>810</v>
      </c>
      <c r="E354" s="165">
        <v>1.9022343907486719E-6</v>
      </c>
      <c r="F354" s="165">
        <v>1.9022343907486719E-6</v>
      </c>
      <c r="G354" s="165">
        <v>1.9022343907486719E-6</v>
      </c>
      <c r="H354" s="165">
        <v>1.9022343907486719E-6</v>
      </c>
      <c r="I354" s="165">
        <v>1.9022343907486719E-6</v>
      </c>
      <c r="J354" s="166">
        <f t="shared" si="7"/>
        <v>9.5111719537433594E-6</v>
      </c>
    </row>
    <row r="355" spans="1:10" ht="16.5" thickBot="1">
      <c r="A355" s="211"/>
      <c r="B355" s="212"/>
      <c r="C355" s="213"/>
      <c r="D355" s="185" t="s">
        <v>811</v>
      </c>
      <c r="E355" s="165">
        <v>3.1916074146882592E-6</v>
      </c>
      <c r="F355" s="165">
        <v>6.3832148293765185E-6</v>
      </c>
      <c r="G355" s="165">
        <v>6.3832148293765185E-6</v>
      </c>
      <c r="H355" s="165">
        <v>6.3832148293765185E-6</v>
      </c>
      <c r="I355" s="165">
        <v>6.3832148293765185E-6</v>
      </c>
      <c r="J355" s="166">
        <f t="shared" si="7"/>
        <v>2.8724466732194334E-5</v>
      </c>
    </row>
    <row r="356" spans="1:10" ht="16.5" thickBot="1">
      <c r="A356" s="211"/>
      <c r="B356" s="212"/>
      <c r="C356" s="213"/>
      <c r="D356" s="185" t="s">
        <v>812</v>
      </c>
      <c r="E356" s="158">
        <v>1</v>
      </c>
      <c r="F356" s="158">
        <v>1</v>
      </c>
      <c r="G356" s="158">
        <v>1</v>
      </c>
      <c r="H356" s="158">
        <v>1</v>
      </c>
      <c r="I356" s="158">
        <v>1</v>
      </c>
      <c r="J356" s="159">
        <f t="shared" si="7"/>
        <v>5</v>
      </c>
    </row>
    <row r="357" spans="1:10" ht="16.5" thickBot="1">
      <c r="A357" s="211">
        <v>138</v>
      </c>
      <c r="B357" s="212" t="s">
        <v>255</v>
      </c>
      <c r="C357" s="213" t="s">
        <v>839</v>
      </c>
      <c r="D357" s="185" t="s">
        <v>809</v>
      </c>
      <c r="E357" s="158">
        <v>7.4400000000000008E-2</v>
      </c>
      <c r="F357" s="158">
        <v>7.4400000000000008E-2</v>
      </c>
      <c r="G357" s="158">
        <v>7.4400000000000008E-2</v>
      </c>
      <c r="H357" s="158">
        <v>7.4400000000000008E-2</v>
      </c>
      <c r="I357" s="158">
        <v>7.4400000000000008E-2</v>
      </c>
      <c r="J357" s="159">
        <f t="shared" si="7"/>
        <v>0.37200000000000005</v>
      </c>
    </row>
    <row r="358" spans="1:10" ht="16.5" thickBot="1">
      <c r="A358" s="211"/>
      <c r="B358" s="212"/>
      <c r="C358" s="213"/>
      <c r="D358" s="185" t="s">
        <v>810</v>
      </c>
      <c r="E358" s="165">
        <v>8.6393088552916022E-6</v>
      </c>
      <c r="F358" s="165">
        <v>8.6393088552916022E-6</v>
      </c>
      <c r="G358" s="165">
        <v>8.6393088552916022E-6</v>
      </c>
      <c r="H358" s="165">
        <v>8.6393088552916022E-6</v>
      </c>
      <c r="I358" s="165">
        <v>8.6393088552916022E-6</v>
      </c>
      <c r="J358" s="166">
        <f t="shared" si="7"/>
        <v>4.3196544276458007E-5</v>
      </c>
    </row>
    <row r="359" spans="1:10" ht="16.5" thickBot="1">
      <c r="A359" s="211"/>
      <c r="B359" s="212"/>
      <c r="C359" s="213"/>
      <c r="D359" s="185" t="s">
        <v>811</v>
      </c>
      <c r="E359" s="165">
        <v>1.187904967602595E-5</v>
      </c>
      <c r="F359" s="165">
        <v>2.37580993520519E-5</v>
      </c>
      <c r="G359" s="165">
        <v>2.37580993520519E-5</v>
      </c>
      <c r="H359" s="165">
        <v>2.37580993520519E-5</v>
      </c>
      <c r="I359" s="165">
        <v>2.37580993520519E-5</v>
      </c>
      <c r="J359" s="166">
        <f t="shared" si="7"/>
        <v>1.0691144708423355E-4</v>
      </c>
    </row>
    <row r="360" spans="1:10" ht="16.5" thickBot="1">
      <c r="A360" s="211"/>
      <c r="B360" s="212"/>
      <c r="C360" s="213"/>
      <c r="D360" s="185" t="s">
        <v>812</v>
      </c>
      <c r="E360" s="158">
        <v>1</v>
      </c>
      <c r="F360" s="158">
        <v>1</v>
      </c>
      <c r="G360" s="158">
        <v>1</v>
      </c>
      <c r="H360" s="158">
        <v>1</v>
      </c>
      <c r="I360" s="158">
        <v>1</v>
      </c>
      <c r="J360" s="159">
        <f t="shared" si="7"/>
        <v>5</v>
      </c>
    </row>
    <row r="361" spans="1:10" ht="16.5" customHeight="1" thickBot="1">
      <c r="A361" s="211">
        <v>140</v>
      </c>
      <c r="B361" s="212" t="s">
        <v>189</v>
      </c>
      <c r="C361" s="213" t="s">
        <v>814</v>
      </c>
      <c r="D361" s="185" t="s">
        <v>809</v>
      </c>
      <c r="E361" s="158">
        <v>70.913408557593826</v>
      </c>
      <c r="F361" s="158">
        <v>72.699745152776316</v>
      </c>
      <c r="G361" s="158">
        <v>76.355503766173072</v>
      </c>
      <c r="H361" s="158">
        <v>79.969719668053955</v>
      </c>
      <c r="I361" s="158">
        <v>63.643434042316187</v>
      </c>
      <c r="J361" s="159">
        <f t="shared" si="7"/>
        <v>363.5818111869134</v>
      </c>
    </row>
    <row r="362" spans="1:10" ht="16.5" thickBot="1">
      <c r="A362" s="211"/>
      <c r="B362" s="212"/>
      <c r="C362" s="213"/>
      <c r="D362" s="185" t="s">
        <v>810</v>
      </c>
      <c r="E362" s="165">
        <v>9.6768722106638262E-3</v>
      </c>
      <c r="F362" s="165">
        <v>9.9206364198369638E-3</v>
      </c>
      <c r="G362" s="165">
        <v>1.0419502708377335E-2</v>
      </c>
      <c r="H362" s="165">
        <v>1.0912700061820659E-2</v>
      </c>
      <c r="I362" s="165">
        <v>8.6848085686801295E-3</v>
      </c>
      <c r="J362" s="166">
        <f t="shared" si="7"/>
        <v>4.9614519969378906E-2</v>
      </c>
    </row>
    <row r="363" spans="1:10" ht="16.5" thickBot="1">
      <c r="A363" s="211"/>
      <c r="B363" s="212"/>
      <c r="C363" s="213"/>
      <c r="D363" s="185" t="s">
        <v>811</v>
      </c>
      <c r="E363" s="165">
        <v>7.7777021049532831E-3</v>
      </c>
      <c r="F363" s="165">
        <v>0.10495569302144045</v>
      </c>
      <c r="G363" s="165">
        <v>0.11020917311927943</v>
      </c>
      <c r="H363" s="165">
        <v>0.11545354050229129</v>
      </c>
      <c r="I363" s="165">
        <v>9.1842496385204059E-2</v>
      </c>
      <c r="J363" s="166">
        <f t="shared" si="7"/>
        <v>0.43023860513316847</v>
      </c>
    </row>
    <row r="364" spans="1:10" ht="16.5" thickBot="1">
      <c r="A364" s="211"/>
      <c r="B364" s="212"/>
      <c r="C364" s="213"/>
      <c r="D364" s="185" t="s">
        <v>812</v>
      </c>
      <c r="E364" s="158">
        <v>1707</v>
      </c>
      <c r="F364" s="158">
        <v>1750</v>
      </c>
      <c r="G364" s="158">
        <v>1838</v>
      </c>
      <c r="H364" s="158">
        <v>1925</v>
      </c>
      <c r="I364" s="158">
        <v>1532</v>
      </c>
      <c r="J364" s="159">
        <f t="shared" si="7"/>
        <v>8752</v>
      </c>
    </row>
    <row r="365" spans="1:10" ht="16.149999999999999" customHeight="1" thickBot="1">
      <c r="A365" s="211">
        <v>142</v>
      </c>
      <c r="B365" s="212" t="s">
        <v>192</v>
      </c>
      <c r="C365" s="213" t="s">
        <v>814</v>
      </c>
      <c r="D365" s="185" t="s">
        <v>809</v>
      </c>
      <c r="E365" s="158">
        <v>9.7747556507934541E-2</v>
      </c>
      <c r="F365" s="158">
        <v>0.11403881592592365</v>
      </c>
      <c r="G365" s="158">
        <v>0.11403881592592365</v>
      </c>
      <c r="H365" s="158">
        <v>0.11403881592592365</v>
      </c>
      <c r="I365" s="158">
        <v>9.7747556507934541E-2</v>
      </c>
      <c r="J365" s="159">
        <f t="shared" si="7"/>
        <v>0.53761156079364003</v>
      </c>
    </row>
    <row r="366" spans="1:10" ht="16.5" thickBot="1">
      <c r="A366" s="211"/>
      <c r="B366" s="212"/>
      <c r="C366" s="213"/>
      <c r="D366" s="185" t="s">
        <v>810</v>
      </c>
      <c r="E366" s="165">
        <v>1.3338670816587513E-5</v>
      </c>
      <c r="F366" s="165">
        <v>1.5561782619352098E-5</v>
      </c>
      <c r="G366" s="165">
        <v>1.5561782619352098E-5</v>
      </c>
      <c r="H366" s="165">
        <v>1.5561782619352098E-5</v>
      </c>
      <c r="I366" s="165">
        <v>1.3338670816587513E-5</v>
      </c>
      <c r="J366" s="166">
        <f t="shared" si="7"/>
        <v>7.3362689491231328E-5</v>
      </c>
    </row>
    <row r="367" spans="1:10" ht="16.5" thickBot="1">
      <c r="A367" s="211"/>
      <c r="B367" s="212"/>
      <c r="C367" s="213"/>
      <c r="D367" s="185" t="s">
        <v>811</v>
      </c>
      <c r="E367" s="165">
        <v>1.8453247524933097E-5</v>
      </c>
      <c r="F367" s="165">
        <v>4.6133118812332745E-4</v>
      </c>
      <c r="G367" s="165">
        <v>4.8593551815657153E-4</v>
      </c>
      <c r="H367" s="165">
        <v>5.0438876568150456E-4</v>
      </c>
      <c r="I367" s="165">
        <v>3.9982036304021714E-4</v>
      </c>
      <c r="J367" s="166">
        <f t="shared" si="7"/>
        <v>1.8699290825265539E-3</v>
      </c>
    </row>
    <row r="368" spans="1:10" ht="16.5" thickBot="1">
      <c r="A368" s="211"/>
      <c r="B368" s="212"/>
      <c r="C368" s="213"/>
      <c r="D368" s="185" t="s">
        <v>812</v>
      </c>
      <c r="E368" s="158">
        <v>3</v>
      </c>
      <c r="F368" s="158">
        <v>3.5</v>
      </c>
      <c r="G368" s="158">
        <v>3.5</v>
      </c>
      <c r="H368" s="158">
        <v>3.5</v>
      </c>
      <c r="I368" s="158">
        <v>3</v>
      </c>
      <c r="J368" s="159">
        <f t="shared" si="7"/>
        <v>16.5</v>
      </c>
    </row>
    <row r="369" spans="1:10" ht="16.5" customHeight="1" thickBot="1">
      <c r="A369" s="211">
        <v>146</v>
      </c>
      <c r="B369" s="212" t="s">
        <v>196</v>
      </c>
      <c r="C369" s="213" t="s">
        <v>815</v>
      </c>
      <c r="D369" s="185" t="s">
        <v>809</v>
      </c>
      <c r="E369" s="158">
        <v>0.19600000000000001</v>
      </c>
      <c r="F369" s="158">
        <v>0.2</v>
      </c>
      <c r="G369" s="158">
        <v>0.21199999999999999</v>
      </c>
      <c r="H369" s="158">
        <v>0.22</v>
      </c>
      <c r="I369" s="158">
        <v>0.17599999999999999</v>
      </c>
      <c r="J369" s="159">
        <f t="shared" si="7"/>
        <v>1.004</v>
      </c>
    </row>
    <row r="370" spans="1:10" ht="16.5" thickBot="1">
      <c r="A370" s="211"/>
      <c r="B370" s="212"/>
      <c r="C370" s="213"/>
      <c r="D370" s="185" t="s">
        <v>810</v>
      </c>
      <c r="E370" s="165">
        <v>0</v>
      </c>
      <c r="F370" s="165">
        <v>0</v>
      </c>
      <c r="G370" s="165">
        <v>0</v>
      </c>
      <c r="H370" s="165">
        <v>0</v>
      </c>
      <c r="I370" s="165">
        <v>0</v>
      </c>
      <c r="J370" s="166">
        <f t="shared" si="7"/>
        <v>0</v>
      </c>
    </row>
    <row r="371" spans="1:10" ht="16.5" thickBot="1">
      <c r="A371" s="211"/>
      <c r="B371" s="212"/>
      <c r="C371" s="213"/>
      <c r="D371" s="185" t="s">
        <v>811</v>
      </c>
      <c r="E371" s="165">
        <v>0</v>
      </c>
      <c r="F371" s="165">
        <v>0</v>
      </c>
      <c r="G371" s="165">
        <v>0</v>
      </c>
      <c r="H371" s="165">
        <v>0</v>
      </c>
      <c r="I371" s="165">
        <v>0</v>
      </c>
      <c r="J371" s="166">
        <f t="shared" si="7"/>
        <v>0</v>
      </c>
    </row>
    <row r="372" spans="1:10" ht="16.5" thickBot="1">
      <c r="A372" s="211"/>
      <c r="B372" s="212"/>
      <c r="C372" s="213"/>
      <c r="D372" s="185" t="s">
        <v>812</v>
      </c>
      <c r="E372" s="158">
        <v>49</v>
      </c>
      <c r="F372" s="158">
        <v>50</v>
      </c>
      <c r="G372" s="158">
        <v>53</v>
      </c>
      <c r="H372" s="158">
        <v>55</v>
      </c>
      <c r="I372" s="158">
        <v>44</v>
      </c>
      <c r="J372" s="159">
        <f t="shared" si="7"/>
        <v>251</v>
      </c>
    </row>
    <row r="373" spans="1:10" ht="16.5" customHeight="1" thickBot="1">
      <c r="A373" s="211">
        <v>148</v>
      </c>
      <c r="B373" s="212" t="s">
        <v>199</v>
      </c>
      <c r="C373" s="213" t="s">
        <v>816</v>
      </c>
      <c r="D373" s="185" t="s">
        <v>809</v>
      </c>
      <c r="E373" s="158">
        <v>4.1027173389319787</v>
      </c>
      <c r="F373" s="158">
        <v>4.215120553697238</v>
      </c>
      <c r="G373" s="158">
        <v>4.4399269832277577</v>
      </c>
      <c r="H373" s="158">
        <v>4.6647334127582774</v>
      </c>
      <c r="I373" s="158">
        <v>3.7093060872535699</v>
      </c>
      <c r="J373" s="159">
        <f t="shared" si="7"/>
        <v>21.131804375868821</v>
      </c>
    </row>
    <row r="374" spans="1:10" ht="16.5" thickBot="1">
      <c r="A374" s="211"/>
      <c r="B374" s="212"/>
      <c r="C374" s="213"/>
      <c r="D374" s="185" t="s">
        <v>810</v>
      </c>
      <c r="E374" s="165">
        <v>4.6343869724868911E-4</v>
      </c>
      <c r="F374" s="165">
        <v>4.7613564785824224E-4</v>
      </c>
      <c r="G374" s="165">
        <v>5.015295490773486E-4</v>
      </c>
      <c r="H374" s="165">
        <v>5.2692345029645474E-4</v>
      </c>
      <c r="I374" s="165">
        <v>4.1899937011525326E-4</v>
      </c>
      <c r="J374" s="166">
        <f t="shared" si="7"/>
        <v>2.3870267145959878E-3</v>
      </c>
    </row>
    <row r="375" spans="1:10" ht="16.5" thickBot="1">
      <c r="A375" s="211"/>
      <c r="B375" s="212"/>
      <c r="C375" s="213"/>
      <c r="D375" s="185" t="s">
        <v>811</v>
      </c>
      <c r="E375" s="165">
        <v>7.7756683907404369E-4</v>
      </c>
      <c r="F375" s="165">
        <v>1.6467374427513306E-2</v>
      </c>
      <c r="G375" s="165">
        <v>1.7287547668728392E-2</v>
      </c>
      <c r="H375" s="165">
        <v>1.811837251047874E-2</v>
      </c>
      <c r="I375" s="165">
        <v>1.4411615524207957E-2</v>
      </c>
      <c r="J375" s="166">
        <f t="shared" si="7"/>
        <v>6.7062476970002435E-2</v>
      </c>
    </row>
    <row r="376" spans="1:10" ht="16.5" thickBot="1">
      <c r="A376" s="211"/>
      <c r="B376" s="212"/>
      <c r="C376" s="213"/>
      <c r="D376" s="185" t="s">
        <v>812</v>
      </c>
      <c r="E376" s="158">
        <v>73</v>
      </c>
      <c r="F376" s="158">
        <v>75</v>
      </c>
      <c r="G376" s="158">
        <v>79</v>
      </c>
      <c r="H376" s="158">
        <v>83</v>
      </c>
      <c r="I376" s="158">
        <v>66</v>
      </c>
      <c r="J376" s="159">
        <f t="shared" si="7"/>
        <v>376</v>
      </c>
    </row>
    <row r="377" spans="1:10" ht="16.149999999999999" customHeight="1" thickBot="1">
      <c r="A377" s="211">
        <v>150</v>
      </c>
      <c r="B377" s="212" t="s">
        <v>200</v>
      </c>
      <c r="C377" s="213" t="s">
        <v>817</v>
      </c>
      <c r="D377" s="185" t="s">
        <v>809</v>
      </c>
      <c r="E377" s="158">
        <v>1.6192354076272846</v>
      </c>
      <c r="F377" s="158">
        <v>1.6192354076272846</v>
      </c>
      <c r="G377" s="158">
        <v>1.7487742402374675</v>
      </c>
      <c r="H377" s="158">
        <v>1.8135436565425587</v>
      </c>
      <c r="I377" s="158">
        <v>1.4249271587120105</v>
      </c>
      <c r="J377" s="159">
        <f t="shared" si="7"/>
        <v>8.2257158707466065</v>
      </c>
    </row>
    <row r="378" spans="1:10" ht="16.5" thickBot="1">
      <c r="A378" s="211"/>
      <c r="B378" s="212"/>
      <c r="C378" s="213"/>
      <c r="D378" s="185" t="s">
        <v>810</v>
      </c>
      <c r="E378" s="165">
        <v>1.8290715295660306E-4</v>
      </c>
      <c r="F378" s="165">
        <v>1.8290715295660306E-4</v>
      </c>
      <c r="G378" s="165">
        <v>1.9753972519313132E-4</v>
      </c>
      <c r="H378" s="165">
        <v>2.048560113113954E-4</v>
      </c>
      <c r="I378" s="165">
        <v>1.6095829460181069E-4</v>
      </c>
      <c r="J378" s="166">
        <f t="shared" si="7"/>
        <v>9.2916833701954353E-4</v>
      </c>
    </row>
    <row r="379" spans="1:10" ht="16.5" thickBot="1">
      <c r="A379" s="211"/>
      <c r="B379" s="212"/>
      <c r="C379" s="213"/>
      <c r="D379" s="185" t="s">
        <v>811</v>
      </c>
      <c r="E379" s="165">
        <v>3.0688532833540955E-4</v>
      </c>
      <c r="F379" s="165">
        <v>4.7014832300984752E-3</v>
      </c>
      <c r="G379" s="165">
        <v>4.9592669059002189E-3</v>
      </c>
      <c r="H379" s="165">
        <v>5.1863620488684214E-3</v>
      </c>
      <c r="I379" s="165">
        <v>4.1184011062611967E-3</v>
      </c>
      <c r="J379" s="166">
        <f t="shared" si="7"/>
        <v>1.9272398619463723E-2</v>
      </c>
    </row>
    <row r="380" spans="1:10" ht="16.5" thickBot="1">
      <c r="A380" s="211"/>
      <c r="B380" s="212"/>
      <c r="C380" s="213"/>
      <c r="D380" s="185" t="s">
        <v>812</v>
      </c>
      <c r="E380" s="158">
        <v>25</v>
      </c>
      <c r="F380" s="158">
        <v>25</v>
      </c>
      <c r="G380" s="158">
        <v>27</v>
      </c>
      <c r="H380" s="158">
        <v>28</v>
      </c>
      <c r="I380" s="158">
        <v>22</v>
      </c>
      <c r="J380" s="159">
        <f t="shared" si="7"/>
        <v>127</v>
      </c>
    </row>
    <row r="381" spans="1:10" ht="16.5" customHeight="1" thickBot="1">
      <c r="A381" s="211">
        <v>152</v>
      </c>
      <c r="B381" s="212" t="s">
        <v>201</v>
      </c>
      <c r="C381" s="213" t="s">
        <v>818</v>
      </c>
      <c r="D381" s="185" t="s">
        <v>809</v>
      </c>
      <c r="E381" s="158">
        <v>0.14549999999999999</v>
      </c>
      <c r="F381" s="158">
        <v>0.14549999999999999</v>
      </c>
      <c r="G381" s="158">
        <v>0.17460000000000003</v>
      </c>
      <c r="H381" s="158">
        <v>0.17460000000000003</v>
      </c>
      <c r="I381" s="158">
        <v>0.14549999999999999</v>
      </c>
      <c r="J381" s="159">
        <f t="shared" si="7"/>
        <v>0.78570000000000007</v>
      </c>
    </row>
    <row r="382" spans="1:10" ht="16.5" thickBot="1">
      <c r="A382" s="211"/>
      <c r="B382" s="212"/>
      <c r="C382" s="213"/>
      <c r="D382" s="185" t="s">
        <v>810</v>
      </c>
      <c r="E382" s="165">
        <v>1.6198704103671749E-5</v>
      </c>
      <c r="F382" s="165">
        <v>1.6198704103671749E-5</v>
      </c>
      <c r="G382" s="165">
        <v>1.9438444924406104E-5</v>
      </c>
      <c r="H382" s="165">
        <v>1.9438444924406104E-5</v>
      </c>
      <c r="I382" s="165">
        <v>1.6198704103671749E-5</v>
      </c>
      <c r="J382" s="166">
        <f t="shared" si="7"/>
        <v>8.747300215982746E-5</v>
      </c>
    </row>
    <row r="383" spans="1:10" ht="16.5" thickBot="1">
      <c r="A383" s="211"/>
      <c r="B383" s="212"/>
      <c r="C383" s="213"/>
      <c r="D383" s="185" t="s">
        <v>811</v>
      </c>
      <c r="E383" s="165">
        <v>2.753779697624198E-5</v>
      </c>
      <c r="F383" s="165">
        <v>5.8930885529157842E-4</v>
      </c>
      <c r="G383" s="165">
        <v>6.2786177105831709E-4</v>
      </c>
      <c r="H383" s="165">
        <v>6.5539956803455904E-4</v>
      </c>
      <c r="I383" s="165">
        <v>5.2321814254859759E-4</v>
      </c>
      <c r="J383" s="166">
        <f t="shared" si="7"/>
        <v>2.4233261339092942E-3</v>
      </c>
    </row>
    <row r="384" spans="1:10" ht="16.5" thickBot="1">
      <c r="A384" s="211"/>
      <c r="B384" s="212"/>
      <c r="C384" s="213"/>
      <c r="D384" s="185" t="s">
        <v>812</v>
      </c>
      <c r="E384" s="158">
        <v>5</v>
      </c>
      <c r="F384" s="158">
        <v>5</v>
      </c>
      <c r="G384" s="158">
        <v>6</v>
      </c>
      <c r="H384" s="158">
        <v>6</v>
      </c>
      <c r="I384" s="158">
        <v>5</v>
      </c>
      <c r="J384" s="159">
        <f t="shared" si="7"/>
        <v>27</v>
      </c>
    </row>
    <row r="385" spans="1:10" ht="16.149999999999999" customHeight="1" thickBot="1">
      <c r="A385" s="211">
        <v>154</v>
      </c>
      <c r="B385" s="212" t="s">
        <v>206</v>
      </c>
      <c r="C385" s="213" t="s">
        <v>819</v>
      </c>
      <c r="D385" s="185" t="s">
        <v>809</v>
      </c>
      <c r="E385" s="158">
        <v>0.14373</v>
      </c>
      <c r="F385" s="158">
        <v>0.14373</v>
      </c>
      <c r="G385" s="158">
        <v>0.14373</v>
      </c>
      <c r="H385" s="158">
        <v>0.14373</v>
      </c>
      <c r="I385" s="158">
        <v>0.14373</v>
      </c>
      <c r="J385" s="159">
        <f t="shared" si="7"/>
        <v>0.71865000000000001</v>
      </c>
    </row>
    <row r="386" spans="1:10" ht="16.5" thickBot="1">
      <c r="A386" s="211"/>
      <c r="B386" s="212"/>
      <c r="C386" s="213"/>
      <c r="D386" s="185" t="s">
        <v>810</v>
      </c>
      <c r="E386" s="165">
        <v>1.6231101511879097E-5</v>
      </c>
      <c r="F386" s="165">
        <v>1.6231101511879097E-5</v>
      </c>
      <c r="G386" s="165">
        <v>1.6231101511879097E-5</v>
      </c>
      <c r="H386" s="165">
        <v>1.6231101511879097E-5</v>
      </c>
      <c r="I386" s="165">
        <v>1.6231101511879097E-5</v>
      </c>
      <c r="J386" s="166">
        <f t="shared" si="7"/>
        <v>8.1155507559395492E-5</v>
      </c>
    </row>
    <row r="387" spans="1:10" ht="16.5" thickBot="1">
      <c r="A387" s="211"/>
      <c r="B387" s="212"/>
      <c r="C387" s="213"/>
      <c r="D387" s="185" t="s">
        <v>811</v>
      </c>
      <c r="E387" s="165">
        <v>2.7224622030237657E-5</v>
      </c>
      <c r="F387" s="165">
        <v>5.4449244060475314E-5</v>
      </c>
      <c r="G387" s="165">
        <v>5.4449244060475314E-5</v>
      </c>
      <c r="H387" s="165">
        <v>5.4449244060475314E-5</v>
      </c>
      <c r="I387" s="165">
        <v>5.4449244060475314E-5</v>
      </c>
      <c r="J387" s="166">
        <f t="shared" si="7"/>
        <v>2.4502159827213891E-4</v>
      </c>
    </row>
    <row r="388" spans="1:10" ht="16.5" thickBot="1">
      <c r="A388" s="211"/>
      <c r="B388" s="212"/>
      <c r="C388" s="213"/>
      <c r="D388" s="185" t="s">
        <v>812</v>
      </c>
      <c r="E388" s="158">
        <v>1</v>
      </c>
      <c r="F388" s="158">
        <v>1</v>
      </c>
      <c r="G388" s="158">
        <v>1</v>
      </c>
      <c r="H388" s="158">
        <v>1</v>
      </c>
      <c r="I388" s="158">
        <v>1</v>
      </c>
      <c r="J388" s="159">
        <f t="shared" si="7"/>
        <v>5</v>
      </c>
    </row>
    <row r="389" spans="1:10" ht="16.149999999999999" customHeight="1" thickBot="1">
      <c r="A389" s="211">
        <v>156</v>
      </c>
      <c r="B389" s="212" t="s">
        <v>209</v>
      </c>
      <c r="C389" s="213" t="s">
        <v>820</v>
      </c>
      <c r="D389" s="185" t="s">
        <v>809</v>
      </c>
      <c r="E389" s="158">
        <v>7.1599999999999997E-2</v>
      </c>
      <c r="F389" s="158">
        <v>7.1599999999999997E-2</v>
      </c>
      <c r="G389" s="158">
        <v>7.1599999999999997E-2</v>
      </c>
      <c r="H389" s="158">
        <v>7.1599999999999997E-2</v>
      </c>
      <c r="I389" s="158">
        <v>7.1599999999999997E-2</v>
      </c>
      <c r="J389" s="159">
        <f t="shared" si="7"/>
        <v>0.35799999999999998</v>
      </c>
    </row>
    <row r="390" spans="1:10" ht="16.5" thickBot="1">
      <c r="A390" s="211"/>
      <c r="B390" s="212"/>
      <c r="C390" s="213"/>
      <c r="D390" s="185" t="s">
        <v>810</v>
      </c>
      <c r="E390" s="165">
        <v>8.15334773218145E-6</v>
      </c>
      <c r="F390" s="165">
        <v>8.15334773218145E-6</v>
      </c>
      <c r="G390" s="165">
        <v>8.15334773218145E-6</v>
      </c>
      <c r="H390" s="165">
        <v>8.15334773218145E-6</v>
      </c>
      <c r="I390" s="165">
        <v>8.15334773218145E-6</v>
      </c>
      <c r="J390" s="166">
        <f t="shared" si="7"/>
        <v>4.076673866090725E-5</v>
      </c>
    </row>
    <row r="391" spans="1:10" ht="16.5" thickBot="1">
      <c r="A391" s="211"/>
      <c r="B391" s="212"/>
      <c r="C391" s="213"/>
      <c r="D391" s="185" t="s">
        <v>811</v>
      </c>
      <c r="E391" s="165">
        <v>1.3628509719222501E-5</v>
      </c>
      <c r="F391" s="165">
        <v>2.7257019438445001E-5</v>
      </c>
      <c r="G391" s="165">
        <v>2.7257019438445001E-5</v>
      </c>
      <c r="H391" s="165">
        <v>2.7257019438445001E-5</v>
      </c>
      <c r="I391" s="165">
        <v>2.7257019438445001E-5</v>
      </c>
      <c r="J391" s="166">
        <f t="shared" si="7"/>
        <v>1.2265658747300252E-4</v>
      </c>
    </row>
    <row r="392" spans="1:10" ht="16.5" thickBot="1">
      <c r="A392" s="211"/>
      <c r="B392" s="212"/>
      <c r="C392" s="213"/>
      <c r="D392" s="185" t="s">
        <v>812</v>
      </c>
      <c r="E392" s="158">
        <v>1</v>
      </c>
      <c r="F392" s="158">
        <v>1</v>
      </c>
      <c r="G392" s="158">
        <v>1</v>
      </c>
      <c r="H392" s="158">
        <v>1</v>
      </c>
      <c r="I392" s="158">
        <v>1</v>
      </c>
      <c r="J392" s="159">
        <f t="shared" si="7"/>
        <v>5</v>
      </c>
    </row>
    <row r="393" spans="1:10" s="167" customFormat="1" ht="16.5" thickBot="1">
      <c r="A393" s="211">
        <v>158</v>
      </c>
      <c r="B393" s="212" t="s">
        <v>212</v>
      </c>
      <c r="C393" s="213" t="s">
        <v>821</v>
      </c>
      <c r="D393" s="185" t="s">
        <v>809</v>
      </c>
      <c r="E393" s="158">
        <v>0.87849999999999995</v>
      </c>
      <c r="F393" s="158">
        <v>0.87849999999999995</v>
      </c>
      <c r="G393" s="158">
        <v>0.96634999999999993</v>
      </c>
      <c r="H393" s="158">
        <v>0.96634999999999993</v>
      </c>
      <c r="I393" s="158">
        <v>0.79064999999999996</v>
      </c>
      <c r="J393" s="159">
        <f>SUM(E393:I393)</f>
        <v>4.4803499999999996</v>
      </c>
    </row>
    <row r="394" spans="1:10" s="167" customFormat="1" ht="16.5" thickBot="1">
      <c r="A394" s="211"/>
      <c r="B394" s="212"/>
      <c r="C394" s="213"/>
      <c r="D394" s="185" t="s">
        <v>810</v>
      </c>
      <c r="E394" s="165">
        <v>2.4298056155507629E-5</v>
      </c>
      <c r="F394" s="165">
        <v>2.4298056155507629E-5</v>
      </c>
      <c r="G394" s="165">
        <v>2.6727861771058393E-5</v>
      </c>
      <c r="H394" s="165">
        <v>2.6727861771058393E-5</v>
      </c>
      <c r="I394" s="165">
        <v>2.1868250539956868E-5</v>
      </c>
      <c r="J394" s="166">
        <f>SUM(E394:I394)</f>
        <v>1.2392008639308891E-4</v>
      </c>
    </row>
    <row r="395" spans="1:10" s="167" customFormat="1" ht="16.5" thickBot="1">
      <c r="A395" s="211"/>
      <c r="B395" s="212"/>
      <c r="C395" s="213"/>
      <c r="D395" s="185" t="s">
        <v>811</v>
      </c>
      <c r="E395" s="165">
        <v>2.9697624190064877E-5</v>
      </c>
      <c r="F395" s="165">
        <v>4.2170626349892119E-4</v>
      </c>
      <c r="G395" s="165">
        <v>4.4843412526997961E-4</v>
      </c>
      <c r="H395" s="165">
        <v>4.6328293736501208E-4</v>
      </c>
      <c r="I395" s="165">
        <v>3.7122030237581104E-4</v>
      </c>
      <c r="J395" s="166">
        <f>SUM(E395:I395)</f>
        <v>1.7343412526997887E-3</v>
      </c>
    </row>
    <row r="396" spans="1:10" s="167" customFormat="1" ht="16.5" thickBot="1">
      <c r="A396" s="211"/>
      <c r="B396" s="212"/>
      <c r="C396" s="213"/>
      <c r="D396" s="185" t="s">
        <v>812</v>
      </c>
      <c r="E396" s="158">
        <v>10</v>
      </c>
      <c r="F396" s="158">
        <v>10</v>
      </c>
      <c r="G396" s="158">
        <v>11</v>
      </c>
      <c r="H396" s="158">
        <v>11</v>
      </c>
      <c r="I396" s="158">
        <v>9</v>
      </c>
      <c r="J396" s="159">
        <f>SUM(E396:I396)</f>
        <v>51</v>
      </c>
    </row>
    <row r="397" spans="1:10" ht="16.5" customHeight="1" thickBot="1">
      <c r="A397" s="211">
        <v>160</v>
      </c>
      <c r="B397" s="212" t="s">
        <v>242</v>
      </c>
      <c r="C397" s="213" t="s">
        <v>786</v>
      </c>
      <c r="D397" s="185" t="s">
        <v>809</v>
      </c>
      <c r="E397" s="158">
        <v>23.802812400000004</v>
      </c>
      <c r="F397" s="158">
        <v>24.093090600000004</v>
      </c>
      <c r="G397" s="158">
        <v>25.544481600000005</v>
      </c>
      <c r="H397" s="158">
        <v>26.705594400000003</v>
      </c>
      <c r="I397" s="158">
        <v>21.190308600000002</v>
      </c>
      <c r="J397" s="159">
        <f t="shared" si="7"/>
        <v>121.33628760000002</v>
      </c>
    </row>
    <row r="398" spans="1:10" ht="16.5" thickBot="1">
      <c r="A398" s="211"/>
      <c r="B398" s="212"/>
      <c r="C398" s="213"/>
      <c r="D398" s="185" t="s">
        <v>810</v>
      </c>
      <c r="E398" s="165">
        <v>2.9222462203023838E-3</v>
      </c>
      <c r="F398" s="165">
        <v>2.9578833693304622E-3</v>
      </c>
      <c r="G398" s="165">
        <v>3.1360691144708512E-3</v>
      </c>
      <c r="H398" s="165">
        <v>3.2786177105831628E-3</v>
      </c>
      <c r="I398" s="165">
        <v>2.6015118790496837E-3</v>
      </c>
      <c r="J398" s="166">
        <f t="shared" ref="J398:J461" si="8">SUM(E398:I398)</f>
        <v>1.4896328293736542E-2</v>
      </c>
    </row>
    <row r="399" spans="1:10" ht="16.5" thickBot="1">
      <c r="A399" s="211"/>
      <c r="B399" s="212"/>
      <c r="C399" s="213"/>
      <c r="D399" s="185" t="s">
        <v>811</v>
      </c>
      <c r="E399" s="165">
        <v>3.7634989200864043E-3</v>
      </c>
      <c r="F399" s="165">
        <v>0.33160097192224719</v>
      </c>
      <c r="G399" s="165">
        <v>0.34826133909287366</v>
      </c>
      <c r="H399" s="165">
        <v>0.36487580993520619</v>
      </c>
      <c r="I399" s="165">
        <v>0.29020248380129671</v>
      </c>
      <c r="J399" s="166">
        <f t="shared" si="8"/>
        <v>1.3387041036717102</v>
      </c>
    </row>
    <row r="400" spans="1:10" ht="16.5" thickBot="1">
      <c r="A400" s="211"/>
      <c r="B400" s="212"/>
      <c r="C400" s="213"/>
      <c r="D400" s="185" t="s">
        <v>812</v>
      </c>
      <c r="E400" s="158">
        <v>82</v>
      </c>
      <c r="F400" s="158">
        <v>83</v>
      </c>
      <c r="G400" s="158">
        <v>88</v>
      </c>
      <c r="H400" s="158">
        <v>92</v>
      </c>
      <c r="I400" s="158">
        <v>73</v>
      </c>
      <c r="J400" s="159">
        <f t="shared" si="8"/>
        <v>418</v>
      </c>
    </row>
    <row r="401" spans="1:10" ht="16.5" thickBot="1">
      <c r="A401" s="211">
        <v>162</v>
      </c>
      <c r="B401" s="212" t="s">
        <v>286</v>
      </c>
      <c r="C401" s="213" t="s">
        <v>822</v>
      </c>
      <c r="D401" s="185" t="s">
        <v>809</v>
      </c>
      <c r="E401" s="158">
        <v>3.4499543040000007</v>
      </c>
      <c r="F401" s="158">
        <v>3.737450496000001</v>
      </c>
      <c r="G401" s="158">
        <v>3.737450496000001</v>
      </c>
      <c r="H401" s="158">
        <v>4.0249466880000009</v>
      </c>
      <c r="I401" s="158">
        <v>3.1624581120000008</v>
      </c>
      <c r="J401" s="159">
        <f t="shared" si="8"/>
        <v>18.112260096000004</v>
      </c>
    </row>
    <row r="402" spans="1:10" ht="16.5" thickBot="1">
      <c r="A402" s="211"/>
      <c r="B402" s="212"/>
      <c r="C402" s="213"/>
      <c r="D402" s="185" t="s">
        <v>810</v>
      </c>
      <c r="E402" s="165">
        <v>4.4840086393088674E-4</v>
      </c>
      <c r="F402" s="165">
        <v>4.8576760259179397E-4</v>
      </c>
      <c r="G402" s="165">
        <v>4.8576760259179397E-4</v>
      </c>
      <c r="H402" s="165">
        <v>5.231343412527012E-4</v>
      </c>
      <c r="I402" s="165">
        <v>4.1103412526997951E-4</v>
      </c>
      <c r="J402" s="166">
        <f t="shared" si="8"/>
        <v>2.3541045356371554E-3</v>
      </c>
    </row>
    <row r="403" spans="1:10" ht="16.5" thickBot="1">
      <c r="A403" s="211"/>
      <c r="B403" s="212"/>
      <c r="C403" s="213"/>
      <c r="D403" s="185" t="s">
        <v>811</v>
      </c>
      <c r="E403" s="165">
        <v>3.1190633261339178E-4</v>
      </c>
      <c r="F403" s="165">
        <v>3.8468447688984986E-3</v>
      </c>
      <c r="G403" s="165">
        <v>4.0287901295896437E-3</v>
      </c>
      <c r="H403" s="165">
        <v>4.2367276846652386E-3</v>
      </c>
      <c r="I403" s="165">
        <v>3.3529930755939615E-3</v>
      </c>
      <c r="J403" s="166">
        <f t="shared" si="8"/>
        <v>1.5777261991360734E-2</v>
      </c>
    </row>
    <row r="404" spans="1:10" ht="16.5" thickBot="1">
      <c r="A404" s="211"/>
      <c r="B404" s="212"/>
      <c r="C404" s="213"/>
      <c r="D404" s="185" t="s">
        <v>812</v>
      </c>
      <c r="E404" s="158">
        <v>12</v>
      </c>
      <c r="F404" s="158">
        <v>13</v>
      </c>
      <c r="G404" s="158">
        <v>13</v>
      </c>
      <c r="H404" s="158">
        <v>14</v>
      </c>
      <c r="I404" s="158">
        <v>11</v>
      </c>
      <c r="J404" s="159">
        <f t="shared" si="8"/>
        <v>63</v>
      </c>
    </row>
    <row r="405" spans="1:10" ht="16.5" customHeight="1" thickBot="1">
      <c r="A405" s="211">
        <v>164</v>
      </c>
      <c r="B405" s="212" t="s">
        <v>289</v>
      </c>
      <c r="C405" s="213" t="s">
        <v>823</v>
      </c>
      <c r="D405" s="185" t="s">
        <v>809</v>
      </c>
      <c r="E405" s="158">
        <v>4.3936704000000013</v>
      </c>
      <c r="F405" s="158">
        <v>4.3936704000000013</v>
      </c>
      <c r="G405" s="158">
        <v>4.6133539200000016</v>
      </c>
      <c r="H405" s="158">
        <v>4.8330374400000009</v>
      </c>
      <c r="I405" s="158">
        <v>3.9543033600000008</v>
      </c>
      <c r="J405" s="159">
        <f t="shared" si="8"/>
        <v>22.188035520000007</v>
      </c>
    </row>
    <row r="406" spans="1:10" ht="16.5" thickBot="1">
      <c r="A406" s="211"/>
      <c r="B406" s="212"/>
      <c r="C406" s="213"/>
      <c r="D406" s="185" t="s">
        <v>810</v>
      </c>
      <c r="E406" s="165">
        <v>6.1374868250540127E-4</v>
      </c>
      <c r="F406" s="165">
        <v>6.1374868250540127E-4</v>
      </c>
      <c r="G406" s="165">
        <v>6.4443611663067134E-4</v>
      </c>
      <c r="H406" s="165">
        <v>6.7512355075594142E-4</v>
      </c>
      <c r="I406" s="165">
        <v>5.5237381425486123E-4</v>
      </c>
      <c r="J406" s="166">
        <f t="shared" si="8"/>
        <v>3.0994308466522763E-3</v>
      </c>
    </row>
    <row r="407" spans="1:10" ht="16.5" thickBot="1">
      <c r="A407" s="211"/>
      <c r="B407" s="212"/>
      <c r="C407" s="213"/>
      <c r="D407" s="185" t="s">
        <v>811</v>
      </c>
      <c r="E407" s="165">
        <v>5.7999654427645967E-4</v>
      </c>
      <c r="F407" s="165">
        <v>6.8439592224622224E-3</v>
      </c>
      <c r="G407" s="165">
        <v>7.1919571490280994E-3</v>
      </c>
      <c r="H407" s="165">
        <v>7.5399550755939748E-3</v>
      </c>
      <c r="I407" s="165">
        <v>6.0029642332613577E-3</v>
      </c>
      <c r="J407" s="166">
        <f t="shared" si="8"/>
        <v>2.8158832224622114E-2</v>
      </c>
    </row>
    <row r="408" spans="1:10" ht="16.5" thickBot="1">
      <c r="A408" s="211"/>
      <c r="B408" s="212"/>
      <c r="C408" s="213"/>
      <c r="D408" s="185" t="s">
        <v>812</v>
      </c>
      <c r="E408" s="158">
        <v>20</v>
      </c>
      <c r="F408" s="158">
        <v>20</v>
      </c>
      <c r="G408" s="158">
        <v>21</v>
      </c>
      <c r="H408" s="158">
        <v>22</v>
      </c>
      <c r="I408" s="158">
        <v>18</v>
      </c>
      <c r="J408" s="159">
        <f t="shared" si="8"/>
        <v>101</v>
      </c>
    </row>
    <row r="409" spans="1:10" ht="16.5" thickBot="1">
      <c r="A409" s="211">
        <v>166</v>
      </c>
      <c r="B409" s="212" t="s">
        <v>291</v>
      </c>
      <c r="C409" s="213" t="s">
        <v>824</v>
      </c>
      <c r="D409" s="185" t="s">
        <v>809</v>
      </c>
      <c r="E409" s="158">
        <v>14.959875000000002</v>
      </c>
      <c r="F409" s="158">
        <v>14.959875000000002</v>
      </c>
      <c r="G409" s="158">
        <v>16.156665000000007</v>
      </c>
      <c r="H409" s="158">
        <v>16.75506</v>
      </c>
      <c r="I409" s="158">
        <v>13.164690000000002</v>
      </c>
      <c r="J409" s="159">
        <f t="shared" si="8"/>
        <v>75.996165000000019</v>
      </c>
    </row>
    <row r="410" spans="1:10" ht="16.5" thickBot="1">
      <c r="A410" s="211"/>
      <c r="B410" s="212"/>
      <c r="C410" s="213"/>
      <c r="D410" s="185" t="s">
        <v>810</v>
      </c>
      <c r="E410" s="165">
        <v>3.6776457883369433E-3</v>
      </c>
      <c r="F410" s="165">
        <v>3.6776457883369433E-3</v>
      </c>
      <c r="G410" s="165">
        <v>3.9718574514038991E-3</v>
      </c>
      <c r="H410" s="165">
        <v>4.1189632829373764E-3</v>
      </c>
      <c r="I410" s="165">
        <v>3.2363282937365105E-3</v>
      </c>
      <c r="J410" s="166">
        <f t="shared" si="8"/>
        <v>1.868244060475167E-2</v>
      </c>
    </row>
    <row r="411" spans="1:10" ht="16.5" thickBot="1">
      <c r="A411" s="211"/>
      <c r="B411" s="212"/>
      <c r="C411" s="213"/>
      <c r="D411" s="185" t="s">
        <v>811</v>
      </c>
      <c r="E411" s="165">
        <v>3.7151727861771166E-3</v>
      </c>
      <c r="F411" s="165">
        <v>4.3839038876889988E-2</v>
      </c>
      <c r="G411" s="165">
        <v>4.6216749460043324E-2</v>
      </c>
      <c r="H411" s="165">
        <v>4.8297246220302521E-2</v>
      </c>
      <c r="I411" s="165">
        <v>3.8489190064794933E-2</v>
      </c>
      <c r="J411" s="166">
        <f t="shared" si="8"/>
        <v>0.18055739740820786</v>
      </c>
    </row>
    <row r="412" spans="1:10" ht="16.5" thickBot="1">
      <c r="A412" s="211"/>
      <c r="B412" s="212"/>
      <c r="C412" s="213"/>
      <c r="D412" s="185" t="s">
        <v>812</v>
      </c>
      <c r="E412" s="158">
        <v>25</v>
      </c>
      <c r="F412" s="158">
        <v>25</v>
      </c>
      <c r="G412" s="158">
        <v>27</v>
      </c>
      <c r="H412" s="158">
        <v>28</v>
      </c>
      <c r="I412" s="158">
        <v>22</v>
      </c>
      <c r="J412" s="159">
        <f t="shared" si="8"/>
        <v>127</v>
      </c>
    </row>
    <row r="413" spans="1:10" ht="16.5" thickBot="1">
      <c r="A413" s="211">
        <v>168</v>
      </c>
      <c r="B413" s="212" t="s">
        <v>293</v>
      </c>
      <c r="C413" s="213" t="s">
        <v>825</v>
      </c>
      <c r="D413" s="185" t="s">
        <v>809</v>
      </c>
      <c r="E413" s="158">
        <v>5.8038464000000003</v>
      </c>
      <c r="F413" s="158">
        <v>5.8038464000000003</v>
      </c>
      <c r="G413" s="158">
        <v>5.8038464000000003</v>
      </c>
      <c r="H413" s="158">
        <v>6.5293272000000009</v>
      </c>
      <c r="I413" s="158">
        <v>5.0783655999999997</v>
      </c>
      <c r="J413" s="159">
        <f t="shared" si="8"/>
        <v>29.019232000000002</v>
      </c>
    </row>
    <row r="414" spans="1:10" ht="16.5" thickBot="1">
      <c r="A414" s="211"/>
      <c r="B414" s="212"/>
      <c r="C414" s="213"/>
      <c r="D414" s="185" t="s">
        <v>810</v>
      </c>
      <c r="E414" s="165">
        <v>7.0780129589633021E-4</v>
      </c>
      <c r="F414" s="165">
        <v>7.0780129589633021E-4</v>
      </c>
      <c r="G414" s="165">
        <v>7.0780129589633021E-4</v>
      </c>
      <c r="H414" s="165">
        <v>7.9627645788337158E-4</v>
      </c>
      <c r="I414" s="165">
        <v>6.1932613390928905E-4</v>
      </c>
      <c r="J414" s="166">
        <f t="shared" si="8"/>
        <v>3.5390064794816514E-3</v>
      </c>
    </row>
    <row r="415" spans="1:10" ht="16.5" thickBot="1">
      <c r="A415" s="211"/>
      <c r="B415" s="212"/>
      <c r="C415" s="213"/>
      <c r="D415" s="185" t="s">
        <v>811</v>
      </c>
      <c r="E415" s="165">
        <v>7.1502375809935419E-4</v>
      </c>
      <c r="F415" s="165">
        <v>7.954639308855314E-3</v>
      </c>
      <c r="G415" s="165">
        <v>8.3121511879049922E-3</v>
      </c>
      <c r="H415" s="165">
        <v>8.8484190064795059E-3</v>
      </c>
      <c r="I415" s="165">
        <v>7.0608596112311213E-3</v>
      </c>
      <c r="J415" s="166">
        <f t="shared" si="8"/>
        <v>3.2891092872570291E-2</v>
      </c>
    </row>
    <row r="416" spans="1:10" ht="16.5" thickBot="1">
      <c r="A416" s="211"/>
      <c r="B416" s="212"/>
      <c r="C416" s="213"/>
      <c r="D416" s="185" t="s">
        <v>812</v>
      </c>
      <c r="E416" s="158">
        <v>8</v>
      </c>
      <c r="F416" s="158">
        <v>8</v>
      </c>
      <c r="G416" s="158">
        <v>8</v>
      </c>
      <c r="H416" s="158">
        <v>9</v>
      </c>
      <c r="I416" s="158">
        <v>7</v>
      </c>
      <c r="J416" s="159">
        <f t="shared" si="8"/>
        <v>40</v>
      </c>
    </row>
    <row r="417" spans="1:10" ht="16.5" thickBot="1">
      <c r="A417" s="211">
        <v>170</v>
      </c>
      <c r="B417" s="212" t="s">
        <v>295</v>
      </c>
      <c r="C417" s="213" t="s">
        <v>826</v>
      </c>
      <c r="D417" s="185" t="s">
        <v>809</v>
      </c>
      <c r="E417" s="158">
        <v>16.143750000000001</v>
      </c>
      <c r="F417" s="158">
        <v>16.143750000000001</v>
      </c>
      <c r="G417" s="158">
        <v>17.43525</v>
      </c>
      <c r="H417" s="158">
        <v>18.081</v>
      </c>
      <c r="I417" s="158">
        <v>14.2065</v>
      </c>
      <c r="J417" s="159">
        <f t="shared" si="8"/>
        <v>82.010250000000013</v>
      </c>
    </row>
    <row r="418" spans="1:10" ht="16.5" thickBot="1">
      <c r="A418" s="211"/>
      <c r="B418" s="212"/>
      <c r="C418" s="213"/>
      <c r="D418" s="185" t="s">
        <v>810</v>
      </c>
      <c r="E418" s="165">
        <v>3.9686825053995792E-3</v>
      </c>
      <c r="F418" s="165">
        <v>3.9686825053995792E-3</v>
      </c>
      <c r="G418" s="165">
        <v>4.2861771058315453E-3</v>
      </c>
      <c r="H418" s="165">
        <v>4.4449244060475283E-3</v>
      </c>
      <c r="I418" s="165">
        <v>3.4924406047516293E-3</v>
      </c>
      <c r="J418" s="166">
        <f t="shared" si="8"/>
        <v>2.0160907127429864E-2</v>
      </c>
    </row>
    <row r="419" spans="1:10" ht="16.5" thickBot="1">
      <c r="A419" s="211"/>
      <c r="B419" s="212"/>
      <c r="C419" s="213"/>
      <c r="D419" s="185" t="s">
        <v>811</v>
      </c>
      <c r="E419" s="165">
        <v>4.0091792656587587E-3</v>
      </c>
      <c r="F419" s="165">
        <v>4.7308315334773351E-2</v>
      </c>
      <c r="G419" s="165">
        <v>4.987419006479496E-2</v>
      </c>
      <c r="H419" s="165">
        <v>5.2119330453563852E-2</v>
      </c>
      <c r="I419" s="165">
        <v>4.1535097192224729E-2</v>
      </c>
      <c r="J419" s="166">
        <f t="shared" si="8"/>
        <v>0.19484611231101565</v>
      </c>
    </row>
    <row r="420" spans="1:10" ht="16.5" thickBot="1">
      <c r="A420" s="211"/>
      <c r="B420" s="212"/>
      <c r="C420" s="213"/>
      <c r="D420" s="185" t="s">
        <v>812</v>
      </c>
      <c r="E420" s="158">
        <v>25</v>
      </c>
      <c r="F420" s="158">
        <v>25</v>
      </c>
      <c r="G420" s="158">
        <v>27</v>
      </c>
      <c r="H420" s="158">
        <v>28</v>
      </c>
      <c r="I420" s="158">
        <v>22</v>
      </c>
      <c r="J420" s="159">
        <f t="shared" si="8"/>
        <v>127</v>
      </c>
    </row>
    <row r="421" spans="1:10" ht="16.149999999999999" customHeight="1" thickBot="1">
      <c r="A421" s="211">
        <v>172</v>
      </c>
      <c r="B421" s="212" t="s">
        <v>297</v>
      </c>
      <c r="C421" s="213" t="s">
        <v>827</v>
      </c>
      <c r="D421" s="185" t="s">
        <v>809</v>
      </c>
      <c r="E421" s="158">
        <v>86.657825856000017</v>
      </c>
      <c r="F421" s="158">
        <v>88.788756000000006</v>
      </c>
      <c r="G421" s="158">
        <v>93.405771312000013</v>
      </c>
      <c r="H421" s="158">
        <v>97.667631600000007</v>
      </c>
      <c r="I421" s="158">
        <v>77.778950256000016</v>
      </c>
      <c r="J421" s="159">
        <f t="shared" si="8"/>
        <v>444.29893502400006</v>
      </c>
    </row>
    <row r="422" spans="1:10" ht="16.5" thickBot="1">
      <c r="A422" s="211"/>
      <c r="B422" s="212"/>
      <c r="C422" s="213"/>
      <c r="D422" s="185" t="s">
        <v>810</v>
      </c>
      <c r="E422" s="165">
        <v>1.2105169847948198E-2</v>
      </c>
      <c r="F422" s="165">
        <v>1.240283795896332E-2</v>
      </c>
      <c r="G422" s="165">
        <v>1.304778553282941E-2</v>
      </c>
      <c r="H422" s="165">
        <v>1.364312175485965E-2</v>
      </c>
      <c r="I422" s="165">
        <v>1.0864886052051867E-2</v>
      </c>
      <c r="J422" s="166">
        <f t="shared" si="8"/>
        <v>6.2063801146652442E-2</v>
      </c>
    </row>
    <row r="423" spans="1:10" ht="16.5" thickBot="1">
      <c r="A423" s="211"/>
      <c r="B423" s="212"/>
      <c r="C423" s="213"/>
      <c r="D423" s="185" t="s">
        <v>811</v>
      </c>
      <c r="E423" s="165">
        <v>1.1439465174946038E-2</v>
      </c>
      <c r="F423" s="165">
        <v>0.13807059401727903</v>
      </c>
      <c r="G423" s="165">
        <v>0.14500928600863972</v>
      </c>
      <c r="H423" s="165">
        <v>0.15190109494600479</v>
      </c>
      <c r="I423" s="165">
        <v>0.12081763014686861</v>
      </c>
      <c r="J423" s="166">
        <f t="shared" si="8"/>
        <v>0.56723807029373818</v>
      </c>
    </row>
    <row r="424" spans="1:10" ht="16.5" thickBot="1">
      <c r="A424" s="211"/>
      <c r="B424" s="212"/>
      <c r="C424" s="213"/>
      <c r="D424" s="185" t="s">
        <v>812</v>
      </c>
      <c r="E424" s="158">
        <v>244</v>
      </c>
      <c r="F424" s="158">
        <v>250</v>
      </c>
      <c r="G424" s="158">
        <v>263</v>
      </c>
      <c r="H424" s="158">
        <v>275</v>
      </c>
      <c r="I424" s="158">
        <v>219</v>
      </c>
      <c r="J424" s="159">
        <f t="shared" si="8"/>
        <v>1251</v>
      </c>
    </row>
    <row r="425" spans="1:10" ht="16.149999999999999" customHeight="1" thickBot="1">
      <c r="A425" s="211">
        <v>174</v>
      </c>
      <c r="B425" s="212" t="s">
        <v>298</v>
      </c>
      <c r="C425" s="213" t="s">
        <v>828</v>
      </c>
      <c r="D425" s="185" t="s">
        <v>809</v>
      </c>
      <c r="E425" s="158">
        <v>12.060625248000003</v>
      </c>
      <c r="F425" s="158">
        <v>12.357198000000002</v>
      </c>
      <c r="G425" s="158">
        <v>12.983296032000004</v>
      </c>
      <c r="H425" s="158">
        <v>13.609394064000004</v>
      </c>
      <c r="I425" s="158">
        <v>10.808429184000003</v>
      </c>
      <c r="J425" s="159">
        <f t="shared" si="8"/>
        <v>61.818942528000022</v>
      </c>
    </row>
    <row r="426" spans="1:10" ht="16.5" thickBot="1">
      <c r="A426" s="211"/>
      <c r="B426" s="212"/>
      <c r="C426" s="213"/>
      <c r="D426" s="185" t="s">
        <v>810</v>
      </c>
      <c r="E426" s="165">
        <v>1.6847401334773265E-3</v>
      </c>
      <c r="F426" s="165">
        <v>1.7261681695464411E-3</v>
      </c>
      <c r="G426" s="165">
        <v>1.8136273568034606E-3</v>
      </c>
      <c r="H426" s="165">
        <v>1.9010865440604804E-3</v>
      </c>
      <c r="I426" s="165">
        <v>1.5098217589632869E-3</v>
      </c>
      <c r="J426" s="166">
        <f t="shared" si="8"/>
        <v>8.6354439628509964E-3</v>
      </c>
    </row>
    <row r="427" spans="1:10" ht="16.5" thickBot="1">
      <c r="A427" s="211"/>
      <c r="B427" s="212"/>
      <c r="C427" s="213"/>
      <c r="D427" s="185" t="s">
        <v>811</v>
      </c>
      <c r="E427" s="165">
        <v>1.5920905140388816E-3</v>
      </c>
      <c r="F427" s="165">
        <v>1.9218185494600488E-2</v>
      </c>
      <c r="G427" s="165">
        <v>2.0179529766738716E-2</v>
      </c>
      <c r="H427" s="165">
        <v>2.1140874038876947E-2</v>
      </c>
      <c r="I427" s="165">
        <v>1.6816999801295945E-2</v>
      </c>
      <c r="J427" s="166">
        <f t="shared" si="8"/>
        <v>7.8947679615550978E-2</v>
      </c>
    </row>
    <row r="428" spans="1:10" ht="16.5" thickBot="1">
      <c r="A428" s="211"/>
      <c r="B428" s="212"/>
      <c r="C428" s="213"/>
      <c r="D428" s="185" t="s">
        <v>812</v>
      </c>
      <c r="E428" s="158">
        <v>366</v>
      </c>
      <c r="F428" s="158">
        <v>375</v>
      </c>
      <c r="G428" s="158">
        <v>394</v>
      </c>
      <c r="H428" s="158">
        <v>413</v>
      </c>
      <c r="I428" s="158">
        <v>328</v>
      </c>
      <c r="J428" s="159">
        <f t="shared" si="8"/>
        <v>1876</v>
      </c>
    </row>
    <row r="429" spans="1:10" ht="16.149999999999999" customHeight="1" thickBot="1">
      <c r="A429" s="211">
        <v>176</v>
      </c>
      <c r="B429" s="212" t="s">
        <v>300</v>
      </c>
      <c r="C429" s="213" t="s">
        <v>829</v>
      </c>
      <c r="D429" s="185" t="s">
        <v>809</v>
      </c>
      <c r="E429" s="158">
        <v>4.4241820000000009</v>
      </c>
      <c r="F429" s="158">
        <v>4.4241820000000009</v>
      </c>
      <c r="G429" s="158">
        <v>4.77811656</v>
      </c>
      <c r="H429" s="158">
        <v>4.9550838400000004</v>
      </c>
      <c r="I429" s="158">
        <v>3.8932801600000002</v>
      </c>
      <c r="J429" s="159">
        <f t="shared" si="8"/>
        <v>22.474844560000001</v>
      </c>
    </row>
    <row r="430" spans="1:10" ht="16.5" thickBot="1">
      <c r="A430" s="211"/>
      <c r="B430" s="212"/>
      <c r="C430" s="213"/>
      <c r="D430" s="185" t="s">
        <v>810</v>
      </c>
      <c r="E430" s="165">
        <v>6.1801082613391096E-4</v>
      </c>
      <c r="F430" s="165">
        <v>6.1801082613391096E-4</v>
      </c>
      <c r="G430" s="165">
        <v>6.6745169222462398E-4</v>
      </c>
      <c r="H430" s="165">
        <v>6.9217212526998027E-4</v>
      </c>
      <c r="I430" s="165">
        <v>5.4384952699784174E-4</v>
      </c>
      <c r="J430" s="166">
        <f t="shared" si="8"/>
        <v>3.1394949967602677E-3</v>
      </c>
    </row>
    <row r="431" spans="1:10" ht="16.5" thickBot="1">
      <c r="A431" s="211"/>
      <c r="B431" s="212"/>
      <c r="C431" s="213"/>
      <c r="D431" s="185" t="s">
        <v>811</v>
      </c>
      <c r="E431" s="165">
        <v>5.8402429805615717E-4</v>
      </c>
      <c r="F431" s="165">
        <v>6.8914867170626563E-3</v>
      </c>
      <c r="G431" s="165">
        <v>7.2652622678185961E-3</v>
      </c>
      <c r="H431" s="165">
        <v>7.5923158747300441E-3</v>
      </c>
      <c r="I431" s="165">
        <v>6.0504917278617898E-3</v>
      </c>
      <c r="J431" s="166">
        <f t="shared" si="8"/>
        <v>2.8383580885529242E-2</v>
      </c>
    </row>
    <row r="432" spans="1:10" ht="16.5" thickBot="1">
      <c r="A432" s="211"/>
      <c r="B432" s="212"/>
      <c r="C432" s="213"/>
      <c r="D432" s="185" t="s">
        <v>812</v>
      </c>
      <c r="E432" s="158">
        <v>25</v>
      </c>
      <c r="F432" s="158">
        <v>25</v>
      </c>
      <c r="G432" s="158">
        <v>27</v>
      </c>
      <c r="H432" s="158">
        <v>28</v>
      </c>
      <c r="I432" s="158">
        <v>22</v>
      </c>
      <c r="J432" s="159">
        <f t="shared" si="8"/>
        <v>127</v>
      </c>
    </row>
    <row r="433" spans="1:10" ht="16.149999999999999" customHeight="1" thickBot="1">
      <c r="A433" s="211">
        <v>178</v>
      </c>
      <c r="B433" s="212" t="s">
        <v>302</v>
      </c>
      <c r="C433" s="213" t="s">
        <v>830</v>
      </c>
      <c r="D433" s="185" t="s">
        <v>809</v>
      </c>
      <c r="E433" s="158">
        <v>6.483715000000001</v>
      </c>
      <c r="F433" s="158">
        <v>6.483715000000001</v>
      </c>
      <c r="G433" s="158">
        <v>7.0024122000000011</v>
      </c>
      <c r="H433" s="158">
        <v>7.2617608000000011</v>
      </c>
      <c r="I433" s="158">
        <v>5.7056692</v>
      </c>
      <c r="J433" s="159">
        <f t="shared" si="8"/>
        <v>32.937272200000002</v>
      </c>
    </row>
    <row r="434" spans="1:10" ht="16.5" thickBot="1">
      <c r="A434" s="211"/>
      <c r="B434" s="212"/>
      <c r="C434" s="213"/>
      <c r="D434" s="185" t="s">
        <v>810</v>
      </c>
      <c r="E434" s="165">
        <v>9.0570552105831783E-4</v>
      </c>
      <c r="F434" s="165">
        <v>9.0570552105831783E-4</v>
      </c>
      <c r="G434" s="165">
        <v>9.7816196274298339E-4</v>
      </c>
      <c r="H434" s="165">
        <v>1.014390183585316E-3</v>
      </c>
      <c r="I434" s="165">
        <v>7.9702085853131978E-4</v>
      </c>
      <c r="J434" s="166">
        <f t="shared" si="8"/>
        <v>4.6009840469762543E-3</v>
      </c>
    </row>
    <row r="435" spans="1:10" ht="16.5" thickBot="1">
      <c r="A435" s="211"/>
      <c r="B435" s="212"/>
      <c r="C435" s="213"/>
      <c r="D435" s="185" t="s">
        <v>811</v>
      </c>
      <c r="E435" s="165">
        <v>8.5589767818574779E-4</v>
      </c>
      <c r="F435" s="165">
        <v>5.4777451403887857E-3</v>
      </c>
      <c r="G435" s="165">
        <v>5.7858683045356541E-3</v>
      </c>
      <c r="H435" s="165">
        <v>6.0426376079913795E-3</v>
      </c>
      <c r="I435" s="165">
        <v>4.8101449514039015E-3</v>
      </c>
      <c r="J435" s="166">
        <f t="shared" si="8"/>
        <v>2.297229368250547E-2</v>
      </c>
    </row>
    <row r="436" spans="1:10" ht="16.5" thickBot="1">
      <c r="A436" s="211"/>
      <c r="B436" s="212"/>
      <c r="C436" s="213"/>
      <c r="D436" s="185" t="s">
        <v>812</v>
      </c>
      <c r="E436" s="158">
        <v>25</v>
      </c>
      <c r="F436" s="158">
        <v>25</v>
      </c>
      <c r="G436" s="158">
        <v>27</v>
      </c>
      <c r="H436" s="158">
        <v>28</v>
      </c>
      <c r="I436" s="158">
        <v>22</v>
      </c>
      <c r="J436" s="159">
        <f t="shared" si="8"/>
        <v>127</v>
      </c>
    </row>
    <row r="437" spans="1:10" ht="16.149999999999999" customHeight="1" thickBot="1">
      <c r="A437" s="211">
        <v>180</v>
      </c>
      <c r="B437" s="212" t="s">
        <v>304</v>
      </c>
      <c r="C437" s="213" t="s">
        <v>831</v>
      </c>
      <c r="D437" s="185" t="s">
        <v>809</v>
      </c>
      <c r="E437" s="158">
        <v>0.73813662720000006</v>
      </c>
      <c r="F437" s="158">
        <v>0.86115939840000011</v>
      </c>
      <c r="G437" s="158">
        <v>0.86115939840000011</v>
      </c>
      <c r="H437" s="158">
        <v>0.86115939840000011</v>
      </c>
      <c r="I437" s="158">
        <v>0.73813662720000006</v>
      </c>
      <c r="J437" s="159">
        <f t="shared" si="8"/>
        <v>4.0597514496000002</v>
      </c>
    </row>
    <row r="438" spans="1:10" ht="16.5" thickBot="1">
      <c r="A438" s="211"/>
      <c r="B438" s="212"/>
      <c r="C438" s="213"/>
      <c r="D438" s="185" t="s">
        <v>810</v>
      </c>
      <c r="E438" s="165">
        <v>1.0310977866090739E-4</v>
      </c>
      <c r="F438" s="165">
        <v>1.2029474177105865E-4</v>
      </c>
      <c r="G438" s="165">
        <v>1.2029474177105865E-4</v>
      </c>
      <c r="H438" s="165">
        <v>1.2029474177105865E-4</v>
      </c>
      <c r="I438" s="165">
        <v>1.0310977866090739E-4</v>
      </c>
      <c r="J438" s="166">
        <f t="shared" si="8"/>
        <v>5.6710378263499068E-4</v>
      </c>
    </row>
    <row r="439" spans="1:10" ht="16.5" thickBot="1">
      <c r="A439" s="211"/>
      <c r="B439" s="212"/>
      <c r="C439" s="213"/>
      <c r="D439" s="185" t="s">
        <v>811</v>
      </c>
      <c r="E439" s="165">
        <v>9.7439419438445198E-5</v>
      </c>
      <c r="F439" s="165">
        <v>1.2179927429805651E-3</v>
      </c>
      <c r="G439" s="165">
        <v>1.2829523559395287E-3</v>
      </c>
      <c r="H439" s="165">
        <v>1.3316720656587511E-3</v>
      </c>
      <c r="I439" s="165">
        <v>1.0555937105831566E-3</v>
      </c>
      <c r="J439" s="166">
        <f t="shared" si="8"/>
        <v>4.9856502946004459E-3</v>
      </c>
    </row>
    <row r="440" spans="1:10" ht="16.5" thickBot="1">
      <c r="A440" s="211"/>
      <c r="B440" s="212"/>
      <c r="C440" s="213"/>
      <c r="D440" s="185" t="s">
        <v>812</v>
      </c>
      <c r="E440" s="158">
        <v>6</v>
      </c>
      <c r="F440" s="158">
        <v>7</v>
      </c>
      <c r="G440" s="158">
        <v>7</v>
      </c>
      <c r="H440" s="158">
        <v>7</v>
      </c>
      <c r="I440" s="158">
        <v>6</v>
      </c>
      <c r="J440" s="159">
        <f t="shared" si="8"/>
        <v>33</v>
      </c>
    </row>
    <row r="441" spans="1:10" ht="16.149999999999999" customHeight="1" thickBot="1">
      <c r="A441" s="211">
        <v>182</v>
      </c>
      <c r="B441" s="212" t="s">
        <v>246</v>
      </c>
      <c r="C441" s="213" t="s">
        <v>832</v>
      </c>
      <c r="D441" s="185" t="s">
        <v>809</v>
      </c>
      <c r="E441" s="158">
        <v>7.32</v>
      </c>
      <c r="F441" s="158">
        <v>7.5</v>
      </c>
      <c r="G441" s="158">
        <v>7.89</v>
      </c>
      <c r="H441" s="158">
        <v>8.25</v>
      </c>
      <c r="I441" s="158">
        <v>6.57</v>
      </c>
      <c r="J441" s="159">
        <f t="shared" si="8"/>
        <v>37.53</v>
      </c>
    </row>
    <row r="442" spans="1:10" ht="16.5" thickBot="1">
      <c r="A442" s="211"/>
      <c r="B442" s="212"/>
      <c r="C442" s="213"/>
      <c r="D442" s="185" t="s">
        <v>810</v>
      </c>
      <c r="E442" s="165">
        <v>0</v>
      </c>
      <c r="F442" s="165">
        <v>0</v>
      </c>
      <c r="G442" s="165">
        <v>0</v>
      </c>
      <c r="H442" s="165">
        <v>0</v>
      </c>
      <c r="I442" s="165">
        <v>0</v>
      </c>
      <c r="J442" s="166">
        <f t="shared" si="8"/>
        <v>0</v>
      </c>
    </row>
    <row r="443" spans="1:10" ht="16.5" thickBot="1">
      <c r="A443" s="211"/>
      <c r="B443" s="212"/>
      <c r="C443" s="213"/>
      <c r="D443" s="185" t="s">
        <v>811</v>
      </c>
      <c r="E443" s="165">
        <v>0</v>
      </c>
      <c r="F443" s="165">
        <v>0</v>
      </c>
      <c r="G443" s="165">
        <v>0</v>
      </c>
      <c r="H443" s="165">
        <v>0</v>
      </c>
      <c r="I443" s="165">
        <v>0</v>
      </c>
      <c r="J443" s="166">
        <f t="shared" si="8"/>
        <v>0</v>
      </c>
    </row>
    <row r="444" spans="1:10" ht="16.5" thickBot="1">
      <c r="A444" s="211"/>
      <c r="B444" s="212"/>
      <c r="C444" s="213"/>
      <c r="D444" s="185" t="s">
        <v>812</v>
      </c>
      <c r="E444" s="158">
        <v>244</v>
      </c>
      <c r="F444" s="158">
        <v>250</v>
      </c>
      <c r="G444" s="158">
        <v>263</v>
      </c>
      <c r="H444" s="158">
        <v>275</v>
      </c>
      <c r="I444" s="158">
        <v>219</v>
      </c>
      <c r="J444" s="159">
        <f t="shared" si="8"/>
        <v>1251</v>
      </c>
    </row>
    <row r="445" spans="1:10" ht="16.149999999999999" customHeight="1" thickBot="1">
      <c r="A445" s="211">
        <v>184</v>
      </c>
      <c r="B445" s="212" t="s">
        <v>248</v>
      </c>
      <c r="C445" s="213" t="s">
        <v>833</v>
      </c>
      <c r="D445" s="185" t="s">
        <v>809</v>
      </c>
      <c r="E445" s="158">
        <v>3.66</v>
      </c>
      <c r="F445" s="158">
        <v>3.75</v>
      </c>
      <c r="G445" s="158">
        <v>3.9449999999999998</v>
      </c>
      <c r="H445" s="158">
        <v>4.125</v>
      </c>
      <c r="I445" s="158">
        <v>3.2850000000000001</v>
      </c>
      <c r="J445" s="159">
        <f t="shared" si="8"/>
        <v>18.765000000000001</v>
      </c>
    </row>
    <row r="446" spans="1:10" ht="16.5" thickBot="1">
      <c r="A446" s="211"/>
      <c r="B446" s="212"/>
      <c r="C446" s="213"/>
      <c r="D446" s="185" t="s">
        <v>810</v>
      </c>
      <c r="E446" s="165">
        <v>3.4254859611231199E-4</v>
      </c>
      <c r="F446" s="165">
        <v>3.5097192224622134E-4</v>
      </c>
      <c r="G446" s="165">
        <v>3.6922246220302482E-4</v>
      </c>
      <c r="H446" s="165">
        <v>3.860691144708434E-4</v>
      </c>
      <c r="I446" s="165">
        <v>3.0745140388768988E-4</v>
      </c>
      <c r="J446" s="166">
        <f t="shared" si="8"/>
        <v>1.7562634989200913E-3</v>
      </c>
    </row>
    <row r="447" spans="1:10" ht="16.5" thickBot="1">
      <c r="A447" s="211"/>
      <c r="B447" s="212"/>
      <c r="C447" s="213"/>
      <c r="D447" s="185" t="s">
        <v>811</v>
      </c>
      <c r="E447" s="165">
        <v>2.3714902807775443E-4</v>
      </c>
      <c r="F447" s="165">
        <v>2.8623110151187983E-3</v>
      </c>
      <c r="G447" s="165">
        <v>3.0061555075594033E-3</v>
      </c>
      <c r="H447" s="165">
        <v>3.1490280777537877E-3</v>
      </c>
      <c r="I447" s="165">
        <v>2.5046436285097256E-3</v>
      </c>
      <c r="J447" s="166">
        <f t="shared" si="8"/>
        <v>1.175928725701947E-2</v>
      </c>
    </row>
    <row r="448" spans="1:10" ht="16.5" thickBot="1">
      <c r="A448" s="211"/>
      <c r="B448" s="212"/>
      <c r="C448" s="213"/>
      <c r="D448" s="185" t="s">
        <v>812</v>
      </c>
      <c r="E448" s="158">
        <v>244</v>
      </c>
      <c r="F448" s="158">
        <v>250</v>
      </c>
      <c r="G448" s="158">
        <v>263</v>
      </c>
      <c r="H448" s="158">
        <v>275</v>
      </c>
      <c r="I448" s="158">
        <v>219</v>
      </c>
      <c r="J448" s="159">
        <f t="shared" si="8"/>
        <v>1251</v>
      </c>
    </row>
    <row r="449" spans="1:10" ht="16.149999999999999" customHeight="1" thickBot="1">
      <c r="A449" s="211">
        <v>186</v>
      </c>
      <c r="B449" s="212" t="s">
        <v>250</v>
      </c>
      <c r="C449" s="213" t="s">
        <v>834</v>
      </c>
      <c r="D449" s="185" t="s">
        <v>809</v>
      </c>
      <c r="E449" s="158">
        <v>8.5399999999999991</v>
      </c>
      <c r="F449" s="158">
        <v>8.75</v>
      </c>
      <c r="G449" s="158">
        <v>9.2050000000000001</v>
      </c>
      <c r="H449" s="158">
        <v>9.625</v>
      </c>
      <c r="I449" s="158">
        <v>7.665</v>
      </c>
      <c r="J449" s="159">
        <f t="shared" si="8"/>
        <v>43.784999999999997</v>
      </c>
    </row>
    <row r="450" spans="1:10" ht="16.5" thickBot="1">
      <c r="A450" s="211"/>
      <c r="B450" s="212"/>
      <c r="C450" s="213"/>
      <c r="D450" s="185" t="s">
        <v>810</v>
      </c>
      <c r="E450" s="165">
        <v>7.6414686825054215E-4</v>
      </c>
      <c r="F450" s="165">
        <v>7.8293736501080136E-4</v>
      </c>
      <c r="G450" s="165">
        <v>8.2365010799136291E-4</v>
      </c>
      <c r="H450" s="165">
        <v>8.6123110151188143E-4</v>
      </c>
      <c r="I450" s="165">
        <v>6.8585313174946197E-4</v>
      </c>
      <c r="J450" s="166">
        <f t="shared" si="8"/>
        <v>3.91781857451405E-3</v>
      </c>
    </row>
    <row r="451" spans="1:10" ht="16.5" thickBot="1">
      <c r="A451" s="211"/>
      <c r="B451" s="212"/>
      <c r="C451" s="213"/>
      <c r="D451" s="185" t="s">
        <v>811</v>
      </c>
      <c r="E451" s="165">
        <v>5.0064794816414822E-4</v>
      </c>
      <c r="F451" s="165">
        <v>6.0426565874730186E-3</v>
      </c>
      <c r="G451" s="165">
        <v>6.3463282937365195E-3</v>
      </c>
      <c r="H451" s="165">
        <v>6.6479481641468878E-3</v>
      </c>
      <c r="I451" s="165">
        <v>5.2875809935205333E-3</v>
      </c>
      <c r="J451" s="166">
        <f t="shared" si="8"/>
        <v>2.4825161987041107E-2</v>
      </c>
    </row>
    <row r="452" spans="1:10" ht="16.5" thickBot="1">
      <c r="A452" s="211"/>
      <c r="B452" s="212"/>
      <c r="C452" s="213"/>
      <c r="D452" s="185" t="s">
        <v>812</v>
      </c>
      <c r="E452" s="158">
        <v>244</v>
      </c>
      <c r="F452" s="158">
        <v>250</v>
      </c>
      <c r="G452" s="158">
        <v>263</v>
      </c>
      <c r="H452" s="158">
        <v>275</v>
      </c>
      <c r="I452" s="158">
        <v>219</v>
      </c>
      <c r="J452" s="159">
        <f t="shared" si="8"/>
        <v>1251</v>
      </c>
    </row>
    <row r="453" spans="1:10" ht="16.149999999999999" customHeight="1" thickBot="1">
      <c r="A453" s="211">
        <v>188</v>
      </c>
      <c r="B453" s="212" t="s">
        <v>307</v>
      </c>
      <c r="C453" s="213" t="s">
        <v>835</v>
      </c>
      <c r="D453" s="185" t="s">
        <v>809</v>
      </c>
      <c r="E453" s="158">
        <v>0.3197368421052631</v>
      </c>
      <c r="F453" s="158">
        <v>0.3197368421052631</v>
      </c>
      <c r="G453" s="158">
        <v>0.3197368421052631</v>
      </c>
      <c r="H453" s="158">
        <v>0.3197368421052631</v>
      </c>
      <c r="I453" s="158">
        <v>0.3197368421052631</v>
      </c>
      <c r="J453" s="159">
        <f t="shared" si="8"/>
        <v>1.5986842105263155</v>
      </c>
    </row>
    <row r="454" spans="1:10" ht="16.5" thickBot="1">
      <c r="A454" s="211"/>
      <c r="B454" s="212"/>
      <c r="C454" s="213"/>
      <c r="D454" s="185" t="s">
        <v>810</v>
      </c>
      <c r="E454" s="165">
        <v>8.1642631268924614E-5</v>
      </c>
      <c r="F454" s="165">
        <v>8.1642631268924614E-5</v>
      </c>
      <c r="G454" s="165">
        <v>8.1642631268924614E-5</v>
      </c>
      <c r="H454" s="165">
        <v>8.1642631268924614E-5</v>
      </c>
      <c r="I454" s="165">
        <v>8.1642631268924614E-5</v>
      </c>
      <c r="J454" s="166">
        <f t="shared" si="8"/>
        <v>4.0821315634462306E-4</v>
      </c>
    </row>
    <row r="455" spans="1:10" ht="16.5" thickBot="1">
      <c r="A455" s="211"/>
      <c r="B455" s="212"/>
      <c r="C455" s="213"/>
      <c r="D455" s="185" t="s">
        <v>811</v>
      </c>
      <c r="E455" s="165">
        <v>0</v>
      </c>
      <c r="F455" s="165">
        <v>0</v>
      </c>
      <c r="G455" s="165">
        <v>0</v>
      </c>
      <c r="H455" s="165">
        <v>0</v>
      </c>
      <c r="I455" s="165">
        <v>0</v>
      </c>
      <c r="J455" s="166">
        <f t="shared" si="8"/>
        <v>0</v>
      </c>
    </row>
    <row r="456" spans="1:10" ht="16.5" thickBot="1">
      <c r="A456" s="211"/>
      <c r="B456" s="212"/>
      <c r="C456" s="213"/>
      <c r="D456" s="185" t="s">
        <v>812</v>
      </c>
      <c r="E456" s="158">
        <v>1</v>
      </c>
      <c r="F456" s="158">
        <v>1</v>
      </c>
      <c r="G456" s="158">
        <v>1</v>
      </c>
      <c r="H456" s="158">
        <v>1</v>
      </c>
      <c r="I456" s="158">
        <v>1</v>
      </c>
      <c r="J456" s="159">
        <f t="shared" si="8"/>
        <v>5</v>
      </c>
    </row>
    <row r="457" spans="1:10" ht="16.149999999999999" customHeight="1" thickBot="1">
      <c r="A457" s="211">
        <v>190</v>
      </c>
      <c r="B457" s="212" t="s">
        <v>310</v>
      </c>
      <c r="C457" s="213" t="s">
        <v>836</v>
      </c>
      <c r="D457" s="185" t="s">
        <v>809</v>
      </c>
      <c r="E457" s="158">
        <v>14.027033707294235</v>
      </c>
      <c r="F457" s="158">
        <v>14.027033707294235</v>
      </c>
      <c r="G457" s="158">
        <v>14.027033707294235</v>
      </c>
      <c r="H457" s="158">
        <v>14.027033707294235</v>
      </c>
      <c r="I457" s="158">
        <v>14.027033707294235</v>
      </c>
      <c r="J457" s="159">
        <f t="shared" si="8"/>
        <v>70.13516853647117</v>
      </c>
    </row>
    <row r="458" spans="1:10" ht="16.5" thickBot="1">
      <c r="A458" s="211"/>
      <c r="B458" s="212"/>
      <c r="C458" s="213"/>
      <c r="D458" s="185" t="s">
        <v>810</v>
      </c>
      <c r="E458" s="165">
        <v>3.2657052507569846E-4</v>
      </c>
      <c r="F458" s="165">
        <v>3.2657052507569846E-4</v>
      </c>
      <c r="G458" s="165">
        <v>3.2657052507569846E-4</v>
      </c>
      <c r="H458" s="165">
        <v>3.2657052507569846E-4</v>
      </c>
      <c r="I458" s="165">
        <v>3.2657052507569846E-4</v>
      </c>
      <c r="J458" s="166">
        <f t="shared" si="8"/>
        <v>1.6328526253784922E-3</v>
      </c>
    </row>
    <row r="459" spans="1:10" ht="16.5" thickBot="1">
      <c r="A459" s="211"/>
      <c r="B459" s="212"/>
      <c r="C459" s="213"/>
      <c r="D459" s="185" t="s">
        <v>811</v>
      </c>
      <c r="E459" s="165">
        <v>4.0482796822085667E-3</v>
      </c>
      <c r="F459" s="165">
        <v>3.9470726901533526E-2</v>
      </c>
      <c r="G459" s="165">
        <v>3.9470726901533526E-2</v>
      </c>
      <c r="H459" s="165">
        <v>3.9470726901533526E-2</v>
      </c>
      <c r="I459" s="165">
        <v>3.7446587060429241E-2</v>
      </c>
      <c r="J459" s="166">
        <f t="shared" si="8"/>
        <v>0.15990704744723838</v>
      </c>
    </row>
    <row r="460" spans="1:10" ht="16.5" thickBot="1">
      <c r="A460" s="211"/>
      <c r="B460" s="212"/>
      <c r="C460" s="213"/>
      <c r="D460" s="185" t="s">
        <v>812</v>
      </c>
      <c r="E460" s="158">
        <v>4</v>
      </c>
      <c r="F460" s="158">
        <v>4</v>
      </c>
      <c r="G460" s="158">
        <v>4</v>
      </c>
      <c r="H460" s="158">
        <v>4</v>
      </c>
      <c r="I460" s="158">
        <v>4</v>
      </c>
      <c r="J460" s="159">
        <f t="shared" si="8"/>
        <v>20</v>
      </c>
    </row>
    <row r="461" spans="1:10" ht="16.149999999999999" customHeight="1" thickBot="1">
      <c r="A461" s="211">
        <v>192</v>
      </c>
      <c r="B461" s="212" t="s">
        <v>182</v>
      </c>
      <c r="C461" s="213" t="s">
        <v>837</v>
      </c>
      <c r="D461" s="185" t="s">
        <v>809</v>
      </c>
      <c r="E461" s="158">
        <v>1.5736450067136358E-2</v>
      </c>
      <c r="F461" s="158">
        <v>1.5736450067136358E-2</v>
      </c>
      <c r="G461" s="158">
        <v>1.5736450067136358E-2</v>
      </c>
      <c r="H461" s="158">
        <v>1.5736450067136358E-2</v>
      </c>
      <c r="I461" s="158">
        <v>1.5736450067136358E-2</v>
      </c>
      <c r="J461" s="159">
        <f t="shared" si="8"/>
        <v>7.8682250335681797E-2</v>
      </c>
    </row>
    <row r="462" spans="1:10" ht="16.5" thickBot="1">
      <c r="A462" s="211"/>
      <c r="B462" s="212"/>
      <c r="C462" s="213"/>
      <c r="D462" s="185" t="s">
        <v>810</v>
      </c>
      <c r="E462" s="165">
        <v>1.777573085337438E-6</v>
      </c>
      <c r="F462" s="165">
        <v>1.777573085337438E-6</v>
      </c>
      <c r="G462" s="165">
        <v>1.777573085337438E-6</v>
      </c>
      <c r="H462" s="165">
        <v>1.777573085337438E-6</v>
      </c>
      <c r="I462" s="165">
        <v>1.777573085337438E-6</v>
      </c>
      <c r="J462" s="166">
        <f t="shared" ref="J462:J525" si="9">SUM(E462:I462)</f>
        <v>8.88786542668719E-6</v>
      </c>
    </row>
    <row r="463" spans="1:10" ht="16.5" thickBot="1">
      <c r="A463" s="211"/>
      <c r="B463" s="212"/>
      <c r="C463" s="213"/>
      <c r="D463" s="185" t="s">
        <v>811</v>
      </c>
      <c r="E463" s="165">
        <v>2.9824481498730441E-6</v>
      </c>
      <c r="F463" s="165">
        <v>5.9648962997460883E-6</v>
      </c>
      <c r="G463" s="165">
        <v>5.9648962997460883E-6</v>
      </c>
      <c r="H463" s="165">
        <v>5.9648962997460883E-6</v>
      </c>
      <c r="I463" s="165">
        <v>5.9648962997460883E-6</v>
      </c>
      <c r="J463" s="166">
        <f t="shared" si="9"/>
        <v>2.6842033348857396E-5</v>
      </c>
    </row>
    <row r="464" spans="1:10" ht="16.5" thickBot="1">
      <c r="A464" s="211"/>
      <c r="B464" s="212"/>
      <c r="C464" s="213"/>
      <c r="D464" s="185" t="s">
        <v>812</v>
      </c>
      <c r="E464" s="158">
        <v>1</v>
      </c>
      <c r="F464" s="158">
        <v>1</v>
      </c>
      <c r="G464" s="158">
        <v>1</v>
      </c>
      <c r="H464" s="158">
        <v>1</v>
      </c>
      <c r="I464" s="158">
        <v>1</v>
      </c>
      <c r="J464" s="159">
        <f t="shared" si="9"/>
        <v>5</v>
      </c>
    </row>
    <row r="465" spans="1:10" ht="16.149999999999999" customHeight="1" thickBot="1">
      <c r="A465" s="211">
        <v>194</v>
      </c>
      <c r="B465" s="212" t="s">
        <v>185</v>
      </c>
      <c r="C465" s="213" t="s">
        <v>838</v>
      </c>
      <c r="D465" s="185" t="s">
        <v>809</v>
      </c>
      <c r="E465" s="158">
        <v>1.6840048239323759E-2</v>
      </c>
      <c r="F465" s="158">
        <v>1.6840048239323759E-2</v>
      </c>
      <c r="G465" s="158">
        <v>1.6840048239323759E-2</v>
      </c>
      <c r="H465" s="158">
        <v>1.6840048239323759E-2</v>
      </c>
      <c r="I465" s="158">
        <v>1.6840048239323759E-2</v>
      </c>
      <c r="J465" s="159">
        <f t="shared" si="9"/>
        <v>8.4200241196618786E-2</v>
      </c>
    </row>
    <row r="466" spans="1:10" ht="16.5" thickBot="1">
      <c r="A466" s="211"/>
      <c r="B466" s="212"/>
      <c r="C466" s="213"/>
      <c r="D466" s="185" t="s">
        <v>810</v>
      </c>
      <c r="E466" s="165">
        <v>1.9022343907486719E-6</v>
      </c>
      <c r="F466" s="165">
        <v>1.9022343907486719E-6</v>
      </c>
      <c r="G466" s="165">
        <v>1.9022343907486719E-6</v>
      </c>
      <c r="H466" s="165">
        <v>1.9022343907486719E-6</v>
      </c>
      <c r="I466" s="165">
        <v>1.9022343907486719E-6</v>
      </c>
      <c r="J466" s="166">
        <f t="shared" si="9"/>
        <v>9.5111719537433594E-6</v>
      </c>
    </row>
    <row r="467" spans="1:10" ht="16.5" thickBot="1">
      <c r="A467" s="211"/>
      <c r="B467" s="212"/>
      <c r="C467" s="213"/>
      <c r="D467" s="185" t="s">
        <v>811</v>
      </c>
      <c r="E467" s="165">
        <v>3.1916074146882592E-6</v>
      </c>
      <c r="F467" s="165">
        <v>6.3832148293765185E-6</v>
      </c>
      <c r="G467" s="165">
        <v>6.3832148293765185E-6</v>
      </c>
      <c r="H467" s="165">
        <v>6.3832148293765185E-6</v>
      </c>
      <c r="I467" s="165">
        <v>6.3832148293765185E-6</v>
      </c>
      <c r="J467" s="166">
        <f t="shared" si="9"/>
        <v>2.8724466732194334E-5</v>
      </c>
    </row>
    <row r="468" spans="1:10" ht="16.5" thickBot="1">
      <c r="A468" s="211"/>
      <c r="B468" s="212"/>
      <c r="C468" s="213"/>
      <c r="D468" s="185" t="s">
        <v>812</v>
      </c>
      <c r="E468" s="158">
        <v>1</v>
      </c>
      <c r="F468" s="158">
        <v>1</v>
      </c>
      <c r="G468" s="158">
        <v>1</v>
      </c>
      <c r="H468" s="158">
        <v>1</v>
      </c>
      <c r="I468" s="158">
        <v>1</v>
      </c>
      <c r="J468" s="159">
        <f t="shared" si="9"/>
        <v>5</v>
      </c>
    </row>
    <row r="469" spans="1:10" ht="16.149999999999999" customHeight="1" thickBot="1">
      <c r="A469" s="211">
        <v>196</v>
      </c>
      <c r="B469" s="212" t="s">
        <v>255</v>
      </c>
      <c r="C469" s="213" t="s">
        <v>839</v>
      </c>
      <c r="D469" s="185" t="s">
        <v>809</v>
      </c>
      <c r="E469" s="158">
        <v>7.4400000000000008E-2</v>
      </c>
      <c r="F469" s="158">
        <v>7.4400000000000008E-2</v>
      </c>
      <c r="G469" s="158">
        <v>7.4400000000000008E-2</v>
      </c>
      <c r="H469" s="158">
        <v>7.4400000000000008E-2</v>
      </c>
      <c r="I469" s="158">
        <v>7.4400000000000008E-2</v>
      </c>
      <c r="J469" s="159">
        <f t="shared" si="9"/>
        <v>0.37200000000000005</v>
      </c>
    </row>
    <row r="470" spans="1:10" ht="16.5" thickBot="1">
      <c r="A470" s="211"/>
      <c r="B470" s="212"/>
      <c r="C470" s="213"/>
      <c r="D470" s="185" t="s">
        <v>810</v>
      </c>
      <c r="E470" s="165">
        <v>8.6393088552916022E-6</v>
      </c>
      <c r="F470" s="165">
        <v>8.6393088552916022E-6</v>
      </c>
      <c r="G470" s="165">
        <v>8.6393088552916022E-6</v>
      </c>
      <c r="H470" s="165">
        <v>8.6393088552916022E-6</v>
      </c>
      <c r="I470" s="165">
        <v>8.6393088552916022E-6</v>
      </c>
      <c r="J470" s="166">
        <f t="shared" si="9"/>
        <v>4.3196544276458007E-5</v>
      </c>
    </row>
    <row r="471" spans="1:10" ht="16.5" thickBot="1">
      <c r="A471" s="211"/>
      <c r="B471" s="212"/>
      <c r="C471" s="213"/>
      <c r="D471" s="185" t="s">
        <v>811</v>
      </c>
      <c r="E471" s="165">
        <v>1.187904967602595E-5</v>
      </c>
      <c r="F471" s="165">
        <v>2.37580993520519E-5</v>
      </c>
      <c r="G471" s="165">
        <v>2.37580993520519E-5</v>
      </c>
      <c r="H471" s="165">
        <v>2.37580993520519E-5</v>
      </c>
      <c r="I471" s="165">
        <v>2.37580993520519E-5</v>
      </c>
      <c r="J471" s="166">
        <f t="shared" si="9"/>
        <v>1.0691144708423355E-4</v>
      </c>
    </row>
    <row r="472" spans="1:10" ht="16.5" thickBot="1">
      <c r="A472" s="211"/>
      <c r="B472" s="212"/>
      <c r="C472" s="213"/>
      <c r="D472" s="185" t="s">
        <v>812</v>
      </c>
      <c r="E472" s="158">
        <v>1</v>
      </c>
      <c r="F472" s="158">
        <v>1</v>
      </c>
      <c r="G472" s="158">
        <v>1</v>
      </c>
      <c r="H472" s="158">
        <v>1</v>
      </c>
      <c r="I472" s="158">
        <v>1</v>
      </c>
      <c r="J472" s="159">
        <f t="shared" si="9"/>
        <v>5</v>
      </c>
    </row>
    <row r="473" spans="1:10" ht="16.149999999999999" customHeight="1" thickBot="1">
      <c r="A473" s="211">
        <v>198</v>
      </c>
      <c r="B473" s="212" t="s">
        <v>315</v>
      </c>
      <c r="C473" s="213" t="s">
        <v>840</v>
      </c>
      <c r="D473" s="185" t="s">
        <v>809</v>
      </c>
      <c r="E473" s="158">
        <v>0</v>
      </c>
      <c r="F473" s="158">
        <v>0</v>
      </c>
      <c r="G473" s="158">
        <v>0</v>
      </c>
      <c r="H473" s="158">
        <v>0</v>
      </c>
      <c r="I473" s="158">
        <v>0</v>
      </c>
      <c r="J473" s="159">
        <f t="shared" si="9"/>
        <v>0</v>
      </c>
    </row>
    <row r="474" spans="1:10" ht="16.5" thickBot="1">
      <c r="A474" s="211"/>
      <c r="B474" s="212"/>
      <c r="C474" s="213"/>
      <c r="D474" s="185" t="s">
        <v>810</v>
      </c>
      <c r="E474" s="165">
        <v>0.77559395248380347</v>
      </c>
      <c r="F474" s="165">
        <v>0.82976241900648173</v>
      </c>
      <c r="G474" s="165">
        <v>0.88721382289417106</v>
      </c>
      <c r="H474" s="165">
        <v>0.94958963282937636</v>
      </c>
      <c r="I474" s="165">
        <v>1.0160691144708451</v>
      </c>
      <c r="J474" s="166">
        <f t="shared" si="9"/>
        <v>4.4582289416846779</v>
      </c>
    </row>
    <row r="475" spans="1:10" ht="16.5" thickBot="1">
      <c r="A475" s="211"/>
      <c r="B475" s="212"/>
      <c r="C475" s="213"/>
      <c r="D475" s="185" t="s">
        <v>811</v>
      </c>
      <c r="E475" s="165">
        <v>1.7450863930885578</v>
      </c>
      <c r="F475" s="165">
        <v>1.9652267818574569</v>
      </c>
      <c r="G475" s="165">
        <v>2.1012958963282995</v>
      </c>
      <c r="H475" s="165">
        <v>2.2490280777537861</v>
      </c>
      <c r="I475" s="165">
        <v>2.4064794816414756</v>
      </c>
      <c r="J475" s="166">
        <f t="shared" si="9"/>
        <v>10.467116630669576</v>
      </c>
    </row>
    <row r="476" spans="1:10" ht="16.5" thickBot="1">
      <c r="A476" s="211"/>
      <c r="B476" s="212"/>
      <c r="C476" s="213"/>
      <c r="D476" s="185" t="s">
        <v>812</v>
      </c>
      <c r="E476" s="158">
        <v>17955</v>
      </c>
      <c r="F476" s="158">
        <v>19209</v>
      </c>
      <c r="G476" s="158">
        <v>20539</v>
      </c>
      <c r="H476" s="158">
        <v>21983</v>
      </c>
      <c r="I476" s="158">
        <v>23522</v>
      </c>
      <c r="J476" s="159">
        <f t="shared" si="9"/>
        <v>103208</v>
      </c>
    </row>
    <row r="477" spans="1:10" ht="16.5" customHeight="1" thickBot="1">
      <c r="A477" s="211">
        <v>199</v>
      </c>
      <c r="B477" s="212" t="s">
        <v>317</v>
      </c>
      <c r="C477" s="213" t="s">
        <v>841</v>
      </c>
      <c r="D477" s="185" t="s">
        <v>809</v>
      </c>
      <c r="E477" s="158">
        <v>0</v>
      </c>
      <c r="F477" s="158">
        <v>0</v>
      </c>
      <c r="G477" s="158">
        <v>0</v>
      </c>
      <c r="H477" s="158">
        <v>0</v>
      </c>
      <c r="I477" s="158">
        <v>0</v>
      </c>
      <c r="J477" s="159">
        <f t="shared" si="9"/>
        <v>0</v>
      </c>
    </row>
    <row r="478" spans="1:10" ht="16.5" thickBot="1">
      <c r="A478" s="211"/>
      <c r="B478" s="212"/>
      <c r="C478" s="213"/>
      <c r="D478" s="185" t="s">
        <v>810</v>
      </c>
      <c r="E478" s="165">
        <v>0.11403887688984912</v>
      </c>
      <c r="F478" s="165">
        <v>0.13684665226781897</v>
      </c>
      <c r="G478" s="165">
        <v>0.16421598272138274</v>
      </c>
      <c r="H478" s="165">
        <v>0.19709719222462257</v>
      </c>
      <c r="I478" s="165">
        <v>0.23644060475162051</v>
      </c>
      <c r="J478" s="166">
        <f t="shared" si="9"/>
        <v>0.84863930885529393</v>
      </c>
    </row>
    <row r="479" spans="1:10" ht="16.5" thickBot="1">
      <c r="A479" s="211"/>
      <c r="B479" s="212"/>
      <c r="C479" s="213"/>
      <c r="D479" s="185" t="s">
        <v>811</v>
      </c>
      <c r="E479" s="165">
        <v>0.11403887688984912</v>
      </c>
      <c r="F479" s="165">
        <v>0.13684665226781897</v>
      </c>
      <c r="G479" s="165">
        <v>0.16421598272138274</v>
      </c>
      <c r="H479" s="165">
        <v>0.19709719222462257</v>
      </c>
      <c r="I479" s="165">
        <v>0.23644060475162051</v>
      </c>
      <c r="J479" s="166">
        <f t="shared" si="9"/>
        <v>0.84863930885529393</v>
      </c>
    </row>
    <row r="480" spans="1:10" ht="16.5" thickBot="1">
      <c r="A480" s="211"/>
      <c r="B480" s="212"/>
      <c r="C480" s="213"/>
      <c r="D480" s="185" t="s">
        <v>812</v>
      </c>
      <c r="E480" s="158">
        <v>1200</v>
      </c>
      <c r="F480" s="158">
        <v>1440</v>
      </c>
      <c r="G480" s="158">
        <v>1728</v>
      </c>
      <c r="H480" s="158">
        <v>2074</v>
      </c>
      <c r="I480" s="158">
        <v>2488</v>
      </c>
      <c r="J480" s="159">
        <f t="shared" si="9"/>
        <v>8930</v>
      </c>
    </row>
    <row r="481" spans="1:10" ht="16.149999999999999" customHeight="1" thickBot="1">
      <c r="A481" s="211">
        <v>200</v>
      </c>
      <c r="B481" s="212" t="s">
        <v>319</v>
      </c>
      <c r="C481" s="213" t="s">
        <v>842</v>
      </c>
      <c r="D481" s="185" t="s">
        <v>809</v>
      </c>
      <c r="E481" s="158">
        <v>0</v>
      </c>
      <c r="F481" s="158">
        <v>0</v>
      </c>
      <c r="G481" s="158">
        <v>0</v>
      </c>
      <c r="H481" s="158">
        <v>0</v>
      </c>
      <c r="I481" s="158">
        <v>0</v>
      </c>
      <c r="J481" s="159">
        <f t="shared" si="9"/>
        <v>0</v>
      </c>
    </row>
    <row r="482" spans="1:10" ht="16.5" thickBot="1">
      <c r="A482" s="211"/>
      <c r="B482" s="212"/>
      <c r="C482" s="213"/>
      <c r="D482" s="185" t="s">
        <v>810</v>
      </c>
      <c r="E482" s="165">
        <v>0.28077753779697701</v>
      </c>
      <c r="F482" s="165">
        <v>0.32289416846652358</v>
      </c>
      <c r="G482" s="165">
        <v>0.37118790496760368</v>
      </c>
      <c r="H482" s="165">
        <v>0.42678185745140507</v>
      </c>
      <c r="I482" s="165">
        <v>0.49136069114470982</v>
      </c>
      <c r="J482" s="166">
        <f t="shared" si="9"/>
        <v>1.8930021598272191</v>
      </c>
    </row>
    <row r="483" spans="1:10" ht="16.5" thickBot="1">
      <c r="A483" s="211"/>
      <c r="B483" s="212"/>
      <c r="C483" s="213"/>
      <c r="D483" s="185" t="s">
        <v>811</v>
      </c>
      <c r="E483" s="165">
        <v>0.28077753779697701</v>
      </c>
      <c r="F483" s="165">
        <v>0.32289416846652358</v>
      </c>
      <c r="G483" s="165">
        <v>0.37118790496760368</v>
      </c>
      <c r="H483" s="165">
        <v>0.42678185745140507</v>
      </c>
      <c r="I483" s="165">
        <v>0.49136069114470982</v>
      </c>
      <c r="J483" s="166">
        <f t="shared" si="9"/>
        <v>1.8930021598272191</v>
      </c>
    </row>
    <row r="484" spans="1:10" ht="16.5" thickBot="1">
      <c r="A484" s="211"/>
      <c r="B484" s="212"/>
      <c r="C484" s="213"/>
      <c r="D484" s="185" t="s">
        <v>812</v>
      </c>
      <c r="E484" s="158">
        <v>500</v>
      </c>
      <c r="F484" s="158">
        <v>575</v>
      </c>
      <c r="G484" s="158">
        <v>661</v>
      </c>
      <c r="H484" s="158">
        <v>760</v>
      </c>
      <c r="I484" s="158">
        <v>875</v>
      </c>
      <c r="J484" s="159">
        <f t="shared" si="9"/>
        <v>3371</v>
      </c>
    </row>
    <row r="485" spans="1:10" ht="16.149999999999999" customHeight="1" thickBot="1">
      <c r="A485" s="211">
        <v>201</v>
      </c>
      <c r="B485" s="212" t="s">
        <v>315</v>
      </c>
      <c r="C485" s="213" t="s">
        <v>840</v>
      </c>
      <c r="D485" s="185" t="s">
        <v>809</v>
      </c>
      <c r="E485" s="158">
        <v>0</v>
      </c>
      <c r="F485" s="158">
        <v>0</v>
      </c>
      <c r="G485" s="158">
        <v>0</v>
      </c>
      <c r="H485" s="158">
        <v>0</v>
      </c>
      <c r="I485" s="158">
        <v>0</v>
      </c>
      <c r="J485" s="159">
        <f t="shared" si="9"/>
        <v>0</v>
      </c>
    </row>
    <row r="486" spans="1:10" ht="16.5" thickBot="1">
      <c r="A486" s="211"/>
      <c r="B486" s="212"/>
      <c r="C486" s="213"/>
      <c r="D486" s="185" t="s">
        <v>810</v>
      </c>
      <c r="E486" s="165">
        <v>4.0820734341252815E-2</v>
      </c>
      <c r="F486" s="165">
        <v>4.367170626349904E-2</v>
      </c>
      <c r="G486" s="165">
        <v>4.6695464362851102E-2</v>
      </c>
      <c r="H486" s="165">
        <v>4.9978401727861915E-2</v>
      </c>
      <c r="I486" s="165">
        <v>5.3477321814255012E-2</v>
      </c>
      <c r="J486" s="166">
        <f t="shared" si="9"/>
        <v>0.2346436285097199</v>
      </c>
    </row>
    <row r="487" spans="1:10" ht="16.5" thickBot="1">
      <c r="A487" s="211"/>
      <c r="B487" s="212"/>
      <c r="C487" s="213"/>
      <c r="D487" s="185" t="s">
        <v>811</v>
      </c>
      <c r="E487" s="165">
        <v>9.1846652267818824E-2</v>
      </c>
      <c r="F487" s="165">
        <v>1.9652267818574569</v>
      </c>
      <c r="G487" s="165">
        <v>2.1012958963282995</v>
      </c>
      <c r="H487" s="165">
        <v>2.2490280777537861</v>
      </c>
      <c r="I487" s="165">
        <v>2.4064794816414756</v>
      </c>
      <c r="J487" s="166">
        <f t="shared" si="9"/>
        <v>8.8138768898488369</v>
      </c>
    </row>
    <row r="488" spans="1:10" ht="16.5" thickBot="1">
      <c r="A488" s="211"/>
      <c r="B488" s="212"/>
      <c r="C488" s="213"/>
      <c r="D488" s="185" t="s">
        <v>812</v>
      </c>
      <c r="E488" s="158">
        <v>945</v>
      </c>
      <c r="F488" s="158">
        <v>1011</v>
      </c>
      <c r="G488" s="158">
        <v>1081</v>
      </c>
      <c r="H488" s="158">
        <v>1157</v>
      </c>
      <c r="I488" s="158">
        <v>1238</v>
      </c>
      <c r="J488" s="159">
        <f t="shared" si="9"/>
        <v>5432</v>
      </c>
    </row>
    <row r="489" spans="1:10" ht="16.149999999999999" customHeight="1" thickBot="1">
      <c r="A489" s="211">
        <v>202</v>
      </c>
      <c r="B489" s="212" t="s">
        <v>321</v>
      </c>
      <c r="C489" s="213" t="s">
        <v>843</v>
      </c>
      <c r="D489" s="185" t="s">
        <v>809</v>
      </c>
      <c r="E489" s="158">
        <v>0</v>
      </c>
      <c r="F489" s="158">
        <v>0</v>
      </c>
      <c r="G489" s="158">
        <v>0</v>
      </c>
      <c r="H489" s="158">
        <v>0</v>
      </c>
      <c r="I489" s="158">
        <v>0</v>
      </c>
      <c r="J489" s="159">
        <f t="shared" si="9"/>
        <v>0</v>
      </c>
    </row>
    <row r="490" spans="1:10" ht="16.5" thickBot="1">
      <c r="A490" s="211"/>
      <c r="B490" s="212"/>
      <c r="C490" s="213"/>
      <c r="D490" s="185" t="s">
        <v>810</v>
      </c>
      <c r="E490" s="165">
        <v>0</v>
      </c>
      <c r="F490" s="165">
        <v>0</v>
      </c>
      <c r="G490" s="165">
        <v>0</v>
      </c>
      <c r="H490" s="165">
        <v>0</v>
      </c>
      <c r="I490" s="165">
        <v>0</v>
      </c>
      <c r="J490" s="166">
        <f t="shared" si="9"/>
        <v>0</v>
      </c>
    </row>
    <row r="491" spans="1:10" ht="16.5" thickBot="1">
      <c r="A491" s="211"/>
      <c r="B491" s="212"/>
      <c r="C491" s="213"/>
      <c r="D491" s="185" t="s">
        <v>811</v>
      </c>
      <c r="E491" s="165">
        <v>0</v>
      </c>
      <c r="F491" s="165">
        <v>0</v>
      </c>
      <c r="G491" s="165">
        <v>0</v>
      </c>
      <c r="H491" s="165">
        <v>0</v>
      </c>
      <c r="I491" s="165">
        <v>0</v>
      </c>
      <c r="J491" s="166">
        <f t="shared" si="9"/>
        <v>0</v>
      </c>
    </row>
    <row r="492" spans="1:10" ht="16.5" thickBot="1">
      <c r="A492" s="211"/>
      <c r="B492" s="212"/>
      <c r="C492" s="213"/>
      <c r="D492" s="185" t="s">
        <v>812</v>
      </c>
      <c r="E492" s="158">
        <v>100</v>
      </c>
      <c r="F492" s="158">
        <v>0</v>
      </c>
      <c r="G492" s="158">
        <v>0</v>
      </c>
      <c r="H492" s="158">
        <v>0</v>
      </c>
      <c r="I492" s="158">
        <v>0</v>
      </c>
      <c r="J492" s="159">
        <f t="shared" si="9"/>
        <v>100</v>
      </c>
    </row>
    <row r="493" spans="1:10" ht="16.5" thickBot="1">
      <c r="A493" s="211">
        <v>203</v>
      </c>
      <c r="B493" s="212" t="s">
        <v>322</v>
      </c>
      <c r="C493" s="213" t="s">
        <v>840</v>
      </c>
      <c r="D493" s="185" t="s">
        <v>809</v>
      </c>
      <c r="E493" s="158">
        <v>0</v>
      </c>
      <c r="F493" s="158">
        <v>0</v>
      </c>
      <c r="G493" s="158">
        <v>0</v>
      </c>
      <c r="H493" s="158">
        <v>0</v>
      </c>
      <c r="I493" s="158">
        <v>0</v>
      </c>
      <c r="J493" s="159">
        <f t="shared" si="9"/>
        <v>0</v>
      </c>
    </row>
    <row r="494" spans="1:10" ht="16.5" thickBot="1">
      <c r="A494" s="211"/>
      <c r="B494" s="212"/>
      <c r="C494" s="213"/>
      <c r="D494" s="185" t="s">
        <v>810</v>
      </c>
      <c r="E494" s="165">
        <v>7.127429805615571E-3</v>
      </c>
      <c r="F494" s="165">
        <v>7.127429805615571E-3</v>
      </c>
      <c r="G494" s="165">
        <v>7.127429805615571E-3</v>
      </c>
      <c r="H494" s="165">
        <v>7.127429805615571E-3</v>
      </c>
      <c r="I494" s="165">
        <v>7.127429805615571E-3</v>
      </c>
      <c r="J494" s="166">
        <f t="shared" si="9"/>
        <v>3.5637149028077852E-2</v>
      </c>
    </row>
    <row r="495" spans="1:10" ht="16.5" thickBot="1">
      <c r="A495" s="211"/>
      <c r="B495" s="212"/>
      <c r="C495" s="213"/>
      <c r="D495" s="185" t="s">
        <v>811</v>
      </c>
      <c r="E495" s="165">
        <v>1.360691144708427E-2</v>
      </c>
      <c r="F495" s="165">
        <v>1.360691144708427E-2</v>
      </c>
      <c r="G495" s="165">
        <v>1.360691144708427E-2</v>
      </c>
      <c r="H495" s="165">
        <v>1.360691144708427E-2</v>
      </c>
      <c r="I495" s="165">
        <v>1.360691144708427E-2</v>
      </c>
      <c r="J495" s="166">
        <f t="shared" si="9"/>
        <v>6.8034557235421345E-2</v>
      </c>
    </row>
    <row r="496" spans="1:10" ht="16.5" thickBot="1">
      <c r="A496" s="211"/>
      <c r="B496" s="212"/>
      <c r="C496" s="213"/>
      <c r="D496" s="185" t="s">
        <v>812</v>
      </c>
      <c r="E496" s="158">
        <v>100</v>
      </c>
      <c r="F496" s="158">
        <v>100</v>
      </c>
      <c r="G496" s="158">
        <v>100</v>
      </c>
      <c r="H496" s="158">
        <v>100</v>
      </c>
      <c r="I496" s="158">
        <v>100</v>
      </c>
      <c r="J496" s="159">
        <f t="shared" si="9"/>
        <v>500</v>
      </c>
    </row>
    <row r="497" spans="1:10" ht="16.5" customHeight="1" thickBot="1">
      <c r="A497" s="211">
        <v>204</v>
      </c>
      <c r="B497" s="212" t="s">
        <v>189</v>
      </c>
      <c r="C497" s="213" t="s">
        <v>731</v>
      </c>
      <c r="D497" s="185" t="s">
        <v>809</v>
      </c>
      <c r="E497" s="158">
        <v>485.54498079078667</v>
      </c>
      <c r="F497" s="158">
        <v>461.26773175124731</v>
      </c>
      <c r="G497" s="158">
        <v>415.14095857612261</v>
      </c>
      <c r="H497" s="158">
        <v>373.62686271851032</v>
      </c>
      <c r="I497" s="158">
        <v>336.26417644665929</v>
      </c>
      <c r="J497" s="159">
        <f t="shared" si="9"/>
        <v>2071.8447102833261</v>
      </c>
    </row>
    <row r="498" spans="1:10" ht="16.5" thickBot="1">
      <c r="A498" s="211"/>
      <c r="B498" s="212"/>
      <c r="C498" s="213"/>
      <c r="D498" s="185" t="s">
        <v>810</v>
      </c>
      <c r="E498" s="165">
        <v>6.6257663074052245E-2</v>
      </c>
      <c r="F498" s="165">
        <v>6.2944779920349636E-2</v>
      </c>
      <c r="G498" s="165">
        <v>5.6650301928314668E-2</v>
      </c>
      <c r="H498" s="165">
        <v>5.0985271735483201E-2</v>
      </c>
      <c r="I498" s="165">
        <v>4.5886744561934881E-2</v>
      </c>
      <c r="J498" s="166">
        <f t="shared" si="9"/>
        <v>0.28272476122013462</v>
      </c>
    </row>
    <row r="499" spans="1:10" ht="16.5" thickBot="1">
      <c r="A499" s="211"/>
      <c r="B499" s="212"/>
      <c r="C499" s="213"/>
      <c r="D499" s="185" t="s">
        <v>811</v>
      </c>
      <c r="E499" s="165">
        <v>5.3254021996120796E-2</v>
      </c>
      <c r="F499" s="165">
        <v>0.41509991398141288</v>
      </c>
      <c r="G499" s="165">
        <v>0.42826621154603634</v>
      </c>
      <c r="H499" s="165">
        <v>0.44193842231962299</v>
      </c>
      <c r="I499" s="165">
        <v>0.35582609188287434</v>
      </c>
      <c r="J499" s="166">
        <f t="shared" si="9"/>
        <v>1.6943846617260674</v>
      </c>
    </row>
    <row r="500" spans="1:10" ht="16.5" thickBot="1">
      <c r="A500" s="211"/>
      <c r="B500" s="212"/>
      <c r="C500" s="213"/>
      <c r="D500" s="185" t="s">
        <v>812</v>
      </c>
      <c r="E500" s="158">
        <v>11687.849999999999</v>
      </c>
      <c r="F500" s="158">
        <v>11103.457499999999</v>
      </c>
      <c r="G500" s="158">
        <v>9993.1117499999982</v>
      </c>
      <c r="H500" s="158">
        <v>8993.8005749999993</v>
      </c>
      <c r="I500" s="158">
        <v>8094.4205174999997</v>
      </c>
      <c r="J500" s="159">
        <f t="shared" si="9"/>
        <v>49872.640342499995</v>
      </c>
    </row>
    <row r="501" spans="1:10" ht="16.5" customHeight="1" thickBot="1">
      <c r="A501" s="211">
        <v>205</v>
      </c>
      <c r="B501" s="212" t="s">
        <v>192</v>
      </c>
      <c r="C501" s="213" t="s">
        <v>731</v>
      </c>
      <c r="D501" s="185" t="s">
        <v>809</v>
      </c>
      <c r="E501" s="158">
        <v>544.31541404414259</v>
      </c>
      <c r="F501" s="158">
        <v>517.09964334193546</v>
      </c>
      <c r="G501" s="158">
        <v>465.3896790077419</v>
      </c>
      <c r="H501" s="158">
        <v>418.85071110696776</v>
      </c>
      <c r="I501" s="158">
        <v>376.96563999627102</v>
      </c>
      <c r="J501" s="159">
        <f t="shared" si="9"/>
        <v>2322.6210874970589</v>
      </c>
    </row>
    <row r="502" spans="1:10" ht="16.5" thickBot="1">
      <c r="A502" s="211"/>
      <c r="B502" s="212"/>
      <c r="C502" s="213"/>
      <c r="D502" s="185" t="s">
        <v>810</v>
      </c>
      <c r="E502" s="165">
        <v>7.4277499998068944E-2</v>
      </c>
      <c r="F502" s="165">
        <v>7.0563624998165514E-2</v>
      </c>
      <c r="G502" s="165">
        <v>6.3507262498348954E-2</v>
      </c>
      <c r="H502" s="165">
        <v>5.7156536248514064E-2</v>
      </c>
      <c r="I502" s="165">
        <v>5.1440882623662657E-2</v>
      </c>
      <c r="J502" s="166">
        <f t="shared" si="9"/>
        <v>0.31694580636676012</v>
      </c>
    </row>
    <row r="503" spans="1:10" ht="16.5" thickBot="1">
      <c r="A503" s="211"/>
      <c r="B503" s="212"/>
      <c r="C503" s="213"/>
      <c r="D503" s="185" t="s">
        <v>811</v>
      </c>
      <c r="E503" s="165">
        <v>0.10275844661321704</v>
      </c>
      <c r="F503" s="165">
        <v>0.22064217444877682</v>
      </c>
      <c r="G503" s="165">
        <v>0.21703120452883221</v>
      </c>
      <c r="H503" s="165">
        <v>0.21439643985171325</v>
      </c>
      <c r="I503" s="165">
        <v>0.17880930609742651</v>
      </c>
      <c r="J503" s="166">
        <f t="shared" si="9"/>
        <v>0.93363757153996585</v>
      </c>
    </row>
    <row r="504" spans="1:10" ht="16.5" thickBot="1">
      <c r="A504" s="211"/>
      <c r="B504" s="212"/>
      <c r="C504" s="213"/>
      <c r="D504" s="185" t="s">
        <v>812</v>
      </c>
      <c r="E504" s="158">
        <v>16705.75</v>
      </c>
      <c r="F504" s="158">
        <v>15870.4625</v>
      </c>
      <c r="G504" s="158">
        <v>14283.41625</v>
      </c>
      <c r="H504" s="158">
        <v>12855.074625000001</v>
      </c>
      <c r="I504" s="158">
        <v>11569.567162500001</v>
      </c>
      <c r="J504" s="159">
        <f t="shared" si="9"/>
        <v>71284.270537500008</v>
      </c>
    </row>
    <row r="505" spans="1:10" ht="16.5" customHeight="1" thickBot="1">
      <c r="A505" s="211">
        <v>206</v>
      </c>
      <c r="B505" s="212" t="s">
        <v>194</v>
      </c>
      <c r="C505" s="213" t="s">
        <v>731</v>
      </c>
      <c r="D505" s="185" t="s">
        <v>809</v>
      </c>
      <c r="E505" s="158">
        <v>357.82276952635709</v>
      </c>
      <c r="F505" s="158">
        <v>339.93163105003919</v>
      </c>
      <c r="G505" s="158">
        <v>305.93846794503526</v>
      </c>
      <c r="H505" s="158">
        <v>275.34462115053174</v>
      </c>
      <c r="I505" s="158">
        <v>247.81015903547856</v>
      </c>
      <c r="J505" s="159">
        <f t="shared" si="9"/>
        <v>1526.847648707442</v>
      </c>
    </row>
    <row r="506" spans="1:10" ht="16.5" thickBot="1">
      <c r="A506" s="211"/>
      <c r="B506" s="212"/>
      <c r="C506" s="213"/>
      <c r="D506" s="185" t="s">
        <v>810</v>
      </c>
      <c r="E506" s="165">
        <v>4.8828638831542613E-2</v>
      </c>
      <c r="F506" s="165">
        <v>4.6387206889965477E-2</v>
      </c>
      <c r="G506" s="165">
        <v>4.174848620096893E-2</v>
      </c>
      <c r="H506" s="165">
        <v>3.7573637580872038E-2</v>
      </c>
      <c r="I506" s="165">
        <v>3.3816273822784834E-2</v>
      </c>
      <c r="J506" s="166">
        <f t="shared" si="9"/>
        <v>0.20835424332613389</v>
      </c>
    </row>
    <row r="507" spans="1:10" ht="16.5" thickBot="1">
      <c r="A507" s="211"/>
      <c r="B507" s="212"/>
      <c r="C507" s="213"/>
      <c r="D507" s="185" t="s">
        <v>811</v>
      </c>
      <c r="E507" s="165">
        <v>4.7258237234804323E-2</v>
      </c>
      <c r="F507" s="165">
        <v>0.10298888239600161</v>
      </c>
      <c r="G507" s="165">
        <v>0.10140402770984208</v>
      </c>
      <c r="H507" s="165">
        <v>0.10026812627741319</v>
      </c>
      <c r="I507" s="165">
        <v>8.356055459203407E-2</v>
      </c>
      <c r="J507" s="166">
        <f t="shared" si="9"/>
        <v>0.43547982821009523</v>
      </c>
    </row>
    <row r="508" spans="1:10" ht="16.5" thickBot="1">
      <c r="A508" s="211"/>
      <c r="B508" s="212"/>
      <c r="C508" s="213"/>
      <c r="D508" s="185" t="s">
        <v>812</v>
      </c>
      <c r="E508" s="158">
        <v>8134.8499999999995</v>
      </c>
      <c r="F508" s="158">
        <v>7728.1074999999992</v>
      </c>
      <c r="G508" s="158">
        <v>6955.2967499999995</v>
      </c>
      <c r="H508" s="158">
        <v>6259.7670749999997</v>
      </c>
      <c r="I508" s="158">
        <v>5633.7903674999998</v>
      </c>
      <c r="J508" s="159">
        <f t="shared" si="9"/>
        <v>34711.811692499999</v>
      </c>
    </row>
    <row r="509" spans="1:10" ht="16.5" customHeight="1" thickBot="1">
      <c r="A509" s="211">
        <v>207</v>
      </c>
      <c r="B509" s="212" t="s">
        <v>196</v>
      </c>
      <c r="C509" s="213" t="s">
        <v>734</v>
      </c>
      <c r="D509" s="185" t="s">
        <v>809</v>
      </c>
      <c r="E509" s="158">
        <v>2.9</v>
      </c>
      <c r="F509" s="158">
        <v>2.4649999999999999</v>
      </c>
      <c r="G509" s="158">
        <v>2.0952500000000001</v>
      </c>
      <c r="H509" s="158">
        <v>1.7809624999999998</v>
      </c>
      <c r="I509" s="158">
        <v>1.5138181249999998</v>
      </c>
      <c r="J509" s="159">
        <f t="shared" si="9"/>
        <v>10.755030625</v>
      </c>
    </row>
    <row r="510" spans="1:10" ht="16.5" thickBot="1">
      <c r="A510" s="211"/>
      <c r="B510" s="212"/>
      <c r="C510" s="213"/>
      <c r="D510" s="185" t="s">
        <v>810</v>
      </c>
      <c r="E510" s="165">
        <v>0</v>
      </c>
      <c r="F510" s="165">
        <v>0</v>
      </c>
      <c r="G510" s="165">
        <v>0</v>
      </c>
      <c r="H510" s="165">
        <v>0</v>
      </c>
      <c r="I510" s="165">
        <v>0</v>
      </c>
      <c r="J510" s="166">
        <f t="shared" si="9"/>
        <v>0</v>
      </c>
    </row>
    <row r="511" spans="1:10" ht="16.5" thickBot="1">
      <c r="A511" s="211"/>
      <c r="B511" s="212"/>
      <c r="C511" s="213"/>
      <c r="D511" s="185" t="s">
        <v>811</v>
      </c>
      <c r="E511" s="165">
        <v>0</v>
      </c>
      <c r="F511" s="165">
        <v>0</v>
      </c>
      <c r="G511" s="165">
        <v>0</v>
      </c>
      <c r="H511" s="165">
        <v>0</v>
      </c>
      <c r="I511" s="165">
        <v>0</v>
      </c>
      <c r="J511" s="166">
        <f t="shared" si="9"/>
        <v>0</v>
      </c>
    </row>
    <row r="512" spans="1:10" ht="16.5" thickBot="1">
      <c r="A512" s="211"/>
      <c r="B512" s="212"/>
      <c r="C512" s="213"/>
      <c r="D512" s="185" t="s">
        <v>812</v>
      </c>
      <c r="E512" s="158">
        <v>725</v>
      </c>
      <c r="F512" s="158">
        <v>616.25</v>
      </c>
      <c r="G512" s="158">
        <v>523.8125</v>
      </c>
      <c r="H512" s="158">
        <v>445.24062499999997</v>
      </c>
      <c r="I512" s="158">
        <v>378.45453124999995</v>
      </c>
      <c r="J512" s="159">
        <f t="shared" si="9"/>
        <v>2688.7576562499999</v>
      </c>
    </row>
    <row r="513" spans="1:10" ht="16.5" customHeight="1" thickBot="1">
      <c r="A513" s="211">
        <v>208</v>
      </c>
      <c r="B513" s="212" t="s">
        <v>199</v>
      </c>
      <c r="C513" s="213" t="s">
        <v>761</v>
      </c>
      <c r="D513" s="185" t="s">
        <v>809</v>
      </c>
      <c r="E513" s="158">
        <v>0.6744192885915582</v>
      </c>
      <c r="F513" s="158">
        <v>0.6744192885915582</v>
      </c>
      <c r="G513" s="158">
        <v>0.6744192885915582</v>
      </c>
      <c r="H513" s="158">
        <v>0.6744192885915582</v>
      </c>
      <c r="I513" s="158">
        <v>0.6744192885915582</v>
      </c>
      <c r="J513" s="159">
        <f t="shared" si="9"/>
        <v>3.3720964429577909</v>
      </c>
    </row>
    <row r="514" spans="1:10" ht="16.5" thickBot="1">
      <c r="A514" s="211"/>
      <c r="B514" s="212"/>
      <c r="C514" s="213"/>
      <c r="D514" s="185" t="s">
        <v>810</v>
      </c>
      <c r="E514" s="165">
        <v>7.6181703657318768E-5</v>
      </c>
      <c r="F514" s="165">
        <v>7.6181703657318768E-5</v>
      </c>
      <c r="G514" s="165">
        <v>7.6181703657318768E-5</v>
      </c>
      <c r="H514" s="165">
        <v>7.6181703657318768E-5</v>
      </c>
      <c r="I514" s="165">
        <v>7.6181703657318768E-5</v>
      </c>
      <c r="J514" s="166">
        <f t="shared" si="9"/>
        <v>3.8090851828659382E-4</v>
      </c>
    </row>
    <row r="515" spans="1:10" ht="16.5" thickBot="1">
      <c r="A515" s="211"/>
      <c r="B515" s="212"/>
      <c r="C515" s="213"/>
      <c r="D515" s="185" t="s">
        <v>811</v>
      </c>
      <c r="E515" s="165">
        <v>1.2781920642313048E-4</v>
      </c>
      <c r="F515" s="165">
        <v>4.640902353213161E-2</v>
      </c>
      <c r="G515" s="165">
        <v>4.8454130834901701E-2</v>
      </c>
      <c r="H515" s="165">
        <v>5.0499238137671786E-2</v>
      </c>
      <c r="I515" s="165">
        <v>4.1296255275206396E-2</v>
      </c>
      <c r="J515" s="166">
        <f t="shared" si="9"/>
        <v>0.18678646698633461</v>
      </c>
    </row>
    <row r="516" spans="1:10" ht="16.5" thickBot="1">
      <c r="A516" s="211"/>
      <c r="B516" s="212"/>
      <c r="C516" s="213"/>
      <c r="D516" s="185" t="s">
        <v>812</v>
      </c>
      <c r="E516" s="158">
        <v>12</v>
      </c>
      <c r="F516" s="158">
        <v>12</v>
      </c>
      <c r="G516" s="158">
        <v>12</v>
      </c>
      <c r="H516" s="158">
        <v>12</v>
      </c>
      <c r="I516" s="158">
        <v>12</v>
      </c>
      <c r="J516" s="159">
        <f t="shared" si="9"/>
        <v>60</v>
      </c>
    </row>
    <row r="517" spans="1:10" ht="16.5" customHeight="1" thickBot="1">
      <c r="A517" s="211">
        <v>209</v>
      </c>
      <c r="B517" s="212" t="s">
        <v>200</v>
      </c>
      <c r="C517" s="213" t="s">
        <v>763</v>
      </c>
      <c r="D517" s="185" t="s">
        <v>809</v>
      </c>
      <c r="E517" s="158">
        <v>4.9872450554920364</v>
      </c>
      <c r="F517" s="158">
        <v>4.2391582971682311</v>
      </c>
      <c r="G517" s="158">
        <v>3.6032845525929966</v>
      </c>
      <c r="H517" s="158">
        <v>3.0627918697040468</v>
      </c>
      <c r="I517" s="158">
        <v>2.6033730892484397</v>
      </c>
      <c r="J517" s="159">
        <f t="shared" si="9"/>
        <v>18.495852864205748</v>
      </c>
    </row>
    <row r="518" spans="1:10" ht="16.5" thickBot="1">
      <c r="A518" s="211"/>
      <c r="B518" s="212"/>
      <c r="C518" s="213"/>
      <c r="D518" s="185" t="s">
        <v>810</v>
      </c>
      <c r="E518" s="165">
        <v>5.6335403110633741E-4</v>
      </c>
      <c r="F518" s="165">
        <v>4.7885092644038682E-4</v>
      </c>
      <c r="G518" s="165">
        <v>4.0702328747432875E-4</v>
      </c>
      <c r="H518" s="165">
        <v>3.4596979435317943E-4</v>
      </c>
      <c r="I518" s="165">
        <v>2.9407432520020256E-4</v>
      </c>
      <c r="J518" s="166">
        <f t="shared" si="9"/>
        <v>2.089272364574435E-3</v>
      </c>
    </row>
    <row r="519" spans="1:10" ht="16.5" thickBot="1">
      <c r="A519" s="211"/>
      <c r="B519" s="212"/>
      <c r="C519" s="213"/>
      <c r="D519" s="185" t="s">
        <v>811</v>
      </c>
      <c r="E519" s="165">
        <v>9.452068112730614E-4</v>
      </c>
      <c r="F519" s="165">
        <v>3.5469192478349967E-2</v>
      </c>
      <c r="G519" s="165">
        <v>3.6527118270720631E-2</v>
      </c>
      <c r="H519" s="165">
        <v>3.7603121143356871E-2</v>
      </c>
      <c r="I519" s="165">
        <v>3.2213071399775035E-2</v>
      </c>
      <c r="J519" s="166">
        <f t="shared" si="9"/>
        <v>0.14275771010347557</v>
      </c>
    </row>
    <row r="520" spans="1:10" ht="16.5" thickBot="1">
      <c r="A520" s="211"/>
      <c r="B520" s="212"/>
      <c r="C520" s="213"/>
      <c r="D520" s="185" t="s">
        <v>812</v>
      </c>
      <c r="E520" s="158">
        <v>77</v>
      </c>
      <c r="F520" s="158">
        <v>65.45</v>
      </c>
      <c r="G520" s="158">
        <v>55.6325</v>
      </c>
      <c r="H520" s="158">
        <v>47.287624999999998</v>
      </c>
      <c r="I520" s="158">
        <v>40.194481249999995</v>
      </c>
      <c r="J520" s="159">
        <f t="shared" si="9"/>
        <v>285.56460625</v>
      </c>
    </row>
    <row r="521" spans="1:10" ht="16.5" customHeight="1" thickBot="1">
      <c r="A521" s="211">
        <v>210</v>
      </c>
      <c r="B521" s="212" t="s">
        <v>201</v>
      </c>
      <c r="C521" s="213" t="s">
        <v>765</v>
      </c>
      <c r="D521" s="185" t="s">
        <v>809</v>
      </c>
      <c r="E521" s="158">
        <v>2.9100000000000001E-2</v>
      </c>
      <c r="F521" s="158">
        <v>2.9100000000000001E-2</v>
      </c>
      <c r="G521" s="158">
        <v>2.9100000000000001E-2</v>
      </c>
      <c r="H521" s="158">
        <v>2.9100000000000001E-2</v>
      </c>
      <c r="I521" s="158">
        <v>2.9100000000000001E-2</v>
      </c>
      <c r="J521" s="159">
        <f t="shared" si="9"/>
        <v>0.14550000000000002</v>
      </c>
    </row>
    <row r="522" spans="1:10" ht="16.5" thickBot="1">
      <c r="A522" s="211"/>
      <c r="B522" s="212"/>
      <c r="C522" s="213"/>
      <c r="D522" s="185" t="s">
        <v>810</v>
      </c>
      <c r="E522" s="165">
        <v>3.2397408207343504E-6</v>
      </c>
      <c r="F522" s="165">
        <v>3.2397408207343504E-6</v>
      </c>
      <c r="G522" s="165">
        <v>3.2397408207343504E-6</v>
      </c>
      <c r="H522" s="165">
        <v>3.2397408207343504E-6</v>
      </c>
      <c r="I522" s="165">
        <v>3.2397408207343504E-6</v>
      </c>
      <c r="J522" s="166">
        <f t="shared" si="9"/>
        <v>1.6198704103671753E-5</v>
      </c>
    </row>
    <row r="523" spans="1:10" ht="16.5" thickBot="1">
      <c r="A523" s="211"/>
      <c r="B523" s="212"/>
      <c r="C523" s="213"/>
      <c r="D523" s="185" t="s">
        <v>811</v>
      </c>
      <c r="E523" s="165">
        <v>5.5075593952483964E-6</v>
      </c>
      <c r="F523" s="165">
        <v>2.2856371490280847E-3</v>
      </c>
      <c r="G523" s="165">
        <v>2.3902807775378039E-3</v>
      </c>
      <c r="H523" s="165">
        <v>2.4949244060475232E-3</v>
      </c>
      <c r="I523" s="165">
        <v>2.0212742980561609E-3</v>
      </c>
      <c r="J523" s="166">
        <f t="shared" si="9"/>
        <v>9.1976241900648213E-3</v>
      </c>
    </row>
    <row r="524" spans="1:10" ht="16.5" thickBot="1">
      <c r="A524" s="211"/>
      <c r="B524" s="212"/>
      <c r="C524" s="213"/>
      <c r="D524" s="185" t="s">
        <v>812</v>
      </c>
      <c r="E524" s="158">
        <v>1</v>
      </c>
      <c r="F524" s="158">
        <v>1</v>
      </c>
      <c r="G524" s="158">
        <v>1</v>
      </c>
      <c r="H524" s="158">
        <v>1</v>
      </c>
      <c r="I524" s="158">
        <v>1</v>
      </c>
      <c r="J524" s="159">
        <f t="shared" si="9"/>
        <v>5</v>
      </c>
    </row>
    <row r="525" spans="1:10" ht="16.5" customHeight="1" thickBot="1">
      <c r="A525" s="211">
        <v>211</v>
      </c>
      <c r="B525" s="212" t="s">
        <v>209</v>
      </c>
      <c r="C525" s="213" t="s">
        <v>759</v>
      </c>
      <c r="D525" s="185" t="s">
        <v>809</v>
      </c>
      <c r="E525" s="158">
        <v>0.85919999999999996</v>
      </c>
      <c r="F525" s="158">
        <v>0.85919999999999996</v>
      </c>
      <c r="G525" s="158">
        <v>0.85919999999999996</v>
      </c>
      <c r="H525" s="158">
        <v>0.85919999999999996</v>
      </c>
      <c r="I525" s="158">
        <v>0.85919999999999996</v>
      </c>
      <c r="J525" s="159">
        <f t="shared" si="9"/>
        <v>4.2959999999999994</v>
      </c>
    </row>
    <row r="526" spans="1:10" ht="16.5" thickBot="1">
      <c r="A526" s="211"/>
      <c r="B526" s="212"/>
      <c r="C526" s="213"/>
      <c r="D526" s="185" t="s">
        <v>810</v>
      </c>
      <c r="E526" s="165">
        <v>9.7840172786177373E-5</v>
      </c>
      <c r="F526" s="165">
        <v>9.7840172786177373E-5</v>
      </c>
      <c r="G526" s="165">
        <v>9.7840172786177373E-5</v>
      </c>
      <c r="H526" s="165">
        <v>9.7840172786177373E-5</v>
      </c>
      <c r="I526" s="165">
        <v>9.7840172786177373E-5</v>
      </c>
      <c r="J526" s="166">
        <f t="shared" ref="J526:J589" si="10">SUM(E526:I526)</f>
        <v>4.8920086393088686E-4</v>
      </c>
    </row>
    <row r="527" spans="1:10" ht="16.5" thickBot="1">
      <c r="A527" s="211"/>
      <c r="B527" s="212"/>
      <c r="C527" s="213"/>
      <c r="D527" s="185" t="s">
        <v>811</v>
      </c>
      <c r="E527" s="165">
        <v>1.6354211663066999E-4</v>
      </c>
      <c r="F527" s="165">
        <v>5.6149460043196705E-3</v>
      </c>
      <c r="G527" s="165">
        <v>5.8875161987041198E-3</v>
      </c>
      <c r="H527" s="165">
        <v>6.160086393088569E-3</v>
      </c>
      <c r="I527" s="165">
        <v>4.9335205183585447E-3</v>
      </c>
      <c r="J527" s="166">
        <f t="shared" si="10"/>
        <v>2.2759611231101571E-2</v>
      </c>
    </row>
    <row r="528" spans="1:10" ht="16.5" thickBot="1">
      <c r="A528" s="211"/>
      <c r="B528" s="212"/>
      <c r="C528" s="213"/>
      <c r="D528" s="185" t="s">
        <v>812</v>
      </c>
      <c r="E528" s="158">
        <v>12</v>
      </c>
      <c r="F528" s="158">
        <v>12</v>
      </c>
      <c r="G528" s="158">
        <v>12</v>
      </c>
      <c r="H528" s="158">
        <v>12</v>
      </c>
      <c r="I528" s="158">
        <v>12</v>
      </c>
      <c r="J528" s="159">
        <f t="shared" si="10"/>
        <v>60</v>
      </c>
    </row>
    <row r="529" spans="1:10" ht="16.5" thickBot="1">
      <c r="A529" s="211">
        <v>212</v>
      </c>
      <c r="B529" s="212" t="s">
        <v>204</v>
      </c>
      <c r="C529" s="213" t="s">
        <v>760</v>
      </c>
      <c r="D529" s="185" t="s">
        <v>809</v>
      </c>
      <c r="E529" s="158">
        <v>47.496275726948269</v>
      </c>
      <c r="F529" s="158">
        <v>47.496275726948269</v>
      </c>
      <c r="G529" s="158">
        <v>47.496275726948269</v>
      </c>
      <c r="H529" s="158">
        <v>47.496275726948269</v>
      </c>
      <c r="I529" s="158">
        <v>47.496275726948269</v>
      </c>
      <c r="J529" s="159">
        <f t="shared" si="10"/>
        <v>237.48137863474136</v>
      </c>
    </row>
    <row r="530" spans="1:10" ht="16.5" thickBot="1">
      <c r="A530" s="211"/>
      <c r="B530" s="212"/>
      <c r="C530" s="213"/>
      <c r="D530" s="185" t="s">
        <v>810</v>
      </c>
      <c r="E530" s="165">
        <v>5.3651300659166333E-3</v>
      </c>
      <c r="F530" s="165">
        <v>5.3651300659166333E-3</v>
      </c>
      <c r="G530" s="165">
        <v>5.3651300659166333E-3</v>
      </c>
      <c r="H530" s="165">
        <v>5.3651300659166333E-3</v>
      </c>
      <c r="I530" s="165">
        <v>5.3651300659166333E-3</v>
      </c>
      <c r="J530" s="166">
        <f t="shared" si="10"/>
        <v>2.6825650329583166E-2</v>
      </c>
    </row>
    <row r="531" spans="1:10" ht="16.5" thickBot="1">
      <c r="A531" s="211"/>
      <c r="B531" s="212"/>
      <c r="C531" s="213"/>
      <c r="D531" s="185" t="s">
        <v>811</v>
      </c>
      <c r="E531" s="165">
        <v>9.0017239633687317E-3</v>
      </c>
      <c r="F531" s="165">
        <v>0.18099894969202129</v>
      </c>
      <c r="G531" s="165">
        <v>0.18871471308919446</v>
      </c>
      <c r="H531" s="165">
        <v>0.19643047648636766</v>
      </c>
      <c r="I531" s="165">
        <v>0.16170954119908831</v>
      </c>
      <c r="J531" s="166">
        <f t="shared" si="10"/>
        <v>0.73685540443004049</v>
      </c>
    </row>
    <row r="532" spans="1:10" ht="16.5" thickBot="1">
      <c r="A532" s="211"/>
      <c r="B532" s="212"/>
      <c r="C532" s="213"/>
      <c r="D532" s="185" t="s">
        <v>812</v>
      </c>
      <c r="E532" s="158">
        <v>112</v>
      </c>
      <c r="F532" s="158">
        <v>112</v>
      </c>
      <c r="G532" s="158">
        <v>112</v>
      </c>
      <c r="H532" s="158">
        <v>112</v>
      </c>
      <c r="I532" s="158">
        <v>112</v>
      </c>
      <c r="J532" s="159">
        <f t="shared" si="10"/>
        <v>560</v>
      </c>
    </row>
    <row r="533" spans="1:10" ht="16.5" thickBot="1">
      <c r="A533" s="211">
        <v>213</v>
      </c>
      <c r="B533" s="212" t="s">
        <v>265</v>
      </c>
      <c r="C533" s="213" t="s">
        <v>767</v>
      </c>
      <c r="D533" s="185" t="s">
        <v>809</v>
      </c>
      <c r="E533" s="158">
        <v>3.5150000000000001E-2</v>
      </c>
      <c r="F533" s="158">
        <v>3.5150000000000001E-2</v>
      </c>
      <c r="G533" s="158">
        <v>3.5150000000000001E-2</v>
      </c>
      <c r="H533" s="158">
        <v>3.5150000000000001E-2</v>
      </c>
      <c r="I533" s="158">
        <v>3.5150000000000001E-2</v>
      </c>
      <c r="J533" s="159">
        <f t="shared" si="10"/>
        <v>0.17575000000000002</v>
      </c>
    </row>
    <row r="534" spans="1:10" ht="16.5" thickBot="1">
      <c r="A534" s="211"/>
      <c r="B534" s="212"/>
      <c r="C534" s="213"/>
      <c r="D534" s="185" t="s">
        <v>810</v>
      </c>
      <c r="E534" s="165">
        <v>3.9686825053995795E-6</v>
      </c>
      <c r="F534" s="165">
        <v>3.9686825053995795E-6</v>
      </c>
      <c r="G534" s="165">
        <v>3.9686825053995795E-6</v>
      </c>
      <c r="H534" s="165">
        <v>3.9686825053995795E-6</v>
      </c>
      <c r="I534" s="165">
        <v>3.9686825053995795E-6</v>
      </c>
      <c r="J534" s="166">
        <f t="shared" si="10"/>
        <v>1.9843412526997899E-5</v>
      </c>
    </row>
    <row r="535" spans="1:10" ht="16.5" thickBot="1">
      <c r="A535" s="211"/>
      <c r="B535" s="212"/>
      <c r="C535" s="213"/>
      <c r="D535" s="185" t="s">
        <v>811</v>
      </c>
      <c r="E535" s="165">
        <v>6.6684665226782041E-6</v>
      </c>
      <c r="F535" s="165">
        <v>1.0136069114470871E-3</v>
      </c>
      <c r="G535" s="165">
        <v>1.0136069114470871E-3</v>
      </c>
      <c r="H535" s="165">
        <v>1.0136069114470871E-3</v>
      </c>
      <c r="I535" s="165">
        <v>1.0136069114470871E-3</v>
      </c>
      <c r="J535" s="166">
        <f t="shared" si="10"/>
        <v>4.0610961123110269E-3</v>
      </c>
    </row>
    <row r="536" spans="1:10" ht="16.5" thickBot="1">
      <c r="A536" s="211"/>
      <c r="B536" s="212"/>
      <c r="C536" s="213"/>
      <c r="D536" s="185" t="s">
        <v>812</v>
      </c>
      <c r="E536" s="158">
        <v>1</v>
      </c>
      <c r="F536" s="158">
        <v>1</v>
      </c>
      <c r="G536" s="158">
        <v>1</v>
      </c>
      <c r="H536" s="158">
        <v>1</v>
      </c>
      <c r="I536" s="158">
        <v>1</v>
      </c>
      <c r="J536" s="159">
        <f t="shared" si="10"/>
        <v>5</v>
      </c>
    </row>
    <row r="537" spans="1:10" ht="16.5" customHeight="1" thickBot="1">
      <c r="A537" s="211">
        <v>214</v>
      </c>
      <c r="B537" s="212" t="s">
        <v>275</v>
      </c>
      <c r="C537" s="213" t="s">
        <v>789</v>
      </c>
      <c r="D537" s="185" t="s">
        <v>809</v>
      </c>
      <c r="E537" s="158">
        <v>133.21940363366286</v>
      </c>
      <c r="F537" s="158">
        <v>133.21940363366286</v>
      </c>
      <c r="G537" s="158">
        <v>133.21940363366286</v>
      </c>
      <c r="H537" s="158">
        <v>133.21940363366286</v>
      </c>
      <c r="I537" s="158">
        <v>133.21940363366286</v>
      </c>
      <c r="J537" s="159">
        <f t="shared" si="10"/>
        <v>666.09701816831432</v>
      </c>
    </row>
    <row r="538" spans="1:10" ht="16.5" thickBot="1">
      <c r="A538" s="211"/>
      <c r="B538" s="212"/>
      <c r="C538" s="213"/>
      <c r="D538" s="185" t="s">
        <v>810</v>
      </c>
      <c r="E538" s="165">
        <v>4.7650846649554282E-2</v>
      </c>
      <c r="F538" s="165">
        <v>4.7650846649554282E-2</v>
      </c>
      <c r="G538" s="165">
        <v>4.7650846649554282E-2</v>
      </c>
      <c r="H538" s="165">
        <v>4.7650846649554282E-2</v>
      </c>
      <c r="I538" s="165">
        <v>4.7650846649554282E-2</v>
      </c>
      <c r="J538" s="166">
        <f t="shared" si="10"/>
        <v>0.2382542332477714</v>
      </c>
    </row>
    <row r="539" spans="1:10" ht="16.5" thickBot="1">
      <c r="A539" s="211"/>
      <c r="B539" s="212"/>
      <c r="C539" s="213"/>
      <c r="D539" s="185" t="s">
        <v>811</v>
      </c>
      <c r="E539" s="165">
        <v>1.8172736577815984E-2</v>
      </c>
      <c r="F539" s="165">
        <v>1.9083858284087526E-2</v>
      </c>
      <c r="G539" s="165">
        <v>1.9083858284087526E-2</v>
      </c>
      <c r="H539" s="165">
        <v>1.9083858284087526E-2</v>
      </c>
      <c r="I539" s="165">
        <v>1.9083858284087526E-2</v>
      </c>
      <c r="J539" s="166">
        <f t="shared" si="10"/>
        <v>9.450816971416609E-2</v>
      </c>
    </row>
    <row r="540" spans="1:10" ht="16.5" thickBot="1">
      <c r="A540" s="211"/>
      <c r="B540" s="212"/>
      <c r="C540" s="213"/>
      <c r="D540" s="185" t="s">
        <v>812</v>
      </c>
      <c r="E540" s="158">
        <v>21940</v>
      </c>
      <c r="F540" s="158">
        <v>21940</v>
      </c>
      <c r="G540" s="158">
        <v>21940</v>
      </c>
      <c r="H540" s="158">
        <v>21940</v>
      </c>
      <c r="I540" s="158">
        <v>21940</v>
      </c>
      <c r="J540" s="159">
        <f t="shared" si="10"/>
        <v>109700</v>
      </c>
    </row>
    <row r="541" spans="1:10" ht="16.5" thickBot="1">
      <c r="A541" s="211">
        <v>215</v>
      </c>
      <c r="B541" s="212" t="s">
        <v>324</v>
      </c>
      <c r="C541" s="213" t="s">
        <v>787</v>
      </c>
      <c r="D541" s="185" t="s">
        <v>809</v>
      </c>
      <c r="E541" s="158">
        <v>58.663674000000007</v>
      </c>
      <c r="F541" s="158">
        <v>58.663674000000007</v>
      </c>
      <c r="G541" s="158">
        <v>58.663674000000007</v>
      </c>
      <c r="H541" s="158">
        <v>58.663674000000007</v>
      </c>
      <c r="I541" s="158">
        <v>58.663674000000007</v>
      </c>
      <c r="J541" s="159">
        <f t="shared" si="10"/>
        <v>293.31837000000002</v>
      </c>
    </row>
    <row r="542" spans="1:10" ht="16.5" thickBot="1">
      <c r="A542" s="211"/>
      <c r="B542" s="212"/>
      <c r="C542" s="213"/>
      <c r="D542" s="185" t="s">
        <v>810</v>
      </c>
      <c r="E542" s="165">
        <v>7.1015118790496963E-3</v>
      </c>
      <c r="F542" s="165">
        <v>7.1015118790496963E-3</v>
      </c>
      <c r="G542" s="165">
        <v>7.1015118790496963E-3</v>
      </c>
      <c r="H542" s="165">
        <v>7.1015118790496963E-3</v>
      </c>
      <c r="I542" s="165">
        <v>7.1015118790496963E-3</v>
      </c>
      <c r="J542" s="166">
        <f t="shared" si="10"/>
        <v>3.5507559395248481E-2</v>
      </c>
    </row>
    <row r="543" spans="1:10" ht="16.5" thickBot="1">
      <c r="A543" s="211"/>
      <c r="B543" s="212"/>
      <c r="C543" s="213"/>
      <c r="D543" s="185" t="s">
        <v>811</v>
      </c>
      <c r="E543" s="165">
        <v>9.1727861771058582E-3</v>
      </c>
      <c r="F543" s="165">
        <v>9.1727861771058582E-3</v>
      </c>
      <c r="G543" s="165">
        <v>9.1727861771058582E-3</v>
      </c>
      <c r="H543" s="165">
        <v>9.1727861771058582E-3</v>
      </c>
      <c r="I543" s="165">
        <v>9.1727861771058582E-3</v>
      </c>
      <c r="J543" s="166">
        <f t="shared" si="10"/>
        <v>4.5863930885529293E-2</v>
      </c>
    </row>
    <row r="544" spans="1:10" ht="16.5" thickBot="1">
      <c r="A544" s="211"/>
      <c r="B544" s="212"/>
      <c r="C544" s="213"/>
      <c r="D544" s="185" t="s">
        <v>812</v>
      </c>
      <c r="E544" s="158">
        <v>822</v>
      </c>
      <c r="F544" s="158">
        <v>822</v>
      </c>
      <c r="G544" s="158">
        <v>822</v>
      </c>
      <c r="H544" s="158">
        <v>822</v>
      </c>
      <c r="I544" s="158">
        <v>822</v>
      </c>
      <c r="J544" s="159">
        <f t="shared" si="10"/>
        <v>4110</v>
      </c>
    </row>
    <row r="545" spans="1:10" ht="16.5" thickBot="1">
      <c r="A545" s="211">
        <v>216</v>
      </c>
      <c r="B545" s="212" t="s">
        <v>326</v>
      </c>
      <c r="C545" s="213" t="s">
        <v>787</v>
      </c>
      <c r="D545" s="185" t="s">
        <v>809</v>
      </c>
      <c r="E545" s="158">
        <v>63.9818</v>
      </c>
      <c r="F545" s="158">
        <v>63.9818</v>
      </c>
      <c r="G545" s="158">
        <v>63.9818</v>
      </c>
      <c r="H545" s="158">
        <v>63.9818</v>
      </c>
      <c r="I545" s="158">
        <v>63.9818</v>
      </c>
      <c r="J545" s="159">
        <f t="shared" si="10"/>
        <v>319.90899999999999</v>
      </c>
    </row>
    <row r="546" spans="1:10" ht="16.5" thickBot="1">
      <c r="A546" s="211"/>
      <c r="B546" s="212"/>
      <c r="C546" s="213"/>
      <c r="D546" s="185" t="s">
        <v>810</v>
      </c>
      <c r="E546" s="165">
        <v>8.0518358531317721E-3</v>
      </c>
      <c r="F546" s="165">
        <v>8.0518358531317721E-3</v>
      </c>
      <c r="G546" s="165">
        <v>8.0518358531317721E-3</v>
      </c>
      <c r="H546" s="165">
        <v>8.0518358531317721E-3</v>
      </c>
      <c r="I546" s="165">
        <v>8.0518358531317721E-3</v>
      </c>
      <c r="J546" s="166">
        <f t="shared" si="10"/>
        <v>4.0259179265658862E-2</v>
      </c>
    </row>
    <row r="547" spans="1:10" ht="16.5" thickBot="1">
      <c r="A547" s="211"/>
      <c r="B547" s="212"/>
      <c r="C547" s="213"/>
      <c r="D547" s="185" t="s">
        <v>811</v>
      </c>
      <c r="E547" s="165">
        <v>1.0064794816414714E-2</v>
      </c>
      <c r="F547" s="165">
        <v>1.0064794816414714E-2</v>
      </c>
      <c r="G547" s="165">
        <v>1.0064794816414714E-2</v>
      </c>
      <c r="H547" s="165">
        <v>1.0064794816414714E-2</v>
      </c>
      <c r="I547" s="165">
        <v>1.0064794816414714E-2</v>
      </c>
      <c r="J547" s="166">
        <f t="shared" si="10"/>
        <v>5.0323974082073571E-2</v>
      </c>
    </row>
    <row r="548" spans="1:10" ht="16.5" thickBot="1">
      <c r="A548" s="211"/>
      <c r="B548" s="212"/>
      <c r="C548" s="213"/>
      <c r="D548" s="185" t="s">
        <v>812</v>
      </c>
      <c r="E548" s="158">
        <v>466</v>
      </c>
      <c r="F548" s="158">
        <v>466</v>
      </c>
      <c r="G548" s="158">
        <v>466</v>
      </c>
      <c r="H548" s="158">
        <v>466</v>
      </c>
      <c r="I548" s="158">
        <v>466</v>
      </c>
      <c r="J548" s="159">
        <f t="shared" si="10"/>
        <v>2330</v>
      </c>
    </row>
    <row r="549" spans="1:10" ht="16.5" customHeight="1" thickBot="1">
      <c r="A549" s="211">
        <v>217</v>
      </c>
      <c r="B549" s="212" t="s">
        <v>328</v>
      </c>
      <c r="C549" s="213" t="s">
        <v>751</v>
      </c>
      <c r="D549" s="185" t="s">
        <v>809</v>
      </c>
      <c r="E549" s="158">
        <v>14.18</v>
      </c>
      <c r="F549" s="158">
        <v>28.36</v>
      </c>
      <c r="G549" s="158">
        <v>42.54</v>
      </c>
      <c r="H549" s="158">
        <v>42.54</v>
      </c>
      <c r="I549" s="158">
        <v>42.54</v>
      </c>
      <c r="J549" s="159">
        <f t="shared" si="10"/>
        <v>170.16</v>
      </c>
    </row>
    <row r="550" spans="1:10" ht="16.5" thickBot="1">
      <c r="A550" s="211"/>
      <c r="B550" s="212"/>
      <c r="C550" s="213"/>
      <c r="D550" s="185" t="s">
        <v>810</v>
      </c>
      <c r="E550" s="165">
        <v>1.1879049676025953E-3</v>
      </c>
      <c r="F550" s="165">
        <v>2.3758099352051906E-3</v>
      </c>
      <c r="G550" s="165">
        <v>3.5637149028077851E-3</v>
      </c>
      <c r="H550" s="165">
        <v>3.5637149028077851E-3</v>
      </c>
      <c r="I550" s="165">
        <v>3.5637149028077851E-3</v>
      </c>
      <c r="J550" s="166">
        <f t="shared" si="10"/>
        <v>1.425485961123114E-2</v>
      </c>
    </row>
    <row r="551" spans="1:10" ht="16.5" thickBot="1">
      <c r="A551" s="211"/>
      <c r="B551" s="212"/>
      <c r="C551" s="213"/>
      <c r="D551" s="185" t="s">
        <v>811</v>
      </c>
      <c r="E551" s="165">
        <v>1.7062634989200914E-3</v>
      </c>
      <c r="F551" s="165">
        <v>3.4125269978401828E-3</v>
      </c>
      <c r="G551" s="165">
        <v>5.1187904967602733E-3</v>
      </c>
      <c r="H551" s="165">
        <v>5.1187904967602733E-3</v>
      </c>
      <c r="I551" s="165">
        <v>5.1187904967602733E-3</v>
      </c>
      <c r="J551" s="166">
        <f t="shared" si="10"/>
        <v>2.0475161987041093E-2</v>
      </c>
    </row>
    <row r="552" spans="1:10" ht="16.5" thickBot="1">
      <c r="A552" s="211"/>
      <c r="B552" s="212"/>
      <c r="C552" s="213"/>
      <c r="D552" s="185" t="s">
        <v>812</v>
      </c>
      <c r="E552" s="158">
        <v>20</v>
      </c>
      <c r="F552" s="158">
        <v>40</v>
      </c>
      <c r="G552" s="158">
        <v>60</v>
      </c>
      <c r="H552" s="158">
        <v>60</v>
      </c>
      <c r="I552" s="158">
        <v>60</v>
      </c>
      <c r="J552" s="159">
        <f t="shared" si="10"/>
        <v>240</v>
      </c>
    </row>
    <row r="553" spans="1:10" ht="16.5" customHeight="1" thickBot="1">
      <c r="A553" s="211">
        <v>218</v>
      </c>
      <c r="B553" s="212" t="s">
        <v>330</v>
      </c>
      <c r="C553" s="213" t="s">
        <v>751</v>
      </c>
      <c r="D553" s="185" t="s">
        <v>809</v>
      </c>
      <c r="E553" s="158">
        <v>4.62</v>
      </c>
      <c r="F553" s="158">
        <v>18.48</v>
      </c>
      <c r="G553" s="158">
        <v>18.48</v>
      </c>
      <c r="H553" s="158">
        <v>18.48</v>
      </c>
      <c r="I553" s="158">
        <v>18.48</v>
      </c>
      <c r="J553" s="159">
        <f t="shared" si="10"/>
        <v>78.540000000000006</v>
      </c>
    </row>
    <row r="554" spans="1:10" ht="16.5" thickBot="1">
      <c r="A554" s="211"/>
      <c r="B554" s="212"/>
      <c r="C554" s="213"/>
      <c r="D554" s="185" t="s">
        <v>810</v>
      </c>
      <c r="E554" s="165">
        <v>1.2526997840172822E-3</v>
      </c>
      <c r="F554" s="165">
        <v>5.0107991360691289E-3</v>
      </c>
      <c r="G554" s="165">
        <v>5.0107991360691289E-3</v>
      </c>
      <c r="H554" s="165">
        <v>5.0107991360691289E-3</v>
      </c>
      <c r="I554" s="165">
        <v>5.0107991360691289E-3</v>
      </c>
      <c r="J554" s="166">
        <f t="shared" si="10"/>
        <v>2.1295896328293797E-2</v>
      </c>
    </row>
    <row r="555" spans="1:10" ht="16.5" thickBot="1">
      <c r="A555" s="211"/>
      <c r="B555" s="212"/>
      <c r="C555" s="213"/>
      <c r="D555" s="185" t="s">
        <v>811</v>
      </c>
      <c r="E555" s="165">
        <v>2.3758099352051901E-4</v>
      </c>
      <c r="F555" s="165">
        <v>9.5032397408207606E-4</v>
      </c>
      <c r="G555" s="165">
        <v>9.5032397408207606E-4</v>
      </c>
      <c r="H555" s="165">
        <v>9.5032397408207606E-4</v>
      </c>
      <c r="I555" s="165">
        <v>9.5032397408207606E-4</v>
      </c>
      <c r="J555" s="166">
        <f t="shared" si="10"/>
        <v>4.0388768898488234E-3</v>
      </c>
    </row>
    <row r="556" spans="1:10" ht="16.5" thickBot="1">
      <c r="A556" s="211"/>
      <c r="B556" s="212"/>
      <c r="C556" s="213"/>
      <c r="D556" s="185" t="s">
        <v>812</v>
      </c>
      <c r="E556" s="158">
        <v>20</v>
      </c>
      <c r="F556" s="158">
        <v>80</v>
      </c>
      <c r="G556" s="158">
        <v>80</v>
      </c>
      <c r="H556" s="158">
        <v>80</v>
      </c>
      <c r="I556" s="158">
        <v>80</v>
      </c>
      <c r="J556" s="159">
        <f t="shared" si="10"/>
        <v>340</v>
      </c>
    </row>
    <row r="557" spans="1:10" ht="16.5" thickBot="1">
      <c r="A557" s="211">
        <v>219</v>
      </c>
      <c r="B557" s="212" t="s">
        <v>268</v>
      </c>
      <c r="C557" s="213" t="s">
        <v>786</v>
      </c>
      <c r="D557" s="185" t="s">
        <v>809</v>
      </c>
      <c r="E557" s="158">
        <v>351.19863154247264</v>
      </c>
      <c r="F557" s="158">
        <v>351.19863154247264</v>
      </c>
      <c r="G557" s="158">
        <v>351.19863154247264</v>
      </c>
      <c r="H557" s="158">
        <v>351.19863154247264</v>
      </c>
      <c r="I557" s="158">
        <v>351.19863154247264</v>
      </c>
      <c r="J557" s="159">
        <f t="shared" si="10"/>
        <v>1755.9931577123632</v>
      </c>
    </row>
    <row r="558" spans="1:10" ht="16.5" thickBot="1">
      <c r="A558" s="211"/>
      <c r="B558" s="212"/>
      <c r="C558" s="213"/>
      <c r="D558" s="185" t="s">
        <v>810</v>
      </c>
      <c r="E558" s="165">
        <v>4.3084410953806697E-2</v>
      </c>
      <c r="F558" s="165">
        <v>4.3084410953806697E-2</v>
      </c>
      <c r="G558" s="165">
        <v>4.3084410953806697E-2</v>
      </c>
      <c r="H558" s="165">
        <v>4.3084410953806697E-2</v>
      </c>
      <c r="I558" s="165">
        <v>4.3084410953806697E-2</v>
      </c>
      <c r="J558" s="166">
        <f t="shared" si="10"/>
        <v>0.21542205476903348</v>
      </c>
    </row>
    <row r="559" spans="1:10" ht="16.5" thickBot="1">
      <c r="A559" s="211"/>
      <c r="B559" s="212"/>
      <c r="C559" s="213"/>
      <c r="D559" s="185" t="s">
        <v>811</v>
      </c>
      <c r="E559" s="165">
        <v>5.5486349670263384E-2</v>
      </c>
      <c r="F559" s="165">
        <v>6.0853291300837983E-2</v>
      </c>
      <c r="G559" s="165">
        <v>6.0853291300837983E-2</v>
      </c>
      <c r="H559" s="165">
        <v>6.0853291300837983E-2</v>
      </c>
      <c r="I559" s="165">
        <v>6.0853291300837983E-2</v>
      </c>
      <c r="J559" s="166">
        <f t="shared" si="10"/>
        <v>0.29889951487361532</v>
      </c>
    </row>
    <row r="560" spans="1:10" ht="16.5" thickBot="1">
      <c r="A560" s="211"/>
      <c r="B560" s="212"/>
      <c r="C560" s="213"/>
      <c r="D560" s="185" t="s">
        <v>812</v>
      </c>
      <c r="E560" s="158">
        <v>1985</v>
      </c>
      <c r="F560" s="158">
        <v>1985</v>
      </c>
      <c r="G560" s="158">
        <v>1985</v>
      </c>
      <c r="H560" s="158">
        <v>1985</v>
      </c>
      <c r="I560" s="158">
        <v>1985</v>
      </c>
      <c r="J560" s="159">
        <f t="shared" si="10"/>
        <v>9925</v>
      </c>
    </row>
    <row r="561" spans="1:19" ht="15.75" customHeight="1" thickBot="1">
      <c r="A561" s="211">
        <v>220</v>
      </c>
      <c r="B561" s="212" t="s">
        <v>218</v>
      </c>
      <c r="C561" s="213" t="s">
        <v>736</v>
      </c>
      <c r="D561" s="185" t="s">
        <v>809</v>
      </c>
      <c r="E561" s="158">
        <v>7.3392378506430145</v>
      </c>
      <c r="F561" s="158">
        <v>14.678475701286029</v>
      </c>
      <c r="G561" s="158">
        <v>14.678475701286029</v>
      </c>
      <c r="H561" s="158">
        <v>14.678475701286029</v>
      </c>
      <c r="I561" s="158">
        <v>14.678475701286029</v>
      </c>
      <c r="J561" s="159">
        <f t="shared" si="10"/>
        <v>66.053140655787132</v>
      </c>
    </row>
    <row r="562" spans="1:19" ht="56.25" customHeight="1" thickBot="1">
      <c r="A562" s="211"/>
      <c r="B562" s="212"/>
      <c r="C562" s="213"/>
      <c r="D562" s="185" t="s">
        <v>810</v>
      </c>
      <c r="E562" s="165">
        <v>8.5962603054154905E-4</v>
      </c>
      <c r="F562" s="165">
        <v>1.7192520610830981E-3</v>
      </c>
      <c r="G562" s="165">
        <v>1.7192520610830981E-3</v>
      </c>
      <c r="H562" s="165">
        <v>1.7192520610830981E-3</v>
      </c>
      <c r="I562" s="165">
        <v>1.7192520610830981E-3</v>
      </c>
      <c r="J562" s="166">
        <f t="shared" si="10"/>
        <v>7.7366342748739414E-3</v>
      </c>
      <c r="L562" s="214" t="s">
        <v>844</v>
      </c>
      <c r="M562" s="214"/>
      <c r="N562" s="214"/>
      <c r="O562" s="214"/>
      <c r="P562" s="214"/>
      <c r="Q562" s="214"/>
      <c r="R562" s="214"/>
      <c r="S562" s="214"/>
    </row>
    <row r="563" spans="1:19" ht="16.5" thickBot="1">
      <c r="A563" s="211"/>
      <c r="B563" s="212"/>
      <c r="C563" s="213"/>
      <c r="D563" s="185" t="s">
        <v>811</v>
      </c>
      <c r="E563" s="165">
        <v>3.5960262626102675E-4</v>
      </c>
      <c r="F563" s="165">
        <v>0.14072449441014845</v>
      </c>
      <c r="G563" s="165">
        <v>0.14402085181754121</v>
      </c>
      <c r="H563" s="165">
        <v>0.14426058690171523</v>
      </c>
      <c r="I563" s="165">
        <v>0.14312184525188865</v>
      </c>
      <c r="J563" s="166">
        <f t="shared" si="10"/>
        <v>0.57248738100755459</v>
      </c>
    </row>
    <row r="564" spans="1:19" ht="16.5" thickBot="1">
      <c r="A564" s="211"/>
      <c r="B564" s="212"/>
      <c r="C564" s="213"/>
      <c r="D564" s="185" t="s">
        <v>812</v>
      </c>
      <c r="E564" s="158">
        <v>6</v>
      </c>
      <c r="F564" s="158">
        <v>12</v>
      </c>
      <c r="G564" s="158">
        <v>12</v>
      </c>
      <c r="H564" s="158">
        <v>12</v>
      </c>
      <c r="I564" s="158">
        <v>12</v>
      </c>
      <c r="J564" s="159">
        <f t="shared" si="10"/>
        <v>54</v>
      </c>
    </row>
    <row r="565" spans="1:19" ht="16.5" thickBot="1">
      <c r="A565" s="211">
        <v>221</v>
      </c>
      <c r="B565" s="212" t="s">
        <v>333</v>
      </c>
      <c r="C565" s="213" t="s">
        <v>736</v>
      </c>
      <c r="D565" s="185" t="s">
        <v>809</v>
      </c>
      <c r="E565" s="158">
        <v>3.2314800000000004</v>
      </c>
      <c r="F565" s="158">
        <v>4.8472200000000001</v>
      </c>
      <c r="G565" s="158">
        <v>4.8472200000000001</v>
      </c>
      <c r="H565" s="158">
        <v>4.8472200000000001</v>
      </c>
      <c r="I565" s="158">
        <v>4.8472200000000001</v>
      </c>
      <c r="J565" s="159">
        <f t="shared" si="10"/>
        <v>22.620360000000002</v>
      </c>
    </row>
    <row r="566" spans="1:19" ht="16.5" thickBot="1">
      <c r="A566" s="211"/>
      <c r="B566" s="212"/>
      <c r="C566" s="213"/>
      <c r="D566" s="185" t="s">
        <v>810</v>
      </c>
      <c r="E566" s="165">
        <v>9.8489914300792861E-3</v>
      </c>
      <c r="F566" s="165">
        <v>1.4773487145118931E-2</v>
      </c>
      <c r="G566" s="165">
        <v>1.4773487145118931E-2</v>
      </c>
      <c r="H566" s="165">
        <v>1.4773487145118931E-2</v>
      </c>
      <c r="I566" s="165">
        <v>1.4773487145118931E-2</v>
      </c>
      <c r="J566" s="166">
        <f t="shared" si="10"/>
        <v>6.8942940010555009E-2</v>
      </c>
    </row>
    <row r="567" spans="1:19" ht="16.5" thickBot="1">
      <c r="A567" s="211"/>
      <c r="B567" s="212"/>
      <c r="C567" s="213"/>
      <c r="D567" s="185" t="s">
        <v>811</v>
      </c>
      <c r="E567" s="165">
        <v>0</v>
      </c>
      <c r="F567" s="165">
        <v>0</v>
      </c>
      <c r="G567" s="165">
        <v>0</v>
      </c>
      <c r="H567" s="165">
        <v>0</v>
      </c>
      <c r="I567" s="165">
        <v>0</v>
      </c>
      <c r="J567" s="166">
        <f t="shared" si="10"/>
        <v>0</v>
      </c>
    </row>
    <row r="568" spans="1:19" ht="16.5" thickBot="1">
      <c r="A568" s="211"/>
      <c r="B568" s="212"/>
      <c r="C568" s="213"/>
      <c r="D568" s="185" t="s">
        <v>812</v>
      </c>
      <c r="E568" s="158">
        <v>12</v>
      </c>
      <c r="F568" s="158">
        <v>18</v>
      </c>
      <c r="G568" s="158">
        <v>18</v>
      </c>
      <c r="H568" s="158">
        <v>18</v>
      </c>
      <c r="I568" s="158">
        <v>18</v>
      </c>
      <c r="J568" s="159">
        <f t="shared" si="10"/>
        <v>84</v>
      </c>
    </row>
    <row r="569" spans="1:19" ht="16.5" thickBot="1">
      <c r="A569" s="211">
        <v>223</v>
      </c>
      <c r="B569" s="212" t="s">
        <v>270</v>
      </c>
      <c r="C569" s="213" t="s">
        <v>743</v>
      </c>
      <c r="D569" s="185" t="s">
        <v>809</v>
      </c>
      <c r="E569" s="158">
        <v>1.9186000000000001</v>
      </c>
      <c r="F569" s="158">
        <v>3.06976</v>
      </c>
      <c r="G569" s="158">
        <v>3.06976</v>
      </c>
      <c r="H569" s="158">
        <v>3.06976</v>
      </c>
      <c r="I569" s="158">
        <v>3.06976</v>
      </c>
      <c r="J569" s="159">
        <f t="shared" si="10"/>
        <v>14.197640000000002</v>
      </c>
    </row>
    <row r="570" spans="1:19" ht="16.5" thickBot="1">
      <c r="A570" s="211"/>
      <c r="B570" s="212"/>
      <c r="C570" s="213"/>
      <c r="D570" s="185" t="s">
        <v>810</v>
      </c>
      <c r="E570" s="165">
        <v>5.9395248380129766E-4</v>
      </c>
      <c r="F570" s="165">
        <v>9.5032397408207616E-4</v>
      </c>
      <c r="G570" s="165">
        <v>9.5032397408207616E-4</v>
      </c>
      <c r="H570" s="165">
        <v>9.5032397408207616E-4</v>
      </c>
      <c r="I570" s="165">
        <v>9.5032397408207616E-4</v>
      </c>
      <c r="J570" s="166">
        <f t="shared" si="10"/>
        <v>4.3952483801296023E-3</v>
      </c>
    </row>
    <row r="571" spans="1:19" ht="16.5" thickBot="1">
      <c r="A571" s="211"/>
      <c r="B571" s="212"/>
      <c r="C571" s="213"/>
      <c r="D571" s="185" t="s">
        <v>811</v>
      </c>
      <c r="E571" s="165">
        <v>3.7796976241900762E-4</v>
      </c>
      <c r="F571" s="165">
        <v>1.0205183585313205E-3</v>
      </c>
      <c r="G571" s="165">
        <v>1.0205183585313205E-3</v>
      </c>
      <c r="H571" s="165">
        <v>1.0205183585313205E-3</v>
      </c>
      <c r="I571" s="165">
        <v>1.0205183585313205E-3</v>
      </c>
      <c r="J571" s="166">
        <f t="shared" si="10"/>
        <v>4.4600431965442899E-3</v>
      </c>
    </row>
    <row r="572" spans="1:19" ht="16.5" thickBot="1">
      <c r="A572" s="211"/>
      <c r="B572" s="212"/>
      <c r="C572" s="213"/>
      <c r="D572" s="185" t="s">
        <v>812</v>
      </c>
      <c r="E572" s="158">
        <v>10</v>
      </c>
      <c r="F572" s="158">
        <v>16</v>
      </c>
      <c r="G572" s="158">
        <v>16</v>
      </c>
      <c r="H572" s="158">
        <v>16</v>
      </c>
      <c r="I572" s="158">
        <v>16</v>
      </c>
      <c r="J572" s="159">
        <f t="shared" si="10"/>
        <v>74</v>
      </c>
    </row>
    <row r="573" spans="1:19" ht="16.5" customHeight="1" thickBot="1">
      <c r="A573" s="211">
        <v>224</v>
      </c>
      <c r="B573" s="212" t="s">
        <v>226</v>
      </c>
      <c r="C573" s="213" t="s">
        <v>745</v>
      </c>
      <c r="D573" s="185" t="s">
        <v>809</v>
      </c>
      <c r="E573" s="158">
        <v>332.37365</v>
      </c>
      <c r="F573" s="158">
        <v>332.37365</v>
      </c>
      <c r="G573" s="158">
        <v>332.37365</v>
      </c>
      <c r="H573" s="158">
        <v>332.37365</v>
      </c>
      <c r="I573" s="158">
        <v>332.37365</v>
      </c>
      <c r="J573" s="159">
        <f t="shared" si="10"/>
        <v>1661.86825</v>
      </c>
    </row>
    <row r="574" spans="1:19" ht="16.5" thickBot="1">
      <c r="A574" s="211"/>
      <c r="B574" s="212"/>
      <c r="C574" s="213"/>
      <c r="D574" s="185" t="s">
        <v>810</v>
      </c>
      <c r="E574" s="165">
        <v>0.12168056155507592</v>
      </c>
      <c r="F574" s="165">
        <v>0.12168056155507592</v>
      </c>
      <c r="G574" s="165">
        <v>0.12168056155507592</v>
      </c>
      <c r="H574" s="165">
        <v>0.12168056155507592</v>
      </c>
      <c r="I574" s="165">
        <v>0.12168056155507592</v>
      </c>
      <c r="J574" s="166">
        <f t="shared" si="10"/>
        <v>0.60840280777537958</v>
      </c>
    </row>
    <row r="575" spans="1:19" ht="16.5" thickBot="1">
      <c r="A575" s="211"/>
      <c r="B575" s="212"/>
      <c r="C575" s="213"/>
      <c r="D575" s="185" t="s">
        <v>811</v>
      </c>
      <c r="E575" s="165">
        <v>7.6021814254859835E-2</v>
      </c>
      <c r="F575" s="165">
        <v>0.10227343412527028</v>
      </c>
      <c r="G575" s="165">
        <v>0.10284881209503269</v>
      </c>
      <c r="H575" s="165">
        <v>0.10342419006479511</v>
      </c>
      <c r="I575" s="165">
        <v>0.10083498920086423</v>
      </c>
      <c r="J575" s="166">
        <f t="shared" si="10"/>
        <v>0.48540323974082211</v>
      </c>
    </row>
    <row r="576" spans="1:19" ht="16.5" thickBot="1">
      <c r="A576" s="211"/>
      <c r="B576" s="212"/>
      <c r="C576" s="213"/>
      <c r="D576" s="185" t="s">
        <v>812</v>
      </c>
      <c r="E576" s="158">
        <v>1057</v>
      </c>
      <c r="F576" s="158">
        <v>1057</v>
      </c>
      <c r="G576" s="158">
        <v>1057</v>
      </c>
      <c r="H576" s="158">
        <v>1057</v>
      </c>
      <c r="I576" s="158">
        <v>1057</v>
      </c>
      <c r="J576" s="159">
        <f t="shared" si="10"/>
        <v>5285</v>
      </c>
    </row>
    <row r="577" spans="1:10" ht="16.5" thickBot="1">
      <c r="A577" s="211">
        <v>225</v>
      </c>
      <c r="B577" s="212" t="s">
        <v>229</v>
      </c>
      <c r="C577" s="213" t="s">
        <v>749</v>
      </c>
      <c r="D577" s="185" t="s">
        <v>809</v>
      </c>
      <c r="E577" s="158">
        <v>41.739939999999997</v>
      </c>
      <c r="F577" s="158">
        <v>41.739939999999997</v>
      </c>
      <c r="G577" s="158">
        <v>41.739939999999997</v>
      </c>
      <c r="H577" s="158">
        <v>41.739939999999997</v>
      </c>
      <c r="I577" s="158">
        <v>41.739939999999997</v>
      </c>
      <c r="J577" s="159">
        <f t="shared" si="10"/>
        <v>208.69969999999998</v>
      </c>
    </row>
    <row r="578" spans="1:10" ht="16.5" thickBot="1">
      <c r="A578" s="211"/>
      <c r="B578" s="212"/>
      <c r="C578" s="213"/>
      <c r="D578" s="185" t="s">
        <v>810</v>
      </c>
      <c r="E578" s="165">
        <v>8.0410367170626572E-3</v>
      </c>
      <c r="F578" s="165">
        <v>8.0410367170626572E-3</v>
      </c>
      <c r="G578" s="165">
        <v>8.0410367170626572E-3</v>
      </c>
      <c r="H578" s="165">
        <v>8.0410367170626572E-3</v>
      </c>
      <c r="I578" s="165">
        <v>8.0410367170626572E-3</v>
      </c>
      <c r="J578" s="166">
        <f t="shared" si="10"/>
        <v>4.0205183585313289E-2</v>
      </c>
    </row>
    <row r="579" spans="1:10" ht="16.5" thickBot="1">
      <c r="A579" s="211"/>
      <c r="B579" s="212"/>
      <c r="C579" s="213"/>
      <c r="D579" s="185" t="s">
        <v>811</v>
      </c>
      <c r="E579" s="165">
        <v>8.3563714902807999E-3</v>
      </c>
      <c r="F579" s="165">
        <v>8.8142548596112542E-3</v>
      </c>
      <c r="G579" s="165">
        <v>8.8142548596112542E-3</v>
      </c>
      <c r="H579" s="165">
        <v>8.8142548596112542E-3</v>
      </c>
      <c r="I579" s="165">
        <v>8.7570194384449501E-3</v>
      </c>
      <c r="J579" s="166">
        <f t="shared" si="10"/>
        <v>4.3556155507559514E-2</v>
      </c>
    </row>
    <row r="580" spans="1:10" ht="16.5" thickBot="1">
      <c r="A580" s="211"/>
      <c r="B580" s="212"/>
      <c r="C580" s="213"/>
      <c r="D580" s="185" t="s">
        <v>812</v>
      </c>
      <c r="E580" s="158">
        <v>146</v>
      </c>
      <c r="F580" s="158">
        <v>146</v>
      </c>
      <c r="G580" s="158">
        <v>146</v>
      </c>
      <c r="H580" s="158">
        <v>146</v>
      </c>
      <c r="I580" s="158">
        <v>146</v>
      </c>
      <c r="J580" s="159">
        <f t="shared" si="10"/>
        <v>730</v>
      </c>
    </row>
    <row r="581" spans="1:10" ht="16.5" thickBot="1">
      <c r="A581" s="211">
        <v>227</v>
      </c>
      <c r="B581" s="212" t="s">
        <v>336</v>
      </c>
      <c r="C581" s="213" t="s">
        <v>753</v>
      </c>
      <c r="D581" s="185" t="s">
        <v>809</v>
      </c>
      <c r="E581" s="158">
        <v>5.654E-2</v>
      </c>
      <c r="F581" s="158">
        <v>5.654E-2</v>
      </c>
      <c r="G581" s="158">
        <v>5.654E-2</v>
      </c>
      <c r="H581" s="158">
        <v>5.654E-2</v>
      </c>
      <c r="I581" s="158">
        <v>5.654E-2</v>
      </c>
      <c r="J581" s="159">
        <f t="shared" si="10"/>
        <v>0.28270000000000001</v>
      </c>
    </row>
    <row r="582" spans="1:10" ht="16.5" thickBot="1">
      <c r="A582" s="211"/>
      <c r="B582" s="212"/>
      <c r="C582" s="213"/>
      <c r="D582" s="185" t="s">
        <v>810</v>
      </c>
      <c r="E582" s="165">
        <v>0</v>
      </c>
      <c r="F582" s="165">
        <v>0</v>
      </c>
      <c r="G582" s="165">
        <v>0</v>
      </c>
      <c r="H582" s="165">
        <v>0</v>
      </c>
      <c r="I582" s="165">
        <v>0</v>
      </c>
      <c r="J582" s="166">
        <f t="shared" si="10"/>
        <v>0</v>
      </c>
    </row>
    <row r="583" spans="1:10" ht="16.5" thickBot="1">
      <c r="A583" s="211"/>
      <c r="B583" s="212"/>
      <c r="C583" s="213"/>
      <c r="D583" s="185" t="s">
        <v>811</v>
      </c>
      <c r="E583" s="165">
        <v>0</v>
      </c>
      <c r="F583" s="165">
        <v>0</v>
      </c>
      <c r="G583" s="165">
        <v>0</v>
      </c>
      <c r="H583" s="165">
        <v>0</v>
      </c>
      <c r="I583" s="165">
        <v>0</v>
      </c>
      <c r="J583" s="166">
        <f t="shared" si="10"/>
        <v>0</v>
      </c>
    </row>
    <row r="584" spans="1:10" ht="16.5" thickBot="1">
      <c r="A584" s="211"/>
      <c r="B584" s="212"/>
      <c r="C584" s="213"/>
      <c r="D584" s="185" t="s">
        <v>812</v>
      </c>
      <c r="E584" s="158">
        <v>11</v>
      </c>
      <c r="F584" s="158">
        <v>11</v>
      </c>
      <c r="G584" s="158">
        <v>11</v>
      </c>
      <c r="H584" s="158">
        <v>11</v>
      </c>
      <c r="I584" s="158">
        <v>11</v>
      </c>
      <c r="J584" s="159">
        <f t="shared" si="10"/>
        <v>55</v>
      </c>
    </row>
    <row r="585" spans="1:10" ht="16.5" customHeight="1" thickBot="1">
      <c r="A585" s="211">
        <v>228</v>
      </c>
      <c r="B585" s="212" t="s">
        <v>338</v>
      </c>
      <c r="C585" s="213" t="s">
        <v>754</v>
      </c>
      <c r="D585" s="185" t="s">
        <v>809</v>
      </c>
      <c r="E585" s="158">
        <v>14.680999999999999</v>
      </c>
      <c r="F585" s="158">
        <v>14.680999999999999</v>
      </c>
      <c r="G585" s="158">
        <v>14.680999999999999</v>
      </c>
      <c r="H585" s="158">
        <v>14.680999999999999</v>
      </c>
      <c r="I585" s="158">
        <v>14.680999999999999</v>
      </c>
      <c r="J585" s="159">
        <f t="shared" si="10"/>
        <v>73.405000000000001</v>
      </c>
    </row>
    <row r="586" spans="1:10" ht="16.5" thickBot="1">
      <c r="A586" s="211"/>
      <c r="B586" s="212"/>
      <c r="C586" s="213"/>
      <c r="D586" s="185" t="s">
        <v>810</v>
      </c>
      <c r="E586" s="165">
        <v>1.7971922246220351E-3</v>
      </c>
      <c r="F586" s="165">
        <v>1.7971922246220351E-3</v>
      </c>
      <c r="G586" s="165">
        <v>1.7971922246220351E-3</v>
      </c>
      <c r="H586" s="165">
        <v>1.7971922246220351E-3</v>
      </c>
      <c r="I586" s="165">
        <v>1.7971922246220351E-3</v>
      </c>
      <c r="J586" s="166">
        <f t="shared" si="10"/>
        <v>8.9859611231101755E-3</v>
      </c>
    </row>
    <row r="587" spans="1:10" ht="16.5" thickBot="1">
      <c r="A587" s="211"/>
      <c r="B587" s="212"/>
      <c r="C587" s="213"/>
      <c r="D587" s="185" t="s">
        <v>811</v>
      </c>
      <c r="E587" s="165">
        <v>2.1577753779697686E-3</v>
      </c>
      <c r="F587" s="165">
        <v>2.1577753779697686E-3</v>
      </c>
      <c r="G587" s="165">
        <v>2.1577753779697686E-3</v>
      </c>
      <c r="H587" s="165">
        <v>2.1577753779697686E-3</v>
      </c>
      <c r="I587" s="165">
        <v>2.1577753779697686E-3</v>
      </c>
      <c r="J587" s="166">
        <f t="shared" si="10"/>
        <v>1.0788876889848843E-2</v>
      </c>
    </row>
    <row r="588" spans="1:10" ht="16.5" thickBot="1">
      <c r="A588" s="211"/>
      <c r="B588" s="212"/>
      <c r="C588" s="213"/>
      <c r="D588" s="185" t="s">
        <v>812</v>
      </c>
      <c r="E588" s="158">
        <v>212</v>
      </c>
      <c r="F588" s="158">
        <v>212</v>
      </c>
      <c r="G588" s="158">
        <v>212</v>
      </c>
      <c r="H588" s="158">
        <v>212</v>
      </c>
      <c r="I588" s="158">
        <v>212</v>
      </c>
      <c r="J588" s="159">
        <f t="shared" si="10"/>
        <v>1060</v>
      </c>
    </row>
    <row r="589" spans="1:10" ht="16.5" thickBot="1">
      <c r="A589" s="211">
        <v>229</v>
      </c>
      <c r="B589" s="212" t="s">
        <v>244</v>
      </c>
      <c r="C589" s="213" t="s">
        <v>756</v>
      </c>
      <c r="D589" s="185" t="s">
        <v>809</v>
      </c>
      <c r="E589" s="158">
        <v>542.48639167309477</v>
      </c>
      <c r="F589" s="158">
        <v>553.26426700434831</v>
      </c>
      <c r="G589" s="158">
        <v>560.44951722518397</v>
      </c>
      <c r="H589" s="158">
        <v>560.44951722518397</v>
      </c>
      <c r="I589" s="158">
        <v>560.44951722518397</v>
      </c>
      <c r="J589" s="159">
        <f t="shared" si="10"/>
        <v>2777.0992103529952</v>
      </c>
    </row>
    <row r="590" spans="1:10" ht="16.5" thickBot="1">
      <c r="A590" s="211"/>
      <c r="B590" s="212"/>
      <c r="C590" s="213"/>
      <c r="D590" s="185" t="s">
        <v>810</v>
      </c>
      <c r="E590" s="165">
        <v>6.1923122678019749E-2</v>
      </c>
      <c r="F590" s="165">
        <v>6.3153383393477106E-2</v>
      </c>
      <c r="G590" s="165">
        <v>6.3973557203782005E-2</v>
      </c>
      <c r="H590" s="165">
        <v>6.3973557203782005E-2</v>
      </c>
      <c r="I590" s="165">
        <v>6.3973557203782005E-2</v>
      </c>
      <c r="J590" s="166">
        <f t="shared" ref="J590:J596" si="11">SUM(E590:I590)</f>
        <v>0.31699717768284286</v>
      </c>
    </row>
    <row r="591" spans="1:10" ht="16.5" thickBot="1">
      <c r="A591" s="211"/>
      <c r="B591" s="212"/>
      <c r="C591" s="213"/>
      <c r="D591" s="185" t="s">
        <v>811</v>
      </c>
      <c r="E591" s="165">
        <v>0.10316614856763745</v>
      </c>
      <c r="F591" s="165">
        <v>0.25415766402093465</v>
      </c>
      <c r="G591" s="165">
        <v>0.25723215189215565</v>
      </c>
      <c r="H591" s="165">
        <v>0.25894020070950058</v>
      </c>
      <c r="I591" s="165">
        <v>0.25142478591318262</v>
      </c>
      <c r="J591" s="166">
        <f t="shared" si="11"/>
        <v>1.1249209511034108</v>
      </c>
    </row>
    <row r="592" spans="1:10" ht="16.5" thickBot="1">
      <c r="A592" s="211"/>
      <c r="B592" s="212"/>
      <c r="C592" s="213"/>
      <c r="D592" s="185" t="s">
        <v>812</v>
      </c>
      <c r="E592" s="158">
        <v>302</v>
      </c>
      <c r="F592" s="158">
        <v>308</v>
      </c>
      <c r="G592" s="158">
        <v>312</v>
      </c>
      <c r="H592" s="158">
        <v>312</v>
      </c>
      <c r="I592" s="158">
        <v>312</v>
      </c>
      <c r="J592" s="159">
        <f t="shared" si="11"/>
        <v>1546</v>
      </c>
    </row>
    <row r="593" spans="1:10" ht="16.5" thickBot="1">
      <c r="A593" s="211">
        <v>230</v>
      </c>
      <c r="B593" s="212" t="s">
        <v>231</v>
      </c>
      <c r="C593" s="213" t="s">
        <v>788</v>
      </c>
      <c r="D593" s="185" t="s">
        <v>809</v>
      </c>
      <c r="E593" s="158">
        <v>45.350269655732689</v>
      </c>
      <c r="F593" s="158">
        <v>45.350269655732689</v>
      </c>
      <c r="G593" s="158">
        <v>45.350269655732689</v>
      </c>
      <c r="H593" s="158">
        <v>45.350269655732689</v>
      </c>
      <c r="I593" s="158">
        <v>45.350269655732689</v>
      </c>
      <c r="J593" s="159">
        <f t="shared" si="11"/>
        <v>226.75134827866344</v>
      </c>
    </row>
    <row r="594" spans="1:10" ht="16.5" thickBot="1">
      <c r="A594" s="211"/>
      <c r="B594" s="212"/>
      <c r="C594" s="213"/>
      <c r="D594" s="185" t="s">
        <v>810</v>
      </c>
      <c r="E594" s="165">
        <v>2.1122110009451675E-2</v>
      </c>
      <c r="F594" s="165">
        <v>2.1122110009451675E-2</v>
      </c>
      <c r="G594" s="165">
        <v>2.1122110009451675E-2</v>
      </c>
      <c r="H594" s="165">
        <v>2.1122110009451675E-2</v>
      </c>
      <c r="I594" s="165">
        <v>2.1122110009451675E-2</v>
      </c>
      <c r="J594" s="166">
        <f t="shared" si="11"/>
        <v>0.10561055004725838</v>
      </c>
    </row>
    <row r="595" spans="1:10" ht="16.5" thickBot="1">
      <c r="A595" s="211"/>
      <c r="B595" s="212"/>
      <c r="C595" s="213"/>
      <c r="D595" s="185" t="s">
        <v>811</v>
      </c>
      <c r="E595" s="165">
        <v>7.9106316406604756E-3</v>
      </c>
      <c r="F595" s="165">
        <v>0.12348303048835862</v>
      </c>
      <c r="G595" s="165">
        <v>0.12483362613432504</v>
      </c>
      <c r="H595" s="165">
        <v>0.12628069289786051</v>
      </c>
      <c r="I595" s="165">
        <v>0.12001007025587355</v>
      </c>
      <c r="J595" s="166">
        <f t="shared" si="11"/>
        <v>0.50251805141707817</v>
      </c>
    </row>
    <row r="596" spans="1:10" ht="16.5" thickBot="1">
      <c r="A596" s="211"/>
      <c r="B596" s="212"/>
      <c r="C596" s="213"/>
      <c r="D596" s="185" t="s">
        <v>812</v>
      </c>
      <c r="E596" s="158">
        <v>82</v>
      </c>
      <c r="F596" s="158">
        <v>82</v>
      </c>
      <c r="G596" s="158">
        <v>82</v>
      </c>
      <c r="H596" s="158">
        <v>82</v>
      </c>
      <c r="I596" s="158">
        <v>82</v>
      </c>
      <c r="J596" s="159">
        <f t="shared" si="11"/>
        <v>410</v>
      </c>
    </row>
    <row r="597" spans="1:10" ht="16.5" customHeight="1" thickBot="1">
      <c r="A597" s="211">
        <v>231</v>
      </c>
      <c r="B597" s="212" t="s">
        <v>233</v>
      </c>
      <c r="C597" s="213" t="s">
        <v>791</v>
      </c>
      <c r="D597" s="185" t="s">
        <v>809</v>
      </c>
      <c r="E597" s="158">
        <v>108.71023098946306</v>
      </c>
      <c r="F597" s="158">
        <v>108.71023098946306</v>
      </c>
      <c r="G597" s="158">
        <v>108.71023098946306</v>
      </c>
      <c r="H597" s="158">
        <v>108.71023098946306</v>
      </c>
      <c r="I597" s="158">
        <v>108.71023098946306</v>
      </c>
      <c r="J597" s="159">
        <f>SUM(E597:I597)</f>
        <v>543.55115494731524</v>
      </c>
    </row>
    <row r="598" spans="1:10" ht="16.5" thickBot="1">
      <c r="A598" s="211"/>
      <c r="B598" s="212"/>
      <c r="C598" s="213"/>
      <c r="D598" s="185" t="s">
        <v>810</v>
      </c>
      <c r="E598" s="165">
        <v>1.8073633787777351E-3</v>
      </c>
      <c r="F598" s="165">
        <v>1.8073633787777351E-3</v>
      </c>
      <c r="G598" s="165">
        <v>1.8073633787777351E-3</v>
      </c>
      <c r="H598" s="165">
        <v>1.8073633787777351E-3</v>
      </c>
      <c r="I598" s="165">
        <v>1.8073633787777351E-3</v>
      </c>
      <c r="J598" s="166">
        <f t="shared" ref="J598:J600" si="12">SUM(E598:I598)</f>
        <v>9.0368168938886745E-3</v>
      </c>
    </row>
    <row r="599" spans="1:10" ht="16.5" thickBot="1">
      <c r="A599" s="211"/>
      <c r="B599" s="212"/>
      <c r="C599" s="213"/>
      <c r="D599" s="185" t="s">
        <v>811</v>
      </c>
      <c r="E599" s="165">
        <v>3.8726811180561815E-2</v>
      </c>
      <c r="F599" s="165">
        <v>0.17776241197634934</v>
      </c>
      <c r="G599" s="165">
        <v>0.18411106954693326</v>
      </c>
      <c r="H599" s="165">
        <v>0.18982486136045879</v>
      </c>
      <c r="I599" s="165">
        <v>0.16252563380694796</v>
      </c>
      <c r="J599" s="166">
        <f t="shared" si="12"/>
        <v>0.75295078787125125</v>
      </c>
    </row>
    <row r="600" spans="1:10" ht="16.5" thickBot="1">
      <c r="A600" s="211"/>
      <c r="B600" s="212"/>
      <c r="C600" s="213"/>
      <c r="D600" s="185" t="s">
        <v>812</v>
      </c>
      <c r="E600" s="158">
        <v>61</v>
      </c>
      <c r="F600" s="158">
        <v>61</v>
      </c>
      <c r="G600" s="158">
        <v>61</v>
      </c>
      <c r="H600" s="158">
        <v>61</v>
      </c>
      <c r="I600" s="158">
        <v>61</v>
      </c>
      <c r="J600" s="159">
        <f t="shared" si="12"/>
        <v>305</v>
      </c>
    </row>
    <row r="601" spans="1:10" ht="16.5" customHeight="1" thickBot="1">
      <c r="A601" s="211">
        <v>232</v>
      </c>
      <c r="B601" s="212" t="s">
        <v>239</v>
      </c>
      <c r="C601" s="213" t="s">
        <v>791</v>
      </c>
      <c r="D601" s="185" t="s">
        <v>809</v>
      </c>
      <c r="E601" s="158">
        <v>14.7584</v>
      </c>
      <c r="F601" s="158">
        <v>14.7584</v>
      </c>
      <c r="G601" s="158">
        <v>14.7584</v>
      </c>
      <c r="H601" s="158">
        <v>14.7584</v>
      </c>
      <c r="I601" s="158">
        <v>14.7584</v>
      </c>
      <c r="J601" s="159">
        <f>SUM(E601:I601)</f>
        <v>73.792000000000002</v>
      </c>
    </row>
    <row r="602" spans="1:10" ht="16.5" thickBot="1">
      <c r="A602" s="211"/>
      <c r="B602" s="212"/>
      <c r="C602" s="213"/>
      <c r="D602" s="185" t="s">
        <v>810</v>
      </c>
      <c r="E602" s="165">
        <v>1.0539956803455755E-3</v>
      </c>
      <c r="F602" s="165">
        <v>1.0539956803455755E-3</v>
      </c>
      <c r="G602" s="165">
        <v>1.0539956803455755E-3</v>
      </c>
      <c r="H602" s="165">
        <v>1.0539956803455755E-3</v>
      </c>
      <c r="I602" s="165">
        <v>1.0539956803455755E-3</v>
      </c>
      <c r="J602" s="166">
        <f t="shared" ref="J602:J604" si="13">SUM(E602:I602)</f>
        <v>5.2699784017278773E-3</v>
      </c>
    </row>
    <row r="603" spans="1:10" ht="16.5" thickBot="1">
      <c r="A603" s="211"/>
      <c r="B603" s="212"/>
      <c r="C603" s="213"/>
      <c r="D603" s="185" t="s">
        <v>811</v>
      </c>
      <c r="E603" s="165">
        <v>4.7343412526997973E-3</v>
      </c>
      <c r="F603" s="165">
        <v>8.5627056587473244E-3</v>
      </c>
      <c r="G603" s="165">
        <v>8.5627056587473244E-3</v>
      </c>
      <c r="H603" s="165">
        <v>8.8571952284432903E-3</v>
      </c>
      <c r="I603" s="165">
        <v>7.9737265193553977E-3</v>
      </c>
      <c r="J603" s="166">
        <f t="shared" si="13"/>
        <v>3.8690674317993133E-2</v>
      </c>
    </row>
    <row r="604" spans="1:10" ht="16.5" thickBot="1">
      <c r="A604" s="211"/>
      <c r="B604" s="212"/>
      <c r="C604" s="213"/>
      <c r="D604" s="185" t="s">
        <v>812</v>
      </c>
      <c r="E604" s="158">
        <v>80</v>
      </c>
      <c r="F604" s="158">
        <v>80</v>
      </c>
      <c r="G604" s="158">
        <v>80</v>
      </c>
      <c r="H604" s="158">
        <v>80</v>
      </c>
      <c r="I604" s="158">
        <v>80</v>
      </c>
      <c r="J604" s="159">
        <f t="shared" si="13"/>
        <v>400</v>
      </c>
    </row>
    <row r="605" spans="1:10" ht="16.5" customHeight="1" thickBot="1">
      <c r="A605" s="211">
        <v>233</v>
      </c>
      <c r="B605" s="212" t="s">
        <v>235</v>
      </c>
      <c r="C605" s="213" t="s">
        <v>791</v>
      </c>
      <c r="D605" s="185" t="s">
        <v>809</v>
      </c>
      <c r="E605" s="158">
        <v>22.045467194833368</v>
      </c>
      <c r="F605" s="158">
        <v>22.045467194833368</v>
      </c>
      <c r="G605" s="158">
        <v>22.045467194833368</v>
      </c>
      <c r="H605" s="158">
        <v>22.045467194833368</v>
      </c>
      <c r="I605" s="158">
        <v>22.045467194833368</v>
      </c>
      <c r="J605" s="159">
        <f>SUM(E605:I605)</f>
        <v>110.22733597416683</v>
      </c>
    </row>
    <row r="606" spans="1:10" ht="16.5" thickBot="1">
      <c r="A606" s="211"/>
      <c r="B606" s="212"/>
      <c r="C606" s="213"/>
      <c r="D606" s="185" t="s">
        <v>810</v>
      </c>
      <c r="E606" s="165">
        <v>3.6651720554112076E-4</v>
      </c>
      <c r="F606" s="165">
        <v>3.6651720554112076E-4</v>
      </c>
      <c r="G606" s="165">
        <v>3.6651720554112076E-4</v>
      </c>
      <c r="H606" s="165">
        <v>3.6651720554112076E-4</v>
      </c>
      <c r="I606" s="165">
        <v>3.6651720554112076E-4</v>
      </c>
      <c r="J606" s="166">
        <f t="shared" ref="J606:J669" si="14">SUM(E606:I606)</f>
        <v>1.8325860277056039E-3</v>
      </c>
    </row>
    <row r="607" spans="1:10" ht="16.5" thickBot="1">
      <c r="A607" s="211"/>
      <c r="B607" s="212"/>
      <c r="C607" s="213"/>
      <c r="D607" s="185" t="s">
        <v>811</v>
      </c>
      <c r="E607" s="165">
        <v>7.8534525929241476E-3</v>
      </c>
      <c r="F607" s="165">
        <v>3.2984500890281425E-2</v>
      </c>
      <c r="G607" s="165">
        <v>3.4162518779220045E-2</v>
      </c>
      <c r="H607" s="165">
        <v>3.5733209297804873E-2</v>
      </c>
      <c r="I607" s="165">
        <v>2.9843119853111763E-2</v>
      </c>
      <c r="J607" s="166">
        <f t="shared" si="14"/>
        <v>0.14057680141334228</v>
      </c>
    </row>
    <row r="608" spans="1:10" ht="16.5" thickBot="1">
      <c r="A608" s="211"/>
      <c r="B608" s="212"/>
      <c r="C608" s="213"/>
      <c r="D608" s="185" t="s">
        <v>812</v>
      </c>
      <c r="E608" s="158">
        <v>20</v>
      </c>
      <c r="F608" s="158">
        <v>20</v>
      </c>
      <c r="G608" s="158">
        <v>20</v>
      </c>
      <c r="H608" s="158">
        <v>20</v>
      </c>
      <c r="I608" s="158">
        <v>20</v>
      </c>
      <c r="J608" s="159">
        <f t="shared" si="14"/>
        <v>100</v>
      </c>
    </row>
    <row r="609" spans="1:10" ht="16.5" customHeight="1" thickBot="1">
      <c r="A609" s="211">
        <v>234</v>
      </c>
      <c r="B609" s="212" t="s">
        <v>344</v>
      </c>
      <c r="C609" s="213" t="s">
        <v>791</v>
      </c>
      <c r="D609" s="185" t="s">
        <v>809</v>
      </c>
      <c r="E609" s="158">
        <v>34.313372999999999</v>
      </c>
      <c r="F609" s="158">
        <v>34.313372999999999</v>
      </c>
      <c r="G609" s="158">
        <v>34.313372999999999</v>
      </c>
      <c r="H609" s="158">
        <v>34.313372999999999</v>
      </c>
      <c r="I609" s="158">
        <v>34.313372999999999</v>
      </c>
      <c r="J609" s="159">
        <f t="shared" si="14"/>
        <v>171.56686500000001</v>
      </c>
    </row>
    <row r="610" spans="1:10" ht="16.5" thickBot="1">
      <c r="A610" s="211"/>
      <c r="B610" s="212"/>
      <c r="C610" s="213"/>
      <c r="D610" s="185" t="s">
        <v>810</v>
      </c>
      <c r="E610" s="165">
        <v>2.4605831533477391E-3</v>
      </c>
      <c r="F610" s="165">
        <v>2.4605831533477391E-3</v>
      </c>
      <c r="G610" s="165">
        <v>2.4605831533477391E-3</v>
      </c>
      <c r="H610" s="165">
        <v>2.4605831533477391E-3</v>
      </c>
      <c r="I610" s="165">
        <v>2.4605831533477391E-3</v>
      </c>
      <c r="J610" s="166">
        <f t="shared" si="14"/>
        <v>1.2302915766738696E-2</v>
      </c>
    </row>
    <row r="611" spans="1:10" ht="16.5" thickBot="1">
      <c r="A611" s="211"/>
      <c r="B611" s="212"/>
      <c r="C611" s="213"/>
      <c r="D611" s="185" t="s">
        <v>811</v>
      </c>
      <c r="E611" s="165">
        <v>1.1007343412527027E-2</v>
      </c>
      <c r="F611" s="165">
        <v>1.1007343412527027E-2</v>
      </c>
      <c r="G611" s="165">
        <v>1.1007343412527027E-2</v>
      </c>
      <c r="H611" s="165">
        <v>1.1007343412527027E-2</v>
      </c>
      <c r="I611" s="165">
        <v>1.1007343412527027E-2</v>
      </c>
      <c r="J611" s="166">
        <f t="shared" si="14"/>
        <v>5.5036717062635139E-2</v>
      </c>
    </row>
    <row r="612" spans="1:10" ht="16.5" thickBot="1">
      <c r="A612" s="211"/>
      <c r="B612" s="212"/>
      <c r="C612" s="213"/>
      <c r="D612" s="185" t="s">
        <v>812</v>
      </c>
      <c r="E612" s="158">
        <v>93</v>
      </c>
      <c r="F612" s="158">
        <v>93</v>
      </c>
      <c r="G612" s="158">
        <v>93</v>
      </c>
      <c r="H612" s="158">
        <v>93</v>
      </c>
      <c r="I612" s="158">
        <v>93</v>
      </c>
      <c r="J612" s="159">
        <f t="shared" si="14"/>
        <v>465</v>
      </c>
    </row>
    <row r="613" spans="1:10" ht="16.5" customHeight="1" thickBot="1">
      <c r="A613" s="211">
        <v>235</v>
      </c>
      <c r="B613" s="212" t="s">
        <v>240</v>
      </c>
      <c r="C613" s="213" t="s">
        <v>793</v>
      </c>
      <c r="D613" s="185" t="s">
        <v>809</v>
      </c>
      <c r="E613" s="158">
        <v>3.4956489999999998</v>
      </c>
      <c r="F613" s="158">
        <v>3.4956489999999998</v>
      </c>
      <c r="G613" s="158">
        <v>3.4956489999999998</v>
      </c>
      <c r="H613" s="158">
        <v>3.4956489999999998</v>
      </c>
      <c r="I613" s="158">
        <v>3.4956489999999998</v>
      </c>
      <c r="J613" s="159">
        <f t="shared" si="14"/>
        <v>17.478244999999998</v>
      </c>
    </row>
    <row r="614" spans="1:10" ht="16.5" thickBot="1">
      <c r="A614" s="211"/>
      <c r="B614" s="212"/>
      <c r="C614" s="213"/>
      <c r="D614" s="185" t="s">
        <v>810</v>
      </c>
      <c r="E614" s="165">
        <v>8.8304535637149286E-5</v>
      </c>
      <c r="F614" s="165">
        <v>8.8304535637149286E-5</v>
      </c>
      <c r="G614" s="165">
        <v>8.8304535637149286E-5</v>
      </c>
      <c r="H614" s="165">
        <v>8.8304535637149286E-5</v>
      </c>
      <c r="I614" s="165">
        <v>8.8304535637149286E-5</v>
      </c>
      <c r="J614" s="166">
        <f t="shared" si="14"/>
        <v>4.4152267818574646E-4</v>
      </c>
    </row>
    <row r="615" spans="1:10" ht="16.5" thickBot="1">
      <c r="A615" s="211"/>
      <c r="B615" s="212"/>
      <c r="C615" s="213"/>
      <c r="D615" s="185" t="s">
        <v>811</v>
      </c>
      <c r="E615" s="165">
        <v>1.225874730021602E-3</v>
      </c>
      <c r="F615" s="165">
        <v>1.5571922246220347E-3</v>
      </c>
      <c r="G615" s="165">
        <v>1.5571922246220347E-3</v>
      </c>
      <c r="H615" s="165">
        <v>1.5571922246220347E-3</v>
      </c>
      <c r="I615" s="165">
        <v>1.5571922246220347E-3</v>
      </c>
      <c r="J615" s="166">
        <f t="shared" si="14"/>
        <v>7.4546436285097412E-3</v>
      </c>
    </row>
    <row r="616" spans="1:10" ht="16.5" thickBot="1">
      <c r="A616" s="211"/>
      <c r="B616" s="212"/>
      <c r="C616" s="213"/>
      <c r="D616" s="185" t="s">
        <v>812</v>
      </c>
      <c r="E616" s="158">
        <v>3.7</v>
      </c>
      <c r="F616" s="158">
        <v>3.7</v>
      </c>
      <c r="G616" s="158">
        <v>3.7</v>
      </c>
      <c r="H616" s="158">
        <v>3.7</v>
      </c>
      <c r="I616" s="158">
        <v>3.7</v>
      </c>
      <c r="J616" s="159">
        <f t="shared" si="14"/>
        <v>18.5</v>
      </c>
    </row>
    <row r="617" spans="1:10" ht="16.5" thickBot="1">
      <c r="A617" s="211">
        <v>236</v>
      </c>
      <c r="B617" s="212" t="s">
        <v>347</v>
      </c>
      <c r="C617" s="213" t="s">
        <v>794</v>
      </c>
      <c r="D617" s="185" t="s">
        <v>809</v>
      </c>
      <c r="E617" s="158">
        <v>3.0287799999999998</v>
      </c>
      <c r="F617" s="158">
        <v>6.0575599999999996</v>
      </c>
      <c r="G617" s="158">
        <v>12.115119999999999</v>
      </c>
      <c r="H617" s="158">
        <v>14.538144000000001</v>
      </c>
      <c r="I617" s="158">
        <v>17.4457728</v>
      </c>
      <c r="J617" s="159">
        <f t="shared" si="14"/>
        <v>53.1853768</v>
      </c>
    </row>
    <row r="618" spans="1:10" ht="16.5" thickBot="1">
      <c r="A618" s="211"/>
      <c r="B618" s="212"/>
      <c r="C618" s="213"/>
      <c r="D618" s="185" t="s">
        <v>810</v>
      </c>
      <c r="E618" s="165">
        <v>5.2733920485104458E-5</v>
      </c>
      <c r="F618" s="165">
        <v>1.0546784097020892E-4</v>
      </c>
      <c r="G618" s="165">
        <v>2.1093568194041783E-4</v>
      </c>
      <c r="H618" s="165">
        <v>2.5312281832850142E-4</v>
      </c>
      <c r="I618" s="165">
        <v>3.0374738199420172E-4</v>
      </c>
      <c r="J618" s="166">
        <f t="shared" si="14"/>
        <v>9.2600764371843442E-4</v>
      </c>
    </row>
    <row r="619" spans="1:10" ht="16.5" thickBot="1">
      <c r="A619" s="211"/>
      <c r="B619" s="212"/>
      <c r="C619" s="213"/>
      <c r="D619" s="185" t="s">
        <v>811</v>
      </c>
      <c r="E619" s="165">
        <v>1.2178122338201219E-3</v>
      </c>
      <c r="F619" s="165">
        <v>2.4356244676402438E-3</v>
      </c>
      <c r="G619" s="165">
        <v>4.8712489352804875E-3</v>
      </c>
      <c r="H619" s="165">
        <v>5.8454987223365831E-3</v>
      </c>
      <c r="I619" s="165">
        <v>7.0145984668039006E-3</v>
      </c>
      <c r="J619" s="166">
        <f t="shared" si="14"/>
        <v>2.1384782825881337E-2</v>
      </c>
    </row>
    <row r="620" spans="1:10" ht="16.5" thickBot="1">
      <c r="A620" s="211"/>
      <c r="B620" s="212"/>
      <c r="C620" s="213"/>
      <c r="D620" s="185" t="s">
        <v>812</v>
      </c>
      <c r="E620" s="158">
        <v>10</v>
      </c>
      <c r="F620" s="158">
        <v>20</v>
      </c>
      <c r="G620" s="158">
        <v>40</v>
      </c>
      <c r="H620" s="158">
        <v>48</v>
      </c>
      <c r="I620" s="158">
        <v>57.599999999999994</v>
      </c>
      <c r="J620" s="159">
        <f t="shared" si="14"/>
        <v>175.6</v>
      </c>
    </row>
    <row r="621" spans="1:10" ht="16.5" thickBot="1">
      <c r="A621" s="211">
        <v>239</v>
      </c>
      <c r="B621" s="212" t="s">
        <v>255</v>
      </c>
      <c r="C621" s="213" t="s">
        <v>787</v>
      </c>
      <c r="D621" s="185" t="s">
        <v>809</v>
      </c>
      <c r="E621" s="158">
        <v>1488</v>
      </c>
      <c r="F621" s="158">
        <v>1488</v>
      </c>
      <c r="G621" s="158">
        <v>1488</v>
      </c>
      <c r="H621" s="158">
        <v>1488</v>
      </c>
      <c r="I621" s="158">
        <v>1488</v>
      </c>
      <c r="J621" s="159">
        <f t="shared" si="14"/>
        <v>7440</v>
      </c>
    </row>
    <row r="622" spans="1:10" ht="16.5" thickBot="1">
      <c r="A622" s="211"/>
      <c r="B622" s="212"/>
      <c r="C622" s="213"/>
      <c r="D622" s="185" t="s">
        <v>810</v>
      </c>
      <c r="E622" s="165">
        <v>0.17278617710583202</v>
      </c>
      <c r="F622" s="165">
        <v>0.17278617710583202</v>
      </c>
      <c r="G622" s="165">
        <v>0.17278617710583202</v>
      </c>
      <c r="H622" s="165">
        <v>0.17278617710583202</v>
      </c>
      <c r="I622" s="165">
        <v>0.17278617710583202</v>
      </c>
      <c r="J622" s="166">
        <f t="shared" si="14"/>
        <v>0.86393088552916009</v>
      </c>
    </row>
    <row r="623" spans="1:10" ht="16.5" thickBot="1">
      <c r="A623" s="211"/>
      <c r="B623" s="212"/>
      <c r="C623" s="213"/>
      <c r="D623" s="185" t="s">
        <v>811</v>
      </c>
      <c r="E623" s="165">
        <v>0.23758099352051903</v>
      </c>
      <c r="F623" s="165">
        <v>0.5226781857451418</v>
      </c>
      <c r="G623" s="165">
        <v>0.5226781857451418</v>
      </c>
      <c r="H623" s="165">
        <v>0.5226781857451418</v>
      </c>
      <c r="I623" s="165">
        <v>0.5226781857451418</v>
      </c>
      <c r="J623" s="166">
        <f t="shared" si="14"/>
        <v>2.3282937365010863</v>
      </c>
    </row>
    <row r="624" spans="1:10" ht="16.5" thickBot="1">
      <c r="A624" s="211"/>
      <c r="B624" s="212"/>
      <c r="C624" s="213"/>
      <c r="D624" s="185" t="s">
        <v>812</v>
      </c>
      <c r="E624" s="158">
        <v>20000</v>
      </c>
      <c r="F624" s="158">
        <v>20000</v>
      </c>
      <c r="G624" s="158">
        <v>20000</v>
      </c>
      <c r="H624" s="158">
        <v>20000</v>
      </c>
      <c r="I624" s="158">
        <v>20000</v>
      </c>
      <c r="J624" s="159">
        <f t="shared" si="14"/>
        <v>100000</v>
      </c>
    </row>
    <row r="625" spans="1:10" ht="16.5" thickBot="1">
      <c r="A625" s="211">
        <v>240</v>
      </c>
      <c r="B625" s="212" t="s">
        <v>350</v>
      </c>
      <c r="C625" s="213" t="s">
        <v>760</v>
      </c>
      <c r="D625" s="185" t="s">
        <v>809</v>
      </c>
      <c r="E625" s="158">
        <v>412</v>
      </c>
      <c r="F625" s="158">
        <v>412</v>
      </c>
      <c r="G625" s="158">
        <v>412</v>
      </c>
      <c r="H625" s="158">
        <v>412</v>
      </c>
      <c r="I625" s="158">
        <v>412</v>
      </c>
      <c r="J625" s="159">
        <f t="shared" si="14"/>
        <v>2060</v>
      </c>
    </row>
    <row r="626" spans="1:10" ht="16.5" thickBot="1">
      <c r="A626" s="211"/>
      <c r="B626" s="212"/>
      <c r="C626" s="213"/>
      <c r="D626" s="185" t="s">
        <v>810</v>
      </c>
      <c r="E626" s="165">
        <v>4.6550115233401516E-2</v>
      </c>
      <c r="F626" s="165">
        <v>4.6550115233401516E-2</v>
      </c>
      <c r="G626" s="165">
        <v>4.6550115233401516E-2</v>
      </c>
      <c r="H626" s="165">
        <v>4.6550115233401516E-2</v>
      </c>
      <c r="I626" s="165">
        <v>4.6550115233401516E-2</v>
      </c>
      <c r="J626" s="166">
        <f t="shared" si="14"/>
        <v>0.23275057616700759</v>
      </c>
    </row>
    <row r="627" spans="1:10" ht="16.5" thickBot="1">
      <c r="A627" s="211"/>
      <c r="B627" s="212"/>
      <c r="C627" s="213"/>
      <c r="D627" s="185" t="s">
        <v>811</v>
      </c>
      <c r="E627" s="165">
        <v>7.8102726801739644E-2</v>
      </c>
      <c r="F627" s="165">
        <v>7.8102726801739644E-2</v>
      </c>
      <c r="G627" s="165">
        <v>7.8102726801739644E-2</v>
      </c>
      <c r="H627" s="165">
        <v>7.8102726801739644E-2</v>
      </c>
      <c r="I627" s="165">
        <v>7.8102726801739644E-2</v>
      </c>
      <c r="J627" s="166">
        <f t="shared" si="14"/>
        <v>0.39051363400869821</v>
      </c>
    </row>
    <row r="628" spans="1:10" ht="16.5" thickBot="1">
      <c r="A628" s="211"/>
      <c r="B628" s="212"/>
      <c r="C628" s="213"/>
      <c r="D628" s="185" t="s">
        <v>812</v>
      </c>
      <c r="E628" s="158">
        <v>20000</v>
      </c>
      <c r="F628" s="158">
        <v>20000</v>
      </c>
      <c r="G628" s="158">
        <v>20000</v>
      </c>
      <c r="H628" s="158">
        <v>20000</v>
      </c>
      <c r="I628" s="158">
        <v>20000</v>
      </c>
      <c r="J628" s="159">
        <f t="shared" si="14"/>
        <v>100000</v>
      </c>
    </row>
    <row r="629" spans="1:10" ht="16.5" thickBot="1">
      <c r="A629" s="211">
        <v>245</v>
      </c>
      <c r="B629" s="212" t="s">
        <v>333</v>
      </c>
      <c r="C629" s="213" t="s">
        <v>797</v>
      </c>
      <c r="D629" s="185" t="s">
        <v>809</v>
      </c>
      <c r="E629" s="158">
        <v>754.01199999999994</v>
      </c>
      <c r="F629" s="158">
        <v>754.01199999999994</v>
      </c>
      <c r="G629" s="158">
        <v>754.01199999999994</v>
      </c>
      <c r="H629" s="158">
        <v>754.01199999999994</v>
      </c>
      <c r="I629" s="158">
        <v>754.01199999999994</v>
      </c>
      <c r="J629" s="159">
        <f t="shared" si="14"/>
        <v>3770.0599999999995</v>
      </c>
    </row>
    <row r="630" spans="1:10" ht="16.5" thickBot="1">
      <c r="A630" s="211"/>
      <c r="B630" s="212"/>
      <c r="C630" s="213"/>
      <c r="D630" s="185" t="s">
        <v>810</v>
      </c>
      <c r="E630" s="165">
        <v>2.2980980003518336</v>
      </c>
      <c r="F630" s="165">
        <v>2.2980980003518336</v>
      </c>
      <c r="G630" s="165">
        <v>2.2980980003518336</v>
      </c>
      <c r="H630" s="165">
        <v>2.2980980003518336</v>
      </c>
      <c r="I630" s="165">
        <v>2.2980980003518336</v>
      </c>
      <c r="J630" s="166">
        <f t="shared" si="14"/>
        <v>11.490490001759168</v>
      </c>
    </row>
    <row r="631" spans="1:10" ht="16.5" thickBot="1">
      <c r="A631" s="211"/>
      <c r="B631" s="212"/>
      <c r="C631" s="213"/>
      <c r="D631" s="185" t="s">
        <v>811</v>
      </c>
      <c r="E631" s="165">
        <v>0</v>
      </c>
      <c r="F631" s="165">
        <v>0</v>
      </c>
      <c r="G631" s="165">
        <v>0</v>
      </c>
      <c r="H631" s="165">
        <v>0</v>
      </c>
      <c r="I631" s="165">
        <v>0</v>
      </c>
      <c r="J631" s="166">
        <f t="shared" si="14"/>
        <v>0</v>
      </c>
    </row>
    <row r="632" spans="1:10" ht="16.5" thickBot="1">
      <c r="A632" s="211"/>
      <c r="B632" s="212"/>
      <c r="C632" s="213"/>
      <c r="D632" s="185" t="s">
        <v>812</v>
      </c>
      <c r="E632" s="158">
        <v>2800</v>
      </c>
      <c r="F632" s="158">
        <v>2800</v>
      </c>
      <c r="G632" s="158">
        <v>2800</v>
      </c>
      <c r="H632" s="158">
        <v>2800</v>
      </c>
      <c r="I632" s="158">
        <v>2800</v>
      </c>
      <c r="J632" s="159">
        <f t="shared" si="14"/>
        <v>14000</v>
      </c>
    </row>
    <row r="633" spans="1:10" ht="16.5" customHeight="1" thickBot="1">
      <c r="A633" s="211">
        <v>246</v>
      </c>
      <c r="B633" s="215" t="s">
        <v>845</v>
      </c>
      <c r="C633" s="213" t="s">
        <v>797</v>
      </c>
      <c r="D633" s="185" t="s">
        <v>809</v>
      </c>
      <c r="E633" s="158">
        <v>1812.596243209108</v>
      </c>
      <c r="F633" s="158">
        <v>1812.596243209108</v>
      </c>
      <c r="G633" s="158">
        <v>1812.596243209108</v>
      </c>
      <c r="H633" s="158">
        <v>1812.596243209108</v>
      </c>
      <c r="I633" s="158">
        <v>1812.596243209108</v>
      </c>
      <c r="J633" s="159">
        <f t="shared" si="14"/>
        <v>9062.9812160455404</v>
      </c>
    </row>
    <row r="634" spans="1:10" ht="16.5" thickBot="1">
      <c r="A634" s="211"/>
      <c r="B634" s="212"/>
      <c r="C634" s="213"/>
      <c r="D634" s="185" t="s">
        <v>810</v>
      </c>
      <c r="E634" s="165">
        <v>0.10064572092169384</v>
      </c>
      <c r="F634" s="165">
        <v>0.10064572092169384</v>
      </c>
      <c r="G634" s="165">
        <v>0.10064572092169384</v>
      </c>
      <c r="H634" s="165">
        <v>0.10064572092169384</v>
      </c>
      <c r="I634" s="165">
        <v>0.10064572092169384</v>
      </c>
      <c r="J634" s="166">
        <f t="shared" si="14"/>
        <v>0.50322860460846919</v>
      </c>
    </row>
    <row r="635" spans="1:10" ht="16.5" thickBot="1">
      <c r="A635" s="211"/>
      <c r="B635" s="212"/>
      <c r="C635" s="213"/>
      <c r="D635" s="185" t="s">
        <v>811</v>
      </c>
      <c r="E635" s="165">
        <v>0.17980131313051337</v>
      </c>
      <c r="F635" s="165">
        <v>0.17980131313051337</v>
      </c>
      <c r="G635" s="165">
        <v>0.17980131313051337</v>
      </c>
      <c r="H635" s="165">
        <v>0.17980131313051337</v>
      </c>
      <c r="I635" s="165">
        <v>0.17980131313051337</v>
      </c>
      <c r="J635" s="166">
        <f t="shared" si="14"/>
        <v>0.89900656565256687</v>
      </c>
    </row>
    <row r="636" spans="1:10" ht="16.5" thickBot="1">
      <c r="A636" s="211"/>
      <c r="B636" s="212"/>
      <c r="C636" s="213"/>
      <c r="D636" s="185" t="s">
        <v>812</v>
      </c>
      <c r="E636" s="158">
        <v>3000</v>
      </c>
      <c r="F636" s="158">
        <v>3000</v>
      </c>
      <c r="G636" s="158">
        <v>3000</v>
      </c>
      <c r="H636" s="158">
        <v>3000</v>
      </c>
      <c r="I636" s="158">
        <v>3000</v>
      </c>
      <c r="J636" s="159">
        <f t="shared" si="14"/>
        <v>15000</v>
      </c>
    </row>
    <row r="637" spans="1:10" ht="16.5" thickBot="1">
      <c r="A637" s="211">
        <v>247</v>
      </c>
      <c r="B637" s="212" t="s">
        <v>270</v>
      </c>
      <c r="C637" s="213" t="s">
        <v>797</v>
      </c>
      <c r="D637" s="185" t="s">
        <v>809</v>
      </c>
      <c r="E637" s="158">
        <v>959.30000000000007</v>
      </c>
      <c r="F637" s="158">
        <v>959.30000000000007</v>
      </c>
      <c r="G637" s="158">
        <v>959.30000000000007</v>
      </c>
      <c r="H637" s="158">
        <v>959.30000000000007</v>
      </c>
      <c r="I637" s="158">
        <v>959.30000000000007</v>
      </c>
      <c r="J637" s="159">
        <f t="shared" si="14"/>
        <v>4796.5</v>
      </c>
    </row>
    <row r="638" spans="1:10" ht="16.5" thickBot="1">
      <c r="A638" s="211"/>
      <c r="B638" s="212"/>
      <c r="C638" s="213"/>
      <c r="D638" s="185" t="s">
        <v>810</v>
      </c>
      <c r="E638" s="165">
        <v>0.29697624190064881</v>
      </c>
      <c r="F638" s="165">
        <v>0.29697624190064881</v>
      </c>
      <c r="G638" s="165">
        <v>0.29697624190064881</v>
      </c>
      <c r="H638" s="165">
        <v>0.29697624190064881</v>
      </c>
      <c r="I638" s="165">
        <v>0.29697624190064881</v>
      </c>
      <c r="J638" s="166">
        <f t="shared" si="14"/>
        <v>1.484881209503244</v>
      </c>
    </row>
    <row r="639" spans="1:10" ht="16.5" thickBot="1">
      <c r="A639" s="211"/>
      <c r="B639" s="212"/>
      <c r="C639" s="213"/>
      <c r="D639" s="185" t="s">
        <v>811</v>
      </c>
      <c r="E639" s="165">
        <v>0.18898488120950382</v>
      </c>
      <c r="F639" s="165">
        <v>0.18898488120950382</v>
      </c>
      <c r="G639" s="165">
        <v>0.18898488120950382</v>
      </c>
      <c r="H639" s="165">
        <v>0.18898488120950382</v>
      </c>
      <c r="I639" s="165">
        <v>0.18898488120950382</v>
      </c>
      <c r="J639" s="166">
        <f t="shared" si="14"/>
        <v>0.94492440604751915</v>
      </c>
    </row>
    <row r="640" spans="1:10" ht="16.5" thickBot="1">
      <c r="A640" s="211"/>
      <c r="B640" s="212"/>
      <c r="C640" s="213"/>
      <c r="D640" s="185" t="s">
        <v>812</v>
      </c>
      <c r="E640" s="158">
        <v>5000</v>
      </c>
      <c r="F640" s="158">
        <v>5000</v>
      </c>
      <c r="G640" s="158">
        <v>5000</v>
      </c>
      <c r="H640" s="158">
        <v>5000</v>
      </c>
      <c r="I640" s="158">
        <v>5000</v>
      </c>
      <c r="J640" s="159">
        <f t="shared" si="14"/>
        <v>25000</v>
      </c>
    </row>
    <row r="641" spans="1:10" ht="16.5" thickBot="1">
      <c r="A641" s="211">
        <v>249</v>
      </c>
      <c r="B641" s="212" t="s">
        <v>224</v>
      </c>
      <c r="C641" s="213" t="s">
        <v>746</v>
      </c>
      <c r="D641" s="185" t="s">
        <v>809</v>
      </c>
      <c r="E641" s="158">
        <v>35.741399999999999</v>
      </c>
      <c r="F641" s="158">
        <v>35.741399999999999</v>
      </c>
      <c r="G641" s="158">
        <v>35.741399999999999</v>
      </c>
      <c r="H641" s="158">
        <v>35.741399999999999</v>
      </c>
      <c r="I641" s="158">
        <v>35.741399999999999</v>
      </c>
      <c r="J641" s="159">
        <f t="shared" si="14"/>
        <v>178.70699999999999</v>
      </c>
    </row>
    <row r="642" spans="1:10" ht="16.5" thickBot="1">
      <c r="A642" s="211"/>
      <c r="B642" s="212"/>
      <c r="C642" s="213"/>
      <c r="D642" s="185" t="s">
        <v>810</v>
      </c>
      <c r="E642" s="165">
        <v>6.1339092872570361E-2</v>
      </c>
      <c r="F642" s="165">
        <v>6.1339092872570361E-2</v>
      </c>
      <c r="G642" s="165">
        <v>6.1339092872570361E-2</v>
      </c>
      <c r="H642" s="165">
        <v>6.1339092872570361E-2</v>
      </c>
      <c r="I642" s="165">
        <v>6.1339092872570361E-2</v>
      </c>
      <c r="J642" s="166">
        <f t="shared" si="14"/>
        <v>0.30669546436285178</v>
      </c>
    </row>
    <row r="643" spans="1:10" ht="16.5" thickBot="1">
      <c r="A643" s="211"/>
      <c r="B643" s="212"/>
      <c r="C643" s="213"/>
      <c r="D643" s="185" t="s">
        <v>811</v>
      </c>
      <c r="E643" s="165">
        <v>0</v>
      </c>
      <c r="F643" s="165">
        <v>0</v>
      </c>
      <c r="G643" s="165">
        <v>0</v>
      </c>
      <c r="H643" s="165">
        <v>0</v>
      </c>
      <c r="I643" s="165">
        <v>0</v>
      </c>
      <c r="J643" s="166">
        <f t="shared" si="14"/>
        <v>0</v>
      </c>
    </row>
    <row r="644" spans="1:10" ht="16.5" thickBot="1">
      <c r="A644" s="211"/>
      <c r="B644" s="212"/>
      <c r="C644" s="213"/>
      <c r="D644" s="185" t="s">
        <v>812</v>
      </c>
      <c r="E644" s="158">
        <v>1420</v>
      </c>
      <c r="F644" s="158">
        <v>1420</v>
      </c>
      <c r="G644" s="158">
        <v>1420</v>
      </c>
      <c r="H644" s="158">
        <v>1420</v>
      </c>
      <c r="I644" s="158">
        <v>1420</v>
      </c>
      <c r="J644" s="159">
        <f t="shared" si="14"/>
        <v>7100</v>
      </c>
    </row>
    <row r="645" spans="1:10" ht="16.5" thickBot="1">
      <c r="A645" s="211">
        <v>250</v>
      </c>
      <c r="B645" s="212" t="s">
        <v>353</v>
      </c>
      <c r="C645" s="213" t="s">
        <v>748</v>
      </c>
      <c r="D645" s="185" t="s">
        <v>809</v>
      </c>
      <c r="E645" s="158">
        <v>93.81431512651784</v>
      </c>
      <c r="F645" s="158">
        <v>93.81431512651784</v>
      </c>
      <c r="G645" s="158">
        <v>93.81431512651784</v>
      </c>
      <c r="H645" s="158">
        <v>93.81431512651784</v>
      </c>
      <c r="I645" s="158">
        <v>93.81431512651784</v>
      </c>
      <c r="J645" s="159">
        <f t="shared" si="14"/>
        <v>469.0715756325892</v>
      </c>
    </row>
    <row r="646" spans="1:10" ht="16.5" thickBot="1">
      <c r="A646" s="211"/>
      <c r="B646" s="212"/>
      <c r="C646" s="213"/>
      <c r="D646" s="185" t="s">
        <v>810</v>
      </c>
      <c r="E646" s="165">
        <v>5.8655862275543745E-3</v>
      </c>
      <c r="F646" s="165">
        <v>5.8655862275543745E-3</v>
      </c>
      <c r="G646" s="165">
        <v>5.8655862275543745E-3</v>
      </c>
      <c r="H646" s="165">
        <v>5.8655862275543745E-3</v>
      </c>
      <c r="I646" s="165">
        <v>5.8655862275543745E-3</v>
      </c>
      <c r="J646" s="166">
        <f t="shared" si="14"/>
        <v>2.9327931137771872E-2</v>
      </c>
    </row>
    <row r="647" spans="1:10" ht="16.5" thickBot="1">
      <c r="A647" s="211"/>
      <c r="B647" s="212"/>
      <c r="C647" s="213"/>
      <c r="D647" s="185" t="s">
        <v>811</v>
      </c>
      <c r="E647" s="165">
        <v>0.3913606911447095</v>
      </c>
      <c r="F647" s="165">
        <v>0.3913606911447095</v>
      </c>
      <c r="G647" s="165">
        <v>0.3913606911447095</v>
      </c>
      <c r="H647" s="165">
        <v>0.3913606911447095</v>
      </c>
      <c r="I647" s="165">
        <v>0.3913606911447095</v>
      </c>
      <c r="J647" s="166">
        <f t="shared" si="14"/>
        <v>1.9568034557235476</v>
      </c>
    </row>
    <row r="648" spans="1:10" ht="16.5" thickBot="1">
      <c r="A648" s="211"/>
      <c r="B648" s="212"/>
      <c r="C648" s="213"/>
      <c r="D648" s="185" t="s">
        <v>812</v>
      </c>
      <c r="E648" s="158">
        <v>150</v>
      </c>
      <c r="F648" s="158">
        <v>150</v>
      </c>
      <c r="G648" s="158">
        <v>150</v>
      </c>
      <c r="H648" s="158">
        <v>150</v>
      </c>
      <c r="I648" s="158">
        <v>150</v>
      </c>
      <c r="J648" s="159">
        <f t="shared" si="14"/>
        <v>750</v>
      </c>
    </row>
    <row r="649" spans="1:10" ht="16.5" thickBot="1">
      <c r="A649" s="211">
        <v>256</v>
      </c>
      <c r="B649" s="212" t="s">
        <v>356</v>
      </c>
      <c r="C649" s="213" t="s">
        <v>769</v>
      </c>
      <c r="D649" s="185" t="s">
        <v>809</v>
      </c>
      <c r="E649" s="158">
        <v>655.56399999999996</v>
      </c>
      <c r="F649" s="158">
        <v>799.64400000000012</v>
      </c>
      <c r="G649" s="158">
        <v>943.72400000000016</v>
      </c>
      <c r="H649" s="158">
        <v>943.72400000000016</v>
      </c>
      <c r="I649" s="158">
        <v>943.72400000000016</v>
      </c>
      <c r="J649" s="159">
        <f t="shared" si="14"/>
        <v>4286.380000000001</v>
      </c>
    </row>
    <row r="650" spans="1:10" ht="16.5" thickBot="1">
      <c r="A650" s="211"/>
      <c r="B650" s="212"/>
      <c r="C650" s="213"/>
      <c r="D650" s="185" t="s">
        <v>810</v>
      </c>
      <c r="E650" s="165">
        <v>9.5864470842332877E-2</v>
      </c>
      <c r="F650" s="165">
        <v>0.11693358531317526</v>
      </c>
      <c r="G650" s="165">
        <v>0.13800269978401766</v>
      </c>
      <c r="H650" s="165">
        <v>0.13800269978401766</v>
      </c>
      <c r="I650" s="165">
        <v>0.13800269978401766</v>
      </c>
      <c r="J650" s="166">
        <f t="shared" si="14"/>
        <v>0.62680615550756114</v>
      </c>
    </row>
    <row r="651" spans="1:10" ht="16.5" thickBot="1">
      <c r="A651" s="211"/>
      <c r="B651" s="212"/>
      <c r="C651" s="213"/>
      <c r="D651" s="185" t="s">
        <v>811</v>
      </c>
      <c r="E651" s="165">
        <v>7.1787796976242088E-2</v>
      </c>
      <c r="F651" s="165">
        <v>8.7565334773218387E-2</v>
      </c>
      <c r="G651" s="165">
        <v>0.10334287257019467</v>
      </c>
      <c r="H651" s="165">
        <v>0.10334287257019467</v>
      </c>
      <c r="I651" s="165">
        <v>0.10334287257019467</v>
      </c>
      <c r="J651" s="166">
        <f t="shared" si="14"/>
        <v>0.46938174946004452</v>
      </c>
    </row>
    <row r="652" spans="1:10" ht="16.5" thickBot="1">
      <c r="A652" s="211"/>
      <c r="B652" s="212"/>
      <c r="C652" s="213"/>
      <c r="D652" s="185" t="s">
        <v>812</v>
      </c>
      <c r="E652" s="158">
        <v>9100</v>
      </c>
      <c r="F652" s="158">
        <v>11100</v>
      </c>
      <c r="G652" s="158">
        <v>13100</v>
      </c>
      <c r="H652" s="158">
        <v>13100</v>
      </c>
      <c r="I652" s="158">
        <v>13100</v>
      </c>
      <c r="J652" s="159">
        <f t="shared" si="14"/>
        <v>59500</v>
      </c>
    </row>
    <row r="653" spans="1:10" ht="16.5" thickBot="1">
      <c r="A653" s="211">
        <v>257</v>
      </c>
      <c r="B653" s="212" t="s">
        <v>358</v>
      </c>
      <c r="C653" s="213" t="s">
        <v>780</v>
      </c>
      <c r="D653" s="185" t="s">
        <v>809</v>
      </c>
      <c r="E653" s="158">
        <v>309.5</v>
      </c>
      <c r="F653" s="158">
        <v>371.4</v>
      </c>
      <c r="G653" s="158">
        <v>433.3</v>
      </c>
      <c r="H653" s="158">
        <v>433.3</v>
      </c>
      <c r="I653" s="158">
        <v>433.3</v>
      </c>
      <c r="J653" s="159">
        <f t="shared" si="14"/>
        <v>1980.8</v>
      </c>
    </row>
    <row r="654" spans="1:10" ht="16.5" thickBot="1">
      <c r="A654" s="211"/>
      <c r="B654" s="212"/>
      <c r="C654" s="213"/>
      <c r="D654" s="185" t="s">
        <v>810</v>
      </c>
      <c r="E654" s="165">
        <v>4.9136069114470979E-2</v>
      </c>
      <c r="F654" s="165">
        <v>5.8963282937365177E-2</v>
      </c>
      <c r="G654" s="165">
        <v>6.8790496760259376E-2</v>
      </c>
      <c r="H654" s="165">
        <v>6.8790496760259376E-2</v>
      </c>
      <c r="I654" s="165">
        <v>6.8790496760259376E-2</v>
      </c>
      <c r="J654" s="166">
        <f t="shared" si="14"/>
        <v>0.3144708423326143</v>
      </c>
    </row>
    <row r="655" spans="1:10" ht="16.5" thickBot="1">
      <c r="A655" s="211"/>
      <c r="B655" s="212"/>
      <c r="C655" s="213"/>
      <c r="D655" s="185" t="s">
        <v>811</v>
      </c>
      <c r="E655" s="165">
        <v>4.9676025917926706E-2</v>
      </c>
      <c r="F655" s="165">
        <v>5.9611231101512049E-2</v>
      </c>
      <c r="G655" s="165">
        <v>6.9546436285097366E-2</v>
      </c>
      <c r="H655" s="165">
        <v>6.9546436285097366E-2</v>
      </c>
      <c r="I655" s="165">
        <v>6.9546436285097366E-2</v>
      </c>
      <c r="J655" s="166">
        <f t="shared" si="14"/>
        <v>0.31792656587473089</v>
      </c>
    </row>
    <row r="656" spans="1:10" ht="16.5" thickBot="1">
      <c r="A656" s="211"/>
      <c r="B656" s="212"/>
      <c r="C656" s="213"/>
      <c r="D656" s="185" t="s">
        <v>812</v>
      </c>
      <c r="E656" s="158">
        <v>5000</v>
      </c>
      <c r="F656" s="158">
        <v>6000</v>
      </c>
      <c r="G656" s="158">
        <v>7000</v>
      </c>
      <c r="H656" s="158">
        <v>7000</v>
      </c>
      <c r="I656" s="158">
        <v>7000</v>
      </c>
      <c r="J656" s="159">
        <f t="shared" si="14"/>
        <v>32000</v>
      </c>
    </row>
    <row r="657" spans="1:10" ht="16.5" thickBot="1">
      <c r="A657" s="211">
        <v>258</v>
      </c>
      <c r="B657" s="212" t="s">
        <v>361</v>
      </c>
      <c r="C657" s="213" t="s">
        <v>781</v>
      </c>
      <c r="D657" s="185" t="s">
        <v>809</v>
      </c>
      <c r="E657" s="158">
        <v>364.13850000000002</v>
      </c>
      <c r="F657" s="158">
        <v>447.84849999999994</v>
      </c>
      <c r="G657" s="158">
        <v>531.55849999999987</v>
      </c>
      <c r="H657" s="158">
        <v>531.55849999999987</v>
      </c>
      <c r="I657" s="158">
        <v>531.55849999999987</v>
      </c>
      <c r="J657" s="159">
        <f t="shared" si="14"/>
        <v>2406.6624999999995</v>
      </c>
    </row>
    <row r="658" spans="1:10" ht="16.5" thickBot="1">
      <c r="A658" s="211"/>
      <c r="B658" s="212"/>
      <c r="C658" s="213"/>
      <c r="D658" s="185" t="s">
        <v>810</v>
      </c>
      <c r="E658" s="165">
        <v>5.2942224622030389E-2</v>
      </c>
      <c r="F658" s="165">
        <v>6.5112850971922431E-2</v>
      </c>
      <c r="G658" s="165">
        <v>7.7283477321814481E-2</v>
      </c>
      <c r="H658" s="165">
        <v>7.7283477321814481E-2</v>
      </c>
      <c r="I658" s="165">
        <v>7.7283477321814481E-2</v>
      </c>
      <c r="J658" s="166">
        <f t="shared" si="14"/>
        <v>0.34990550755939631</v>
      </c>
    </row>
    <row r="659" spans="1:10" ht="16.5" thickBot="1">
      <c r="A659" s="211"/>
      <c r="B659" s="212"/>
      <c r="C659" s="213"/>
      <c r="D659" s="185" t="s">
        <v>811</v>
      </c>
      <c r="E659" s="165">
        <v>5.3083153347732323E-2</v>
      </c>
      <c r="F659" s="165">
        <v>6.5286177105831705E-2</v>
      </c>
      <c r="G659" s="165">
        <v>7.7489200863931101E-2</v>
      </c>
      <c r="H659" s="165">
        <v>7.7489200863931101E-2</v>
      </c>
      <c r="I659" s="165">
        <v>7.7489200863931101E-2</v>
      </c>
      <c r="J659" s="166">
        <f t="shared" si="14"/>
        <v>0.35083693304535735</v>
      </c>
    </row>
    <row r="660" spans="1:10" ht="16.5" thickBot="1">
      <c r="A660" s="211"/>
      <c r="B660" s="212"/>
      <c r="C660" s="213"/>
      <c r="D660" s="185" t="s">
        <v>812</v>
      </c>
      <c r="E660" s="158">
        <v>4350</v>
      </c>
      <c r="F660" s="158">
        <v>5350</v>
      </c>
      <c r="G660" s="158">
        <v>6350</v>
      </c>
      <c r="H660" s="158">
        <v>6350</v>
      </c>
      <c r="I660" s="158">
        <v>6350</v>
      </c>
      <c r="J660" s="159">
        <f t="shared" si="14"/>
        <v>28750</v>
      </c>
    </row>
    <row r="661" spans="1:10" ht="16.5" thickBot="1">
      <c r="A661" s="211">
        <v>259</v>
      </c>
      <c r="B661" s="212" t="s">
        <v>364</v>
      </c>
      <c r="C661" s="213" t="s">
        <v>783</v>
      </c>
      <c r="D661" s="185" t="s">
        <v>809</v>
      </c>
      <c r="E661" s="158">
        <v>1763.143</v>
      </c>
      <c r="F661" s="158">
        <v>1763.143</v>
      </c>
      <c r="G661" s="158">
        <v>1763.143</v>
      </c>
      <c r="H661" s="158">
        <v>1763.143</v>
      </c>
      <c r="I661" s="158">
        <v>1763.143</v>
      </c>
      <c r="J661" s="159">
        <f t="shared" si="14"/>
        <v>8815.7150000000001</v>
      </c>
    </row>
    <row r="662" spans="1:10" ht="16.5" thickBot="1">
      <c r="A662" s="211"/>
      <c r="B662" s="212"/>
      <c r="C662" s="213"/>
      <c r="D662" s="185" t="s">
        <v>810</v>
      </c>
      <c r="E662" s="165">
        <v>0.3569168466522688</v>
      </c>
      <c r="F662" s="165">
        <v>0.3569168466522688</v>
      </c>
      <c r="G662" s="165">
        <v>0.3569168466522688</v>
      </c>
      <c r="H662" s="165">
        <v>0.3569168466522688</v>
      </c>
      <c r="I662" s="165">
        <v>0.3569168466522688</v>
      </c>
      <c r="J662" s="166">
        <f t="shared" si="14"/>
        <v>1.784584233261344</v>
      </c>
    </row>
    <row r="663" spans="1:10" ht="16.5" thickBot="1">
      <c r="A663" s="211"/>
      <c r="B663" s="212"/>
      <c r="C663" s="213"/>
      <c r="D663" s="185" t="s">
        <v>811</v>
      </c>
      <c r="E663" s="165">
        <v>0</v>
      </c>
      <c r="F663" s="165">
        <v>0</v>
      </c>
      <c r="G663" s="165">
        <v>0</v>
      </c>
      <c r="H663" s="165">
        <v>0</v>
      </c>
      <c r="I663" s="165">
        <v>0</v>
      </c>
      <c r="J663" s="166">
        <f t="shared" si="14"/>
        <v>0</v>
      </c>
    </row>
    <row r="664" spans="1:10" ht="16.5" thickBot="1">
      <c r="A664" s="211"/>
      <c r="B664" s="212"/>
      <c r="C664" s="213"/>
      <c r="D664" s="185" t="s">
        <v>812</v>
      </c>
      <c r="E664" s="158">
        <v>7100</v>
      </c>
      <c r="F664" s="158">
        <v>7100</v>
      </c>
      <c r="G664" s="158">
        <v>7100</v>
      </c>
      <c r="H664" s="158">
        <v>7100</v>
      </c>
      <c r="I664" s="158">
        <v>7100</v>
      </c>
      <c r="J664" s="159">
        <f t="shared" si="14"/>
        <v>35500</v>
      </c>
    </row>
    <row r="665" spans="1:10" ht="16.5" thickBot="1">
      <c r="A665" s="211">
        <v>261</v>
      </c>
      <c r="B665" s="212" t="s">
        <v>366</v>
      </c>
      <c r="C665" s="213" t="s">
        <v>801</v>
      </c>
      <c r="D665" s="185" t="s">
        <v>809</v>
      </c>
      <c r="E665" s="158">
        <v>13600.5</v>
      </c>
      <c r="F665" s="158">
        <v>13600.5</v>
      </c>
      <c r="G665" s="158">
        <v>13600.5</v>
      </c>
      <c r="H665" s="158">
        <v>13600.5</v>
      </c>
      <c r="I665" s="158">
        <v>13600.5</v>
      </c>
      <c r="J665" s="159">
        <f t="shared" si="14"/>
        <v>68002.5</v>
      </c>
    </row>
    <row r="666" spans="1:10" ht="16.5" thickBot="1">
      <c r="A666" s="211"/>
      <c r="B666" s="212"/>
      <c r="C666" s="213"/>
      <c r="D666" s="185" t="s">
        <v>810</v>
      </c>
      <c r="E666" s="165">
        <v>3.3223542116630771</v>
      </c>
      <c r="F666" s="165">
        <v>3.3223542116630771</v>
      </c>
      <c r="G666" s="165">
        <v>3.3223542116630771</v>
      </c>
      <c r="H666" s="165">
        <v>3.3223542116630771</v>
      </c>
      <c r="I666" s="165">
        <v>3.3223542116630771</v>
      </c>
      <c r="J666" s="166">
        <f t="shared" si="14"/>
        <v>16.611771058315384</v>
      </c>
    </row>
    <row r="667" spans="1:10" ht="16.5" thickBot="1">
      <c r="A667" s="211"/>
      <c r="B667" s="212"/>
      <c r="C667" s="213"/>
      <c r="D667" s="185" t="s">
        <v>811</v>
      </c>
      <c r="E667" s="165">
        <v>0.37742980561555178</v>
      </c>
      <c r="F667" s="165">
        <v>0.37742980561555178</v>
      </c>
      <c r="G667" s="165">
        <v>0.37742980561555178</v>
      </c>
      <c r="H667" s="165">
        <v>0.37742980561555178</v>
      </c>
      <c r="I667" s="165">
        <v>0.37742980561555178</v>
      </c>
      <c r="J667" s="166">
        <f t="shared" si="14"/>
        <v>1.887149028077759</v>
      </c>
    </row>
    <row r="668" spans="1:10" ht="16.5" thickBot="1">
      <c r="A668" s="211"/>
      <c r="B668" s="212"/>
      <c r="C668" s="213"/>
      <c r="D668" s="185" t="s">
        <v>812</v>
      </c>
      <c r="E668" s="158">
        <v>1500</v>
      </c>
      <c r="F668" s="158">
        <v>1500</v>
      </c>
      <c r="G668" s="158">
        <v>1500</v>
      </c>
      <c r="H668" s="158">
        <v>1500</v>
      </c>
      <c r="I668" s="158">
        <v>1500</v>
      </c>
      <c r="J668" s="159">
        <f t="shared" si="14"/>
        <v>7500</v>
      </c>
    </row>
    <row r="669" spans="1:10" ht="16.5" thickBot="1">
      <c r="A669" s="211">
        <v>262</v>
      </c>
      <c r="B669" s="212" t="s">
        <v>212</v>
      </c>
      <c r="C669" s="213" t="s">
        <v>787</v>
      </c>
      <c r="D669" s="185" t="s">
        <v>809</v>
      </c>
      <c r="E669" s="158">
        <v>4754.8812500000004</v>
      </c>
      <c r="F669" s="158">
        <v>4579.1812499999996</v>
      </c>
      <c r="G669" s="158">
        <v>4403.4812499999998</v>
      </c>
      <c r="H669" s="158">
        <v>4403.4812499999998</v>
      </c>
      <c r="I669" s="158">
        <v>4403.4812499999998</v>
      </c>
      <c r="J669" s="159">
        <f t="shared" si="14"/>
        <v>22544.506250000002</v>
      </c>
    </row>
    <row r="670" spans="1:10" ht="16.5" thickBot="1">
      <c r="A670" s="211"/>
      <c r="B670" s="212"/>
      <c r="C670" s="213"/>
      <c r="D670" s="185" t="s">
        <v>810</v>
      </c>
      <c r="E670" s="165">
        <v>0.13151322894168505</v>
      </c>
      <c r="F670" s="165">
        <v>0.1266536177105835</v>
      </c>
      <c r="G670" s="165">
        <v>0.12179400647948199</v>
      </c>
      <c r="H670" s="165">
        <v>0.12179400647948199</v>
      </c>
      <c r="I670" s="165">
        <v>0.12179400647948199</v>
      </c>
      <c r="J670" s="166">
        <f t="shared" ref="J670:J733" si="15">SUM(E670:I670)</f>
        <v>0.62354886609071458</v>
      </c>
    </row>
    <row r="671" spans="1:10" ht="16.5" thickBot="1">
      <c r="A671" s="211"/>
      <c r="B671" s="212"/>
      <c r="C671" s="213"/>
      <c r="D671" s="185" t="s">
        <v>811</v>
      </c>
      <c r="E671" s="165">
        <v>0.16073839092872616</v>
      </c>
      <c r="F671" s="165">
        <v>0.1562243520518363</v>
      </c>
      <c r="G671" s="165">
        <v>0.15035610151187948</v>
      </c>
      <c r="H671" s="165">
        <v>0.15042737580993562</v>
      </c>
      <c r="I671" s="165">
        <v>0.15010664146868294</v>
      </c>
      <c r="J671" s="166">
        <f t="shared" si="15"/>
        <v>0.76785286177106049</v>
      </c>
    </row>
    <row r="672" spans="1:10" ht="16.5" thickBot="1">
      <c r="A672" s="211"/>
      <c r="B672" s="212"/>
      <c r="C672" s="213"/>
      <c r="D672" s="185" t="s">
        <v>812</v>
      </c>
      <c r="E672" s="158">
        <v>54125</v>
      </c>
      <c r="F672" s="158">
        <v>52125</v>
      </c>
      <c r="G672" s="158">
        <v>50125</v>
      </c>
      <c r="H672" s="158">
        <v>50125</v>
      </c>
      <c r="I672" s="158">
        <v>50125</v>
      </c>
      <c r="J672" s="159">
        <f t="shared" si="15"/>
        <v>256625</v>
      </c>
    </row>
    <row r="673" spans="1:10" ht="16.5" customHeight="1" thickBot="1">
      <c r="A673" s="211">
        <v>267</v>
      </c>
      <c r="B673" s="212" t="s">
        <v>369</v>
      </c>
      <c r="C673" s="213" t="s">
        <v>760</v>
      </c>
      <c r="D673" s="185" t="s">
        <v>809</v>
      </c>
      <c r="E673" s="158">
        <v>5591.2304000000004</v>
      </c>
      <c r="F673" s="158">
        <v>5591.2304000000004</v>
      </c>
      <c r="G673" s="158">
        <v>5591.2304000000004</v>
      </c>
      <c r="H673" s="158">
        <v>5591.2304000000004</v>
      </c>
      <c r="I673" s="158">
        <v>5591.2304000000004</v>
      </c>
      <c r="J673" s="159">
        <f t="shared" si="15"/>
        <v>27956.152000000002</v>
      </c>
    </row>
    <row r="674" spans="1:10" ht="16.5" thickBot="1">
      <c r="A674" s="211"/>
      <c r="B674" s="212"/>
      <c r="C674" s="213"/>
      <c r="D674" s="185" t="s">
        <v>810</v>
      </c>
      <c r="E674" s="165">
        <v>0.63208639308855474</v>
      </c>
      <c r="F674" s="165">
        <v>0.63208639308855474</v>
      </c>
      <c r="G674" s="165">
        <v>0.63208639308855474</v>
      </c>
      <c r="H674" s="165">
        <v>0.63208639308855474</v>
      </c>
      <c r="I674" s="165">
        <v>0.63208639308855474</v>
      </c>
      <c r="J674" s="166">
        <f t="shared" si="15"/>
        <v>3.1604319654427737</v>
      </c>
    </row>
    <row r="675" spans="1:10" ht="16.5" thickBot="1">
      <c r="A675" s="211"/>
      <c r="B675" s="212"/>
      <c r="C675" s="213"/>
      <c r="D675" s="185" t="s">
        <v>811</v>
      </c>
      <c r="E675" s="165">
        <v>1.0615809935205214</v>
      </c>
      <c r="F675" s="165">
        <v>1.0615809935205214</v>
      </c>
      <c r="G675" s="165">
        <v>1.0615809935205214</v>
      </c>
      <c r="H675" s="165">
        <v>1.0615809935205214</v>
      </c>
      <c r="I675" s="165">
        <v>1.0615809935205214</v>
      </c>
      <c r="J675" s="166">
        <f t="shared" si="15"/>
        <v>5.3079049676026067</v>
      </c>
    </row>
    <row r="676" spans="1:10" ht="16.5" thickBot="1">
      <c r="A676" s="211"/>
      <c r="B676" s="212"/>
      <c r="C676" s="213"/>
      <c r="D676" s="185" t="s">
        <v>812</v>
      </c>
      <c r="E676" s="158">
        <v>75040</v>
      </c>
      <c r="F676" s="158">
        <v>75040</v>
      </c>
      <c r="G676" s="158">
        <v>75040</v>
      </c>
      <c r="H676" s="158">
        <v>75040</v>
      </c>
      <c r="I676" s="158">
        <v>75040</v>
      </c>
      <c r="J676" s="159">
        <f t="shared" si="15"/>
        <v>375200</v>
      </c>
    </row>
    <row r="677" spans="1:10" ht="16.5" thickBot="1">
      <c r="A677" s="211">
        <v>280</v>
      </c>
      <c r="B677" s="212" t="s">
        <v>371</v>
      </c>
      <c r="C677" s="213" t="s">
        <v>846</v>
      </c>
      <c r="D677" s="185" t="s">
        <v>809</v>
      </c>
      <c r="E677" s="158">
        <v>0</v>
      </c>
      <c r="F677" s="158">
        <v>0</v>
      </c>
      <c r="G677" s="158">
        <v>0</v>
      </c>
      <c r="H677" s="158">
        <v>0</v>
      </c>
      <c r="I677" s="158">
        <v>0</v>
      </c>
      <c r="J677" s="159">
        <f t="shared" si="15"/>
        <v>0</v>
      </c>
    </row>
    <row r="678" spans="1:10" ht="16.5" thickBot="1">
      <c r="A678" s="211"/>
      <c r="B678" s="212"/>
      <c r="C678" s="213"/>
      <c r="D678" s="185" t="s">
        <v>810</v>
      </c>
      <c r="E678" s="165">
        <v>0</v>
      </c>
      <c r="F678" s="165">
        <v>0</v>
      </c>
      <c r="G678" s="165">
        <v>0</v>
      </c>
      <c r="H678" s="165">
        <v>0</v>
      </c>
      <c r="I678" s="165">
        <v>0</v>
      </c>
      <c r="J678" s="166">
        <f t="shared" si="15"/>
        <v>0</v>
      </c>
    </row>
    <row r="679" spans="1:10" ht="16.5" thickBot="1">
      <c r="A679" s="211"/>
      <c r="B679" s="212"/>
      <c r="C679" s="213"/>
      <c r="D679" s="185" t="s">
        <v>811</v>
      </c>
      <c r="E679" s="165">
        <v>0</v>
      </c>
      <c r="F679" s="165">
        <v>0</v>
      </c>
      <c r="G679" s="165">
        <v>0</v>
      </c>
      <c r="H679" s="165">
        <v>0</v>
      </c>
      <c r="I679" s="165">
        <v>0</v>
      </c>
      <c r="J679" s="166">
        <f t="shared" si="15"/>
        <v>0</v>
      </c>
    </row>
    <row r="680" spans="1:10" ht="16.5" thickBot="1">
      <c r="A680" s="211"/>
      <c r="B680" s="212"/>
      <c r="C680" s="213"/>
      <c r="D680" s="185" t="s">
        <v>812</v>
      </c>
      <c r="E680" s="158">
        <v>4</v>
      </c>
      <c r="F680" s="158">
        <v>4</v>
      </c>
      <c r="G680" s="158">
        <v>4</v>
      </c>
      <c r="H680" s="158">
        <v>4</v>
      </c>
      <c r="I680" s="158">
        <v>4</v>
      </c>
      <c r="J680" s="159">
        <f t="shared" si="15"/>
        <v>20</v>
      </c>
    </row>
    <row r="681" spans="1:10" ht="16.5" thickBot="1">
      <c r="A681" s="211">
        <v>282</v>
      </c>
      <c r="B681" s="212" t="s">
        <v>373</v>
      </c>
      <c r="C681" s="213" t="s">
        <v>733</v>
      </c>
      <c r="D681" s="185" t="s">
        <v>809</v>
      </c>
      <c r="E681" s="158">
        <v>3.9390000000000001E-2</v>
      </c>
      <c r="F681" s="158">
        <v>3.9390000000000001E-2</v>
      </c>
      <c r="G681" s="158">
        <v>3.9390000000000001E-2</v>
      </c>
      <c r="H681" s="158">
        <v>3.9390000000000001E-2</v>
      </c>
      <c r="I681" s="158">
        <v>3.9390000000000001E-2</v>
      </c>
      <c r="J681" s="159">
        <f t="shared" si="15"/>
        <v>0.19695000000000001</v>
      </c>
    </row>
    <row r="682" spans="1:10" ht="16.5" thickBot="1">
      <c r="A682" s="211"/>
      <c r="B682" s="212"/>
      <c r="C682" s="213"/>
      <c r="D682" s="185" t="s">
        <v>810</v>
      </c>
      <c r="E682" s="165">
        <v>0</v>
      </c>
      <c r="F682" s="165">
        <v>0</v>
      </c>
      <c r="G682" s="165">
        <v>0</v>
      </c>
      <c r="H682" s="165">
        <v>0</v>
      </c>
      <c r="I682" s="165">
        <v>0</v>
      </c>
      <c r="J682" s="166">
        <f t="shared" si="15"/>
        <v>0</v>
      </c>
    </row>
    <row r="683" spans="1:10" ht="16.5" thickBot="1">
      <c r="A683" s="211"/>
      <c r="B683" s="212"/>
      <c r="C683" s="213"/>
      <c r="D683" s="185" t="s">
        <v>811</v>
      </c>
      <c r="E683" s="165">
        <v>0</v>
      </c>
      <c r="F683" s="165">
        <v>0</v>
      </c>
      <c r="G683" s="165">
        <v>0</v>
      </c>
      <c r="H683" s="165">
        <v>0</v>
      </c>
      <c r="I683" s="165">
        <v>0</v>
      </c>
      <c r="J683" s="166">
        <f t="shared" si="15"/>
        <v>0</v>
      </c>
    </row>
    <row r="684" spans="1:10" ht="16.5" thickBot="1">
      <c r="A684" s="211"/>
      <c r="B684" s="212"/>
      <c r="C684" s="213"/>
      <c r="D684" s="185" t="s">
        <v>812</v>
      </c>
      <c r="E684" s="158">
        <v>1</v>
      </c>
      <c r="F684" s="158">
        <v>1</v>
      </c>
      <c r="G684" s="158">
        <v>1</v>
      </c>
      <c r="H684" s="158">
        <v>1</v>
      </c>
      <c r="I684" s="158">
        <v>1</v>
      </c>
      <c r="J684" s="159">
        <f t="shared" si="15"/>
        <v>5</v>
      </c>
    </row>
    <row r="685" spans="1:10" ht="16.5" thickBot="1">
      <c r="A685" s="211">
        <v>283</v>
      </c>
      <c r="B685" s="212" t="s">
        <v>375</v>
      </c>
      <c r="C685" s="213" t="s">
        <v>735</v>
      </c>
      <c r="D685" s="185" t="s">
        <v>809</v>
      </c>
      <c r="E685" s="158">
        <v>1.32E-2</v>
      </c>
      <c r="F685" s="158">
        <v>1.32E-2</v>
      </c>
      <c r="G685" s="158">
        <v>1.32E-2</v>
      </c>
      <c r="H685" s="158">
        <v>1.32E-2</v>
      </c>
      <c r="I685" s="158">
        <v>1.32E-2</v>
      </c>
      <c r="J685" s="159">
        <f t="shared" si="15"/>
        <v>6.6000000000000003E-2</v>
      </c>
    </row>
    <row r="686" spans="1:10" ht="16.5" thickBot="1">
      <c r="A686" s="211"/>
      <c r="B686" s="212"/>
      <c r="C686" s="213"/>
      <c r="D686" s="185" t="s">
        <v>810</v>
      </c>
      <c r="E686" s="165">
        <v>0</v>
      </c>
      <c r="F686" s="165">
        <v>0</v>
      </c>
      <c r="G686" s="165">
        <v>0</v>
      </c>
      <c r="H686" s="165">
        <v>0</v>
      </c>
      <c r="I686" s="165">
        <v>0</v>
      </c>
      <c r="J686" s="166">
        <f t="shared" si="15"/>
        <v>0</v>
      </c>
    </row>
    <row r="687" spans="1:10" ht="16.5" thickBot="1">
      <c r="A687" s="211"/>
      <c r="B687" s="212"/>
      <c r="C687" s="213"/>
      <c r="D687" s="185" t="s">
        <v>811</v>
      </c>
      <c r="E687" s="165">
        <v>0</v>
      </c>
      <c r="F687" s="165">
        <v>0</v>
      </c>
      <c r="G687" s="165">
        <v>0</v>
      </c>
      <c r="H687" s="165">
        <v>0</v>
      </c>
      <c r="I687" s="165">
        <v>0</v>
      </c>
      <c r="J687" s="166">
        <f t="shared" si="15"/>
        <v>0</v>
      </c>
    </row>
    <row r="688" spans="1:10" ht="16.5" thickBot="1">
      <c r="A688" s="211"/>
      <c r="B688" s="212"/>
      <c r="C688" s="213"/>
      <c r="D688" s="185" t="s">
        <v>812</v>
      </c>
      <c r="E688" s="158">
        <v>1</v>
      </c>
      <c r="F688" s="158">
        <v>1</v>
      </c>
      <c r="G688" s="158">
        <v>1</v>
      </c>
      <c r="H688" s="158">
        <v>1</v>
      </c>
      <c r="I688" s="158">
        <v>1</v>
      </c>
      <c r="J688" s="159">
        <f t="shared" si="15"/>
        <v>5</v>
      </c>
    </row>
    <row r="689" spans="1:10" ht="16.5" customHeight="1" thickBot="1">
      <c r="A689" s="211">
        <v>284</v>
      </c>
      <c r="B689" s="212" t="s">
        <v>378</v>
      </c>
      <c r="C689" s="213" t="s">
        <v>738</v>
      </c>
      <c r="D689" s="185" t="s">
        <v>809</v>
      </c>
      <c r="E689" s="158">
        <v>0.77088999999999996</v>
      </c>
      <c r="F689" s="158">
        <v>0.77088999999999996</v>
      </c>
      <c r="G689" s="158">
        <v>0.77088999999999996</v>
      </c>
      <c r="H689" s="158">
        <v>0.77088999999999996</v>
      </c>
      <c r="I689" s="158">
        <v>0.77088999999999996</v>
      </c>
      <c r="J689" s="159">
        <f t="shared" si="15"/>
        <v>3.8544499999999999</v>
      </c>
    </row>
    <row r="690" spans="1:10" ht="16.5" thickBot="1">
      <c r="A690" s="211"/>
      <c r="B690" s="212"/>
      <c r="C690" s="213"/>
      <c r="D690" s="185" t="s">
        <v>810</v>
      </c>
      <c r="E690" s="165">
        <v>2.5917926565874799E-4</v>
      </c>
      <c r="F690" s="165">
        <v>2.5917926565874799E-4</v>
      </c>
      <c r="G690" s="165">
        <v>2.5917926565874799E-4</v>
      </c>
      <c r="H690" s="165">
        <v>2.5917926565874799E-4</v>
      </c>
      <c r="I690" s="165">
        <v>2.5917926565874799E-4</v>
      </c>
      <c r="J690" s="166">
        <f t="shared" si="15"/>
        <v>1.29589632829374E-3</v>
      </c>
    </row>
    <row r="691" spans="1:10" ht="16.5" thickBot="1">
      <c r="A691" s="211"/>
      <c r="B691" s="212"/>
      <c r="C691" s="213"/>
      <c r="D691" s="185" t="s">
        <v>811</v>
      </c>
      <c r="E691" s="165">
        <v>8.6393088552916015E-5</v>
      </c>
      <c r="F691" s="165">
        <v>8.6393088552916015E-5</v>
      </c>
      <c r="G691" s="165">
        <v>8.6393088552916015E-5</v>
      </c>
      <c r="H691" s="165">
        <v>8.6393088552916015E-5</v>
      </c>
      <c r="I691" s="165">
        <v>8.6393088552916015E-5</v>
      </c>
      <c r="J691" s="166">
        <f t="shared" si="15"/>
        <v>4.3196544276458007E-4</v>
      </c>
    </row>
    <row r="692" spans="1:10" ht="16.5" thickBot="1">
      <c r="A692" s="211"/>
      <c r="B692" s="212"/>
      <c r="C692" s="213"/>
      <c r="D692" s="185" t="s">
        <v>812</v>
      </c>
      <c r="E692" s="158">
        <v>1</v>
      </c>
      <c r="F692" s="158">
        <v>1</v>
      </c>
      <c r="G692" s="158">
        <v>1</v>
      </c>
      <c r="H692" s="158">
        <v>1</v>
      </c>
      <c r="I692" s="158">
        <v>1</v>
      </c>
      <c r="J692" s="159">
        <f t="shared" si="15"/>
        <v>5</v>
      </c>
    </row>
    <row r="693" spans="1:10" ht="16.5" thickBot="1">
      <c r="A693" s="211">
        <v>285</v>
      </c>
      <c r="B693" s="212" t="s">
        <v>380</v>
      </c>
      <c r="C693" s="213" t="s">
        <v>744</v>
      </c>
      <c r="D693" s="185" t="s">
        <v>809</v>
      </c>
      <c r="E693" s="158">
        <v>0.50016000000000005</v>
      </c>
      <c r="F693" s="158">
        <v>0.50016000000000005</v>
      </c>
      <c r="G693" s="158">
        <v>0.50016000000000005</v>
      </c>
      <c r="H693" s="158">
        <v>0.50016000000000005</v>
      </c>
      <c r="I693" s="158">
        <v>0.50016000000000005</v>
      </c>
      <c r="J693" s="159">
        <f t="shared" si="15"/>
        <v>2.5008000000000004</v>
      </c>
    </row>
    <row r="694" spans="1:10" ht="16.5" thickBot="1">
      <c r="A694" s="211"/>
      <c r="B694" s="212"/>
      <c r="C694" s="213"/>
      <c r="D694" s="185" t="s">
        <v>810</v>
      </c>
      <c r="E694" s="165">
        <v>5.5291576673866248E-5</v>
      </c>
      <c r="F694" s="165">
        <v>5.5291576673866248E-5</v>
      </c>
      <c r="G694" s="165">
        <v>5.5291576673866248E-5</v>
      </c>
      <c r="H694" s="165">
        <v>5.5291576673866248E-5</v>
      </c>
      <c r="I694" s="165">
        <v>5.5291576673866248E-5</v>
      </c>
      <c r="J694" s="166">
        <f t="shared" si="15"/>
        <v>2.7645788336933127E-4</v>
      </c>
    </row>
    <row r="695" spans="1:10" ht="16.5" thickBot="1">
      <c r="A695" s="211"/>
      <c r="B695" s="212"/>
      <c r="C695" s="213"/>
      <c r="D695" s="185" t="s">
        <v>811</v>
      </c>
      <c r="E695" s="165">
        <v>0</v>
      </c>
      <c r="F695" s="165">
        <v>0</v>
      </c>
      <c r="G695" s="165">
        <v>0</v>
      </c>
      <c r="H695" s="165">
        <v>0</v>
      </c>
      <c r="I695" s="165">
        <v>0</v>
      </c>
      <c r="J695" s="166">
        <f t="shared" si="15"/>
        <v>0</v>
      </c>
    </row>
    <row r="696" spans="1:10" ht="16.5" thickBot="1">
      <c r="A696" s="211"/>
      <c r="B696" s="212"/>
      <c r="C696" s="213"/>
      <c r="D696" s="185" t="s">
        <v>812</v>
      </c>
      <c r="E696" s="158">
        <v>1</v>
      </c>
      <c r="F696" s="158">
        <v>1</v>
      </c>
      <c r="G696" s="158">
        <v>1</v>
      </c>
      <c r="H696" s="158">
        <v>1</v>
      </c>
      <c r="I696" s="158">
        <v>1</v>
      </c>
      <c r="J696" s="159">
        <f t="shared" si="15"/>
        <v>5</v>
      </c>
    </row>
    <row r="697" spans="1:10" ht="16.5" thickBot="1">
      <c r="A697" s="211">
        <v>286</v>
      </c>
      <c r="B697" s="212" t="s">
        <v>383</v>
      </c>
      <c r="C697" s="213" t="s">
        <v>750</v>
      </c>
      <c r="D697" s="185" t="s">
        <v>809</v>
      </c>
      <c r="E697" s="158">
        <v>7.2350000000000001E-3</v>
      </c>
      <c r="F697" s="158">
        <v>7.2350000000000001E-3</v>
      </c>
      <c r="G697" s="158">
        <v>7.2350000000000001E-3</v>
      </c>
      <c r="H697" s="158">
        <v>7.2350000000000001E-3</v>
      </c>
      <c r="I697" s="158">
        <v>7.2350000000000001E-3</v>
      </c>
      <c r="J697" s="159">
        <f t="shared" si="15"/>
        <v>3.6174999999999999E-2</v>
      </c>
    </row>
    <row r="698" spans="1:10" ht="16.5" thickBot="1">
      <c r="A698" s="211"/>
      <c r="B698" s="212"/>
      <c r="C698" s="213"/>
      <c r="D698" s="185" t="s">
        <v>810</v>
      </c>
      <c r="E698" s="165">
        <v>1.1879049676025951E-6</v>
      </c>
      <c r="F698" s="165">
        <v>1.1879049676025951E-6</v>
      </c>
      <c r="G698" s="165">
        <v>1.1879049676025951E-6</v>
      </c>
      <c r="H698" s="165">
        <v>1.1879049676025951E-6</v>
      </c>
      <c r="I698" s="165">
        <v>1.1879049676025951E-6</v>
      </c>
      <c r="J698" s="166">
        <f t="shared" si="15"/>
        <v>5.9395248380129759E-6</v>
      </c>
    </row>
    <row r="699" spans="1:10" ht="16.5" thickBot="1">
      <c r="A699" s="211"/>
      <c r="B699" s="212"/>
      <c r="C699" s="213"/>
      <c r="D699" s="185" t="s">
        <v>811</v>
      </c>
      <c r="E699" s="165">
        <v>2.051835853131755E-6</v>
      </c>
      <c r="F699" s="165">
        <v>2.051835853131755E-6</v>
      </c>
      <c r="G699" s="165">
        <v>2.051835853131755E-6</v>
      </c>
      <c r="H699" s="165">
        <v>2.051835853131755E-6</v>
      </c>
      <c r="I699" s="165">
        <v>2.051835853131755E-6</v>
      </c>
      <c r="J699" s="166">
        <f t="shared" si="15"/>
        <v>1.0259179265658776E-5</v>
      </c>
    </row>
    <row r="700" spans="1:10" ht="16.5" thickBot="1">
      <c r="A700" s="211"/>
      <c r="B700" s="212"/>
      <c r="C700" s="213"/>
      <c r="D700" s="185" t="s">
        <v>812</v>
      </c>
      <c r="E700" s="158">
        <v>1</v>
      </c>
      <c r="F700" s="158">
        <v>1</v>
      </c>
      <c r="G700" s="158">
        <v>1</v>
      </c>
      <c r="H700" s="158">
        <v>1</v>
      </c>
      <c r="I700" s="158">
        <v>1</v>
      </c>
      <c r="J700" s="159">
        <f t="shared" si="15"/>
        <v>5</v>
      </c>
    </row>
    <row r="701" spans="1:10" ht="16.5" thickBot="1">
      <c r="A701" s="211">
        <v>287</v>
      </c>
      <c r="B701" s="212" t="s">
        <v>386</v>
      </c>
      <c r="C701" s="213" t="s">
        <v>757</v>
      </c>
      <c r="D701" s="185" t="s">
        <v>809</v>
      </c>
      <c r="E701" s="158">
        <v>1.8805000000000001</v>
      </c>
      <c r="F701" s="158">
        <v>1.8805000000000001</v>
      </c>
      <c r="G701" s="158">
        <v>1.8805000000000001</v>
      </c>
      <c r="H701" s="158">
        <v>1.8805000000000001</v>
      </c>
      <c r="I701" s="158">
        <v>1.8805000000000001</v>
      </c>
      <c r="J701" s="159">
        <f t="shared" si="15"/>
        <v>9.4024999999999999</v>
      </c>
    </row>
    <row r="702" spans="1:10" ht="16.5" thickBot="1">
      <c r="A702" s="211"/>
      <c r="B702" s="212"/>
      <c r="C702" s="213"/>
      <c r="D702" s="185" t="s">
        <v>810</v>
      </c>
      <c r="E702" s="165">
        <v>2.1468682505399627E-4</v>
      </c>
      <c r="F702" s="165">
        <v>2.1468682505399627E-4</v>
      </c>
      <c r="G702" s="165">
        <v>2.1468682505399627E-4</v>
      </c>
      <c r="H702" s="165">
        <v>2.1468682505399627E-4</v>
      </c>
      <c r="I702" s="165">
        <v>2.1468682505399627E-4</v>
      </c>
      <c r="J702" s="166">
        <f t="shared" si="15"/>
        <v>1.0734341252699813E-3</v>
      </c>
    </row>
    <row r="703" spans="1:10" ht="16.5" thickBot="1">
      <c r="A703" s="211"/>
      <c r="B703" s="212"/>
      <c r="C703" s="213"/>
      <c r="D703" s="185" t="s">
        <v>811</v>
      </c>
      <c r="E703" s="165">
        <v>3.5766738660907227E-4</v>
      </c>
      <c r="F703" s="165">
        <v>3.5766738660907227E-4</v>
      </c>
      <c r="G703" s="165">
        <v>3.5766738660907227E-4</v>
      </c>
      <c r="H703" s="165">
        <v>3.5766738660907227E-4</v>
      </c>
      <c r="I703" s="165">
        <v>3.5766738660907227E-4</v>
      </c>
      <c r="J703" s="166">
        <f t="shared" si="15"/>
        <v>1.7883369330453614E-3</v>
      </c>
    </row>
    <row r="704" spans="1:10" ht="16.5" thickBot="1">
      <c r="A704" s="211"/>
      <c r="B704" s="212"/>
      <c r="C704" s="213"/>
      <c r="D704" s="185" t="s">
        <v>812</v>
      </c>
      <c r="E704" s="158">
        <v>1</v>
      </c>
      <c r="F704" s="158">
        <v>1</v>
      </c>
      <c r="G704" s="158">
        <v>1</v>
      </c>
      <c r="H704" s="158">
        <v>1</v>
      </c>
      <c r="I704" s="158">
        <v>1</v>
      </c>
      <c r="J704" s="159">
        <f t="shared" si="15"/>
        <v>5</v>
      </c>
    </row>
    <row r="705" spans="1:10" ht="16.5" thickBot="1">
      <c r="A705" s="211">
        <v>288</v>
      </c>
      <c r="B705" s="212" t="s">
        <v>388</v>
      </c>
      <c r="C705" s="213" t="s">
        <v>766</v>
      </c>
      <c r="D705" s="185" t="s">
        <v>809</v>
      </c>
      <c r="E705" s="158">
        <v>0.28249999999999997</v>
      </c>
      <c r="F705" s="158">
        <v>0.28249999999999997</v>
      </c>
      <c r="G705" s="158">
        <v>0.28249999999999997</v>
      </c>
      <c r="H705" s="158">
        <v>0.28249999999999997</v>
      </c>
      <c r="I705" s="158">
        <v>0.28249999999999997</v>
      </c>
      <c r="J705" s="159">
        <f t="shared" si="15"/>
        <v>1.4124999999999999</v>
      </c>
    </row>
    <row r="706" spans="1:10" ht="16.5" thickBot="1">
      <c r="A706" s="211"/>
      <c r="B706" s="212"/>
      <c r="C706" s="213"/>
      <c r="D706" s="185" t="s">
        <v>810</v>
      </c>
      <c r="E706" s="165">
        <v>3.1565874730021686E-5</v>
      </c>
      <c r="F706" s="165">
        <v>3.1565874730021686E-5</v>
      </c>
      <c r="G706" s="165">
        <v>3.1565874730021686E-5</v>
      </c>
      <c r="H706" s="165">
        <v>3.1565874730021686E-5</v>
      </c>
      <c r="I706" s="165">
        <v>3.1565874730021686E-5</v>
      </c>
      <c r="J706" s="166">
        <f t="shared" si="15"/>
        <v>1.5782937365010842E-4</v>
      </c>
    </row>
    <row r="707" spans="1:10" ht="16.5" thickBot="1">
      <c r="A707" s="211"/>
      <c r="B707" s="212"/>
      <c r="C707" s="213"/>
      <c r="D707" s="185" t="s">
        <v>811</v>
      </c>
      <c r="E707" s="165">
        <v>5.3390928725702092E-5</v>
      </c>
      <c r="F707" s="165">
        <v>5.3390928725702092E-5</v>
      </c>
      <c r="G707" s="165">
        <v>5.3390928725702092E-5</v>
      </c>
      <c r="H707" s="165">
        <v>5.3390928725702092E-5</v>
      </c>
      <c r="I707" s="165">
        <v>5.3390928725702092E-5</v>
      </c>
      <c r="J707" s="166">
        <f t="shared" si="15"/>
        <v>2.6695464362851048E-4</v>
      </c>
    </row>
    <row r="708" spans="1:10" ht="16.5" thickBot="1">
      <c r="A708" s="211"/>
      <c r="B708" s="212"/>
      <c r="C708" s="213"/>
      <c r="D708" s="185" t="s">
        <v>812</v>
      </c>
      <c r="E708" s="158">
        <v>1</v>
      </c>
      <c r="F708" s="158">
        <v>1</v>
      </c>
      <c r="G708" s="158">
        <v>1</v>
      </c>
      <c r="H708" s="158">
        <v>1</v>
      </c>
      <c r="I708" s="158">
        <v>1</v>
      </c>
      <c r="J708" s="159">
        <f t="shared" si="15"/>
        <v>5</v>
      </c>
    </row>
    <row r="709" spans="1:10" ht="16.5" thickBot="1">
      <c r="A709" s="211">
        <v>289</v>
      </c>
      <c r="B709" s="212" t="s">
        <v>390</v>
      </c>
      <c r="C709" s="213" t="s">
        <v>771</v>
      </c>
      <c r="D709" s="185" t="s">
        <v>809</v>
      </c>
      <c r="E709" s="158">
        <v>4.367E-2</v>
      </c>
      <c r="F709" s="158">
        <v>4.367E-2</v>
      </c>
      <c r="G709" s="158">
        <v>4.367E-2</v>
      </c>
      <c r="H709" s="158">
        <v>4.367E-2</v>
      </c>
      <c r="I709" s="158">
        <v>4.367E-2</v>
      </c>
      <c r="J709" s="159">
        <f t="shared" si="15"/>
        <v>0.21834999999999999</v>
      </c>
    </row>
    <row r="710" spans="1:10" ht="16.5" thickBot="1">
      <c r="A710" s="211"/>
      <c r="B710" s="212"/>
      <c r="C710" s="213"/>
      <c r="D710" s="185" t="s">
        <v>810</v>
      </c>
      <c r="E710" s="165">
        <v>6.5334773218142735E-6</v>
      </c>
      <c r="F710" s="165">
        <v>6.5334773218142735E-6</v>
      </c>
      <c r="G710" s="165">
        <v>6.5334773218142735E-6</v>
      </c>
      <c r="H710" s="165">
        <v>6.5334773218142735E-6</v>
      </c>
      <c r="I710" s="165">
        <v>6.5334773218142735E-6</v>
      </c>
      <c r="J710" s="166">
        <f t="shared" si="15"/>
        <v>3.2667386609071367E-5</v>
      </c>
    </row>
    <row r="711" spans="1:10" ht="16.5" thickBot="1">
      <c r="A711" s="211"/>
      <c r="B711" s="212"/>
      <c r="C711" s="213"/>
      <c r="D711" s="185" t="s">
        <v>811</v>
      </c>
      <c r="E711" s="165">
        <v>4.6976241900648078E-6</v>
      </c>
      <c r="F711" s="165">
        <v>4.6976241900648078E-6</v>
      </c>
      <c r="G711" s="165">
        <v>4.6976241900648078E-6</v>
      </c>
      <c r="H711" s="165">
        <v>4.6976241900648078E-6</v>
      </c>
      <c r="I711" s="165">
        <v>4.6976241900648078E-6</v>
      </c>
      <c r="J711" s="166">
        <f t="shared" si="15"/>
        <v>2.3488120950324039E-5</v>
      </c>
    </row>
    <row r="712" spans="1:10" ht="16.5" thickBot="1">
      <c r="A712" s="211"/>
      <c r="B712" s="212"/>
      <c r="C712" s="213"/>
      <c r="D712" s="185" t="s">
        <v>812</v>
      </c>
      <c r="E712" s="158">
        <v>1</v>
      </c>
      <c r="F712" s="158">
        <v>1</v>
      </c>
      <c r="G712" s="158">
        <v>1</v>
      </c>
      <c r="H712" s="158">
        <v>1</v>
      </c>
      <c r="I712" s="158">
        <v>1</v>
      </c>
      <c r="J712" s="159">
        <f t="shared" si="15"/>
        <v>5</v>
      </c>
    </row>
    <row r="713" spans="1:10" ht="16.5" thickBot="1">
      <c r="A713" s="211">
        <v>290</v>
      </c>
      <c r="B713" s="212" t="s">
        <v>393</v>
      </c>
      <c r="C713" s="213" t="s">
        <v>775</v>
      </c>
      <c r="D713" s="185" t="s">
        <v>809</v>
      </c>
      <c r="E713" s="158">
        <v>4.8250000000000001E-2</v>
      </c>
      <c r="F713" s="158">
        <v>4.8250000000000001E-2</v>
      </c>
      <c r="G713" s="158">
        <v>4.8250000000000001E-2</v>
      </c>
      <c r="H713" s="158">
        <v>4.8250000000000001E-2</v>
      </c>
      <c r="I713" s="158">
        <v>4.8250000000000001E-2</v>
      </c>
      <c r="J713" s="159">
        <f t="shared" si="15"/>
        <v>0.24125000000000002</v>
      </c>
    </row>
    <row r="714" spans="1:10" ht="16.5" thickBot="1">
      <c r="A714" s="211"/>
      <c r="B714" s="212"/>
      <c r="C714" s="213"/>
      <c r="D714" s="185" t="s">
        <v>810</v>
      </c>
      <c r="E714" s="165">
        <v>7.0734341252699984E-6</v>
      </c>
      <c r="F714" s="165">
        <v>7.0734341252699984E-6</v>
      </c>
      <c r="G714" s="165">
        <v>7.0734341252699984E-6</v>
      </c>
      <c r="H714" s="165">
        <v>7.0734341252699984E-6</v>
      </c>
      <c r="I714" s="165">
        <v>7.0734341252699984E-6</v>
      </c>
      <c r="J714" s="166">
        <f t="shared" si="15"/>
        <v>3.5367170626349992E-5</v>
      </c>
    </row>
    <row r="715" spans="1:10" ht="16.5" thickBot="1">
      <c r="A715" s="211"/>
      <c r="B715" s="212"/>
      <c r="C715" s="213"/>
      <c r="D715" s="185" t="s">
        <v>811</v>
      </c>
      <c r="E715" s="165">
        <v>5.2915766738661054E-6</v>
      </c>
      <c r="F715" s="165">
        <v>5.2915766738661054E-6</v>
      </c>
      <c r="G715" s="165">
        <v>5.2915766738661054E-6</v>
      </c>
      <c r="H715" s="165">
        <v>5.2915766738661054E-6</v>
      </c>
      <c r="I715" s="165">
        <v>5.2915766738661054E-6</v>
      </c>
      <c r="J715" s="166">
        <f t="shared" si="15"/>
        <v>2.6457883369330525E-5</v>
      </c>
    </row>
    <row r="716" spans="1:10" ht="16.5" thickBot="1">
      <c r="A716" s="211"/>
      <c r="B716" s="212"/>
      <c r="C716" s="213"/>
      <c r="D716" s="185" t="s">
        <v>812</v>
      </c>
      <c r="E716" s="158">
        <v>1</v>
      </c>
      <c r="F716" s="158">
        <v>1</v>
      </c>
      <c r="G716" s="158">
        <v>1</v>
      </c>
      <c r="H716" s="158">
        <v>1</v>
      </c>
      <c r="I716" s="158">
        <v>1</v>
      </c>
      <c r="J716" s="159">
        <f t="shared" si="15"/>
        <v>5</v>
      </c>
    </row>
    <row r="717" spans="1:10" ht="16.5" customHeight="1" thickBot="1">
      <c r="A717" s="211">
        <v>291</v>
      </c>
      <c r="B717" s="212" t="s">
        <v>396</v>
      </c>
      <c r="C717" s="213" t="s">
        <v>776</v>
      </c>
      <c r="D717" s="185" t="s">
        <v>809</v>
      </c>
      <c r="E717" s="158">
        <v>0.25689999999999996</v>
      </c>
      <c r="F717" s="158">
        <v>0.25689999999999996</v>
      </c>
      <c r="G717" s="158">
        <v>0.25689999999999996</v>
      </c>
      <c r="H717" s="158">
        <v>0.25689999999999996</v>
      </c>
      <c r="I717" s="158">
        <v>0.25689999999999996</v>
      </c>
      <c r="J717" s="159">
        <f t="shared" si="15"/>
        <v>1.2844999999999998</v>
      </c>
    </row>
    <row r="718" spans="1:10" ht="16.5" thickBot="1">
      <c r="A718" s="211"/>
      <c r="B718" s="212"/>
      <c r="C718" s="213"/>
      <c r="D718" s="185" t="s">
        <v>810</v>
      </c>
      <c r="E718" s="165">
        <v>3.7580993520518462E-5</v>
      </c>
      <c r="F718" s="165">
        <v>3.7580993520518462E-5</v>
      </c>
      <c r="G718" s="165">
        <v>3.7580993520518462E-5</v>
      </c>
      <c r="H718" s="165">
        <v>3.7580993520518462E-5</v>
      </c>
      <c r="I718" s="165">
        <v>3.7580993520518462E-5</v>
      </c>
      <c r="J718" s="166">
        <f t="shared" si="15"/>
        <v>1.8790496760259231E-4</v>
      </c>
    </row>
    <row r="719" spans="1:10" ht="16.5" thickBot="1">
      <c r="A719" s="211"/>
      <c r="B719" s="212"/>
      <c r="C719" s="213"/>
      <c r="D719" s="185" t="s">
        <v>811</v>
      </c>
      <c r="E719" s="165">
        <v>2.8185745140388847E-5</v>
      </c>
      <c r="F719" s="165">
        <v>2.8185745140388847E-5</v>
      </c>
      <c r="G719" s="165">
        <v>2.8185745140388847E-5</v>
      </c>
      <c r="H719" s="165">
        <v>2.8185745140388847E-5</v>
      </c>
      <c r="I719" s="165">
        <v>2.8185745140388847E-5</v>
      </c>
      <c r="J719" s="166">
        <f t="shared" si="15"/>
        <v>1.4092872570194425E-4</v>
      </c>
    </row>
    <row r="720" spans="1:10" ht="16.5" thickBot="1">
      <c r="A720" s="211"/>
      <c r="B720" s="212"/>
      <c r="C720" s="213"/>
      <c r="D720" s="185" t="s">
        <v>812</v>
      </c>
      <c r="E720" s="158">
        <v>1</v>
      </c>
      <c r="F720" s="158">
        <v>1</v>
      </c>
      <c r="G720" s="158">
        <v>1</v>
      </c>
      <c r="H720" s="158">
        <v>1</v>
      </c>
      <c r="I720" s="158">
        <v>1</v>
      </c>
      <c r="J720" s="159">
        <f t="shared" si="15"/>
        <v>5</v>
      </c>
    </row>
    <row r="721" spans="1:10" ht="16.5" thickBot="1">
      <c r="A721" s="211">
        <v>292</v>
      </c>
      <c r="B721" s="212" t="s">
        <v>397</v>
      </c>
      <c r="C721" s="213" t="s">
        <v>778</v>
      </c>
      <c r="D721" s="185" t="s">
        <v>809</v>
      </c>
      <c r="E721" s="158">
        <v>1.2199999999999999E-2</v>
      </c>
      <c r="F721" s="158">
        <v>1.2199999999999999E-2</v>
      </c>
      <c r="G721" s="158">
        <v>1.2199999999999999E-2</v>
      </c>
      <c r="H721" s="158">
        <v>1.2199999999999999E-2</v>
      </c>
      <c r="I721" s="158">
        <v>1.2199999999999999E-2</v>
      </c>
      <c r="J721" s="159">
        <f t="shared" si="15"/>
        <v>6.0999999999999999E-2</v>
      </c>
    </row>
    <row r="722" spans="1:10" ht="16.5" thickBot="1">
      <c r="A722" s="211"/>
      <c r="B722" s="212"/>
      <c r="C722" s="213"/>
      <c r="D722" s="185" t="s">
        <v>810</v>
      </c>
      <c r="E722" s="165">
        <v>2.8077753779697701E-6</v>
      </c>
      <c r="F722" s="165">
        <v>2.8077753779697701E-6</v>
      </c>
      <c r="G722" s="165">
        <v>2.8077753779697701E-6</v>
      </c>
      <c r="H722" s="165">
        <v>2.8077753779697701E-6</v>
      </c>
      <c r="I722" s="165">
        <v>2.8077753779697701E-6</v>
      </c>
      <c r="J722" s="166">
        <f t="shared" si="15"/>
        <v>1.403887688984885E-5</v>
      </c>
    </row>
    <row r="723" spans="1:10" ht="16.5" thickBot="1">
      <c r="A723" s="211"/>
      <c r="B723" s="212"/>
      <c r="C723" s="213"/>
      <c r="D723" s="185" t="s">
        <v>811</v>
      </c>
      <c r="E723" s="165">
        <v>2.9157667386609156E-6</v>
      </c>
      <c r="F723" s="165">
        <v>2.9157667386609156E-6</v>
      </c>
      <c r="G723" s="165">
        <v>2.9157667386609156E-6</v>
      </c>
      <c r="H723" s="165">
        <v>2.9157667386609156E-6</v>
      </c>
      <c r="I723" s="165">
        <v>2.9157667386609156E-6</v>
      </c>
      <c r="J723" s="166">
        <f t="shared" si="15"/>
        <v>1.4578833693304579E-5</v>
      </c>
    </row>
    <row r="724" spans="1:10" ht="16.5" thickBot="1">
      <c r="A724" s="211"/>
      <c r="B724" s="212"/>
      <c r="C724" s="213"/>
      <c r="D724" s="185" t="s">
        <v>812</v>
      </c>
      <c r="E724" s="158">
        <v>1</v>
      </c>
      <c r="F724" s="158">
        <v>1</v>
      </c>
      <c r="G724" s="158">
        <v>1</v>
      </c>
      <c r="H724" s="158">
        <v>1</v>
      </c>
      <c r="I724" s="158">
        <v>1</v>
      </c>
      <c r="J724" s="159">
        <f t="shared" si="15"/>
        <v>5</v>
      </c>
    </row>
    <row r="725" spans="1:10" ht="16.5" thickBot="1">
      <c r="A725" s="211">
        <v>293</v>
      </c>
      <c r="B725" s="212" t="s">
        <v>400</v>
      </c>
      <c r="C725" s="213" t="s">
        <v>782</v>
      </c>
      <c r="D725" s="185" t="s">
        <v>809</v>
      </c>
      <c r="E725" s="158">
        <v>4.7869999999999996E-2</v>
      </c>
      <c r="F725" s="158">
        <v>4.7869999999999996E-2</v>
      </c>
      <c r="G725" s="158">
        <v>4.7869999999999996E-2</v>
      </c>
      <c r="H725" s="158">
        <v>4.7869999999999996E-2</v>
      </c>
      <c r="I725" s="158">
        <v>4.7869999999999996E-2</v>
      </c>
      <c r="J725" s="159">
        <f t="shared" si="15"/>
        <v>0.23934999999999998</v>
      </c>
    </row>
    <row r="726" spans="1:10" ht="16.5" thickBot="1">
      <c r="A726" s="211"/>
      <c r="B726" s="212"/>
      <c r="C726" s="213"/>
      <c r="D726" s="185" t="s">
        <v>810</v>
      </c>
      <c r="E726" s="165">
        <v>8.7796976241900901E-6</v>
      </c>
      <c r="F726" s="165">
        <v>8.7796976241900901E-6</v>
      </c>
      <c r="G726" s="165">
        <v>8.7796976241900901E-6</v>
      </c>
      <c r="H726" s="165">
        <v>8.7796976241900901E-6</v>
      </c>
      <c r="I726" s="165">
        <v>8.7796976241900901E-6</v>
      </c>
      <c r="J726" s="166">
        <f t="shared" si="15"/>
        <v>4.3898488120950451E-5</v>
      </c>
    </row>
    <row r="727" spans="1:10" ht="16.5" thickBot="1">
      <c r="A727" s="211"/>
      <c r="B727" s="212"/>
      <c r="C727" s="213"/>
      <c r="D727" s="185" t="s">
        <v>811</v>
      </c>
      <c r="E727" s="165">
        <v>1.3628509719222501E-5</v>
      </c>
      <c r="F727" s="165">
        <v>1.3628509719222501E-5</v>
      </c>
      <c r="G727" s="165">
        <v>1.3628509719222501E-5</v>
      </c>
      <c r="H727" s="165">
        <v>1.3628509719222501E-5</v>
      </c>
      <c r="I727" s="165">
        <v>1.3628509719222501E-5</v>
      </c>
      <c r="J727" s="166">
        <f t="shared" si="15"/>
        <v>6.8142548596112506E-5</v>
      </c>
    </row>
    <row r="728" spans="1:10" ht="16.5" thickBot="1">
      <c r="A728" s="211"/>
      <c r="B728" s="212"/>
      <c r="C728" s="213"/>
      <c r="D728" s="185" t="s">
        <v>812</v>
      </c>
      <c r="E728" s="158">
        <v>1</v>
      </c>
      <c r="F728" s="158">
        <v>1</v>
      </c>
      <c r="G728" s="158">
        <v>1</v>
      </c>
      <c r="H728" s="158">
        <v>1</v>
      </c>
      <c r="I728" s="158">
        <v>1</v>
      </c>
      <c r="J728" s="159">
        <f t="shared" si="15"/>
        <v>5</v>
      </c>
    </row>
    <row r="729" spans="1:10" ht="16.5" thickBot="1">
      <c r="A729" s="211">
        <v>294</v>
      </c>
      <c r="B729" s="212" t="s">
        <v>403</v>
      </c>
      <c r="C729" s="213" t="s">
        <v>785</v>
      </c>
      <c r="D729" s="185" t="s">
        <v>809</v>
      </c>
      <c r="E729" s="158">
        <v>2.3800000000000002E-2</v>
      </c>
      <c r="F729" s="158">
        <v>2.3800000000000002E-2</v>
      </c>
      <c r="G729" s="158">
        <v>2.3800000000000002E-2</v>
      </c>
      <c r="H729" s="158">
        <v>2.3800000000000002E-2</v>
      </c>
      <c r="I729" s="158">
        <v>2.3800000000000002E-2</v>
      </c>
      <c r="J729" s="159">
        <f t="shared" si="15"/>
        <v>0.11900000000000001</v>
      </c>
    </row>
    <row r="730" spans="1:10" ht="16.5" thickBot="1">
      <c r="A730" s="211"/>
      <c r="B730" s="212"/>
      <c r="C730" s="213"/>
      <c r="D730" s="185" t="s">
        <v>810</v>
      </c>
      <c r="E730" s="165">
        <v>2.8617710583153429E-6</v>
      </c>
      <c r="F730" s="165">
        <v>2.8617710583153429E-6</v>
      </c>
      <c r="G730" s="165">
        <v>2.8617710583153429E-6</v>
      </c>
      <c r="H730" s="165">
        <v>2.8617710583153429E-6</v>
      </c>
      <c r="I730" s="165">
        <v>2.8617710583153429E-6</v>
      </c>
      <c r="J730" s="166">
        <f t="shared" si="15"/>
        <v>1.4308855291576714E-5</v>
      </c>
    </row>
    <row r="731" spans="1:10" ht="16.5" thickBot="1">
      <c r="A731" s="211"/>
      <c r="B731" s="212"/>
      <c r="C731" s="213"/>
      <c r="D731" s="185" t="s">
        <v>811</v>
      </c>
      <c r="E731" s="165">
        <v>4.6166306695464499E-6</v>
      </c>
      <c r="F731" s="165">
        <v>4.6166306695464499E-6</v>
      </c>
      <c r="G731" s="165">
        <v>4.6166306695464499E-6</v>
      </c>
      <c r="H731" s="165">
        <v>4.6166306695464499E-6</v>
      </c>
      <c r="I731" s="165">
        <v>4.6166306695464499E-6</v>
      </c>
      <c r="J731" s="166">
        <f t="shared" si="15"/>
        <v>2.308315334773225E-5</v>
      </c>
    </row>
    <row r="732" spans="1:10" ht="16.5" thickBot="1">
      <c r="A732" s="211"/>
      <c r="B732" s="212"/>
      <c r="C732" s="213"/>
      <c r="D732" s="185" t="s">
        <v>812</v>
      </c>
      <c r="E732" s="158">
        <v>1</v>
      </c>
      <c r="F732" s="158">
        <v>1</v>
      </c>
      <c r="G732" s="158">
        <v>1</v>
      </c>
      <c r="H732" s="158">
        <v>1</v>
      </c>
      <c r="I732" s="158">
        <v>1</v>
      </c>
      <c r="J732" s="159">
        <f t="shared" si="15"/>
        <v>5</v>
      </c>
    </row>
    <row r="733" spans="1:10" ht="16.5" customHeight="1" thickBot="1">
      <c r="A733" s="211">
        <v>295</v>
      </c>
      <c r="B733" s="212" t="s">
        <v>406</v>
      </c>
      <c r="C733" s="213" t="s">
        <v>789</v>
      </c>
      <c r="D733" s="185" t="s">
        <v>809</v>
      </c>
      <c r="E733" s="158">
        <v>9.7699999999999992E-3</v>
      </c>
      <c r="F733" s="158">
        <v>9.7699999999999992E-3</v>
      </c>
      <c r="G733" s="158">
        <v>9.7699999999999992E-3</v>
      </c>
      <c r="H733" s="158">
        <v>9.7699999999999992E-3</v>
      </c>
      <c r="I733" s="158">
        <v>9.7699999999999992E-3</v>
      </c>
      <c r="J733" s="159">
        <f t="shared" si="15"/>
        <v>4.8849999999999998E-2</v>
      </c>
    </row>
    <row r="734" spans="1:10" ht="16.5" thickBot="1">
      <c r="A734" s="211"/>
      <c r="B734" s="212"/>
      <c r="C734" s="213"/>
      <c r="D734" s="185" t="s">
        <v>810</v>
      </c>
      <c r="E734" s="165">
        <v>5.5623585313175102E-6</v>
      </c>
      <c r="F734" s="165">
        <v>5.5623585313175102E-6</v>
      </c>
      <c r="G734" s="165">
        <v>5.5623585313175102E-6</v>
      </c>
      <c r="H734" s="165">
        <v>5.5623585313175102E-6</v>
      </c>
      <c r="I734" s="165">
        <v>5.5623585313175102E-6</v>
      </c>
      <c r="J734" s="166">
        <f t="shared" ref="J734:J797" si="16">SUM(E734:I734)</f>
        <v>2.7811792656587552E-5</v>
      </c>
    </row>
    <row r="735" spans="1:10" ht="16.5" thickBot="1">
      <c r="A735" s="211"/>
      <c r="B735" s="212"/>
      <c r="C735" s="213"/>
      <c r="D735" s="185" t="s">
        <v>811</v>
      </c>
      <c r="E735" s="165">
        <v>1.3911229301526524E-6</v>
      </c>
      <c r="F735" s="165">
        <v>1.3911229301526524E-6</v>
      </c>
      <c r="G735" s="165">
        <v>1.3911229301526524E-6</v>
      </c>
      <c r="H735" s="165">
        <v>1.3911229301526524E-6</v>
      </c>
      <c r="I735" s="165">
        <v>1.3911229301526524E-6</v>
      </c>
      <c r="J735" s="166">
        <f t="shared" si="16"/>
        <v>6.9556146507632618E-6</v>
      </c>
    </row>
    <row r="736" spans="1:10" ht="16.5" thickBot="1">
      <c r="A736" s="211"/>
      <c r="B736" s="212"/>
      <c r="C736" s="213"/>
      <c r="D736" s="185" t="s">
        <v>812</v>
      </c>
      <c r="E736" s="158">
        <v>1</v>
      </c>
      <c r="F736" s="158">
        <v>1</v>
      </c>
      <c r="G736" s="158">
        <v>1</v>
      </c>
      <c r="H736" s="158">
        <v>1</v>
      </c>
      <c r="I736" s="158">
        <v>1</v>
      </c>
      <c r="J736" s="159">
        <f t="shared" si="16"/>
        <v>5</v>
      </c>
    </row>
    <row r="737" spans="1:10" ht="16.5" thickBot="1">
      <c r="A737" s="211">
        <v>296</v>
      </c>
      <c r="B737" s="212" t="s">
        <v>409</v>
      </c>
      <c r="C737" s="213" t="s">
        <v>795</v>
      </c>
      <c r="D737" s="185" t="s">
        <v>809</v>
      </c>
      <c r="E737" s="158">
        <v>2</v>
      </c>
      <c r="F737" s="158">
        <v>2</v>
      </c>
      <c r="G737" s="158">
        <v>2</v>
      </c>
      <c r="H737" s="158">
        <v>2</v>
      </c>
      <c r="I737" s="158">
        <v>2</v>
      </c>
      <c r="J737" s="159">
        <f t="shared" si="16"/>
        <v>10</v>
      </c>
    </row>
    <row r="738" spans="1:10" ht="16.5" thickBot="1">
      <c r="A738" s="211"/>
      <c r="B738" s="212"/>
      <c r="C738" s="213"/>
      <c r="D738" s="185" t="s">
        <v>810</v>
      </c>
      <c r="E738" s="165">
        <v>2.9762419006479568E-4</v>
      </c>
      <c r="F738" s="165">
        <v>2.9762419006479568E-4</v>
      </c>
      <c r="G738" s="165">
        <v>2.9762419006479568E-4</v>
      </c>
      <c r="H738" s="165">
        <v>2.9762419006479568E-4</v>
      </c>
      <c r="I738" s="165">
        <v>2.9762419006479568E-4</v>
      </c>
      <c r="J738" s="166">
        <f t="shared" si="16"/>
        <v>1.4881209503239785E-3</v>
      </c>
    </row>
    <row r="739" spans="1:10" ht="16.5" thickBot="1">
      <c r="A739" s="211"/>
      <c r="B739" s="212"/>
      <c r="C739" s="213"/>
      <c r="D739" s="185" t="s">
        <v>811</v>
      </c>
      <c r="E739" s="165">
        <v>4.2526997840172903E-4</v>
      </c>
      <c r="F739" s="165">
        <v>4.2526997840172903E-4</v>
      </c>
      <c r="G739" s="165">
        <v>4.2526997840172903E-4</v>
      </c>
      <c r="H739" s="165">
        <v>4.2526997840172903E-4</v>
      </c>
      <c r="I739" s="165">
        <v>4.2526997840172903E-4</v>
      </c>
      <c r="J739" s="166">
        <f t="shared" si="16"/>
        <v>2.1263498920086454E-3</v>
      </c>
    </row>
    <row r="740" spans="1:10" ht="16.5" thickBot="1">
      <c r="A740" s="211"/>
      <c r="B740" s="212"/>
      <c r="C740" s="213"/>
      <c r="D740" s="185" t="s">
        <v>812</v>
      </c>
      <c r="E740" s="158">
        <v>1</v>
      </c>
      <c r="F740" s="158">
        <v>1</v>
      </c>
      <c r="G740" s="158">
        <v>1</v>
      </c>
      <c r="H740" s="158">
        <v>1</v>
      </c>
      <c r="I740" s="158">
        <v>1</v>
      </c>
      <c r="J740" s="159">
        <f t="shared" si="16"/>
        <v>5</v>
      </c>
    </row>
    <row r="741" spans="1:10" ht="16.5" customHeight="1" thickBot="1">
      <c r="A741" s="211">
        <v>297</v>
      </c>
      <c r="B741" s="212" t="s">
        <v>410</v>
      </c>
      <c r="C741" s="213" t="s">
        <v>796</v>
      </c>
      <c r="D741" s="185" t="s">
        <v>809</v>
      </c>
      <c r="E741" s="158">
        <v>1.9065999999999999</v>
      </c>
      <c r="F741" s="158">
        <v>1.9065999999999999</v>
      </c>
      <c r="G741" s="158">
        <v>1.9065999999999999</v>
      </c>
      <c r="H741" s="158">
        <v>1.9065999999999999</v>
      </c>
      <c r="I741" s="158">
        <v>1.9065999999999999</v>
      </c>
      <c r="J741" s="159">
        <f t="shared" si="16"/>
        <v>9.5329999999999995</v>
      </c>
    </row>
    <row r="742" spans="1:10" ht="16.5" thickBot="1">
      <c r="A742" s="211"/>
      <c r="B742" s="212"/>
      <c r="C742" s="213"/>
      <c r="D742" s="185" t="s">
        <v>810</v>
      </c>
      <c r="E742" s="165">
        <v>2.8336933045356453E-4</v>
      </c>
      <c r="F742" s="165">
        <v>2.8336933045356453E-4</v>
      </c>
      <c r="G742" s="165">
        <v>2.8336933045356453E-4</v>
      </c>
      <c r="H742" s="165">
        <v>2.8336933045356453E-4</v>
      </c>
      <c r="I742" s="165">
        <v>2.8336933045356453E-4</v>
      </c>
      <c r="J742" s="166">
        <f t="shared" si="16"/>
        <v>1.4168466522678227E-3</v>
      </c>
    </row>
    <row r="743" spans="1:10" ht="16.5" thickBot="1">
      <c r="A743" s="211"/>
      <c r="B743" s="212"/>
      <c r="C743" s="213"/>
      <c r="D743" s="185" t="s">
        <v>811</v>
      </c>
      <c r="E743" s="165">
        <v>4.0507559395248493E-4</v>
      </c>
      <c r="F743" s="165">
        <v>4.0507559395248493E-4</v>
      </c>
      <c r="G743" s="165">
        <v>4.0507559395248493E-4</v>
      </c>
      <c r="H743" s="165">
        <v>4.0507559395248493E-4</v>
      </c>
      <c r="I743" s="165">
        <v>4.0507559395248493E-4</v>
      </c>
      <c r="J743" s="166">
        <f t="shared" si="16"/>
        <v>2.0253779697624245E-3</v>
      </c>
    </row>
    <row r="744" spans="1:10" ht="16.5" thickBot="1">
      <c r="A744" s="211"/>
      <c r="B744" s="212"/>
      <c r="C744" s="213"/>
      <c r="D744" s="185" t="s">
        <v>812</v>
      </c>
      <c r="E744" s="158">
        <v>1</v>
      </c>
      <c r="F744" s="158">
        <v>1</v>
      </c>
      <c r="G744" s="158">
        <v>1</v>
      </c>
      <c r="H744" s="158">
        <v>1</v>
      </c>
      <c r="I744" s="158">
        <v>1</v>
      </c>
      <c r="J744" s="159">
        <f t="shared" si="16"/>
        <v>5</v>
      </c>
    </row>
    <row r="745" spans="1:10" ht="16.5" thickBot="1">
      <c r="A745" s="211">
        <v>298</v>
      </c>
      <c r="B745" s="212" t="s">
        <v>412</v>
      </c>
      <c r="C745" s="213" t="s">
        <v>798</v>
      </c>
      <c r="D745" s="185" t="s">
        <v>809</v>
      </c>
      <c r="E745" s="158">
        <v>8.7249999999999994E-2</v>
      </c>
      <c r="F745" s="158">
        <v>8.7249999999999994E-2</v>
      </c>
      <c r="G745" s="158">
        <v>8.7249999999999994E-2</v>
      </c>
      <c r="H745" s="158">
        <v>8.7249999999999994E-2</v>
      </c>
      <c r="I745" s="158">
        <v>8.7249999999999994E-2</v>
      </c>
      <c r="J745" s="159">
        <f t="shared" si="16"/>
        <v>0.43624999999999997</v>
      </c>
    </row>
    <row r="746" spans="1:10" ht="16.5" thickBot="1">
      <c r="A746" s="211"/>
      <c r="B746" s="212"/>
      <c r="C746" s="213"/>
      <c r="D746" s="185" t="s">
        <v>810</v>
      </c>
      <c r="E746" s="165">
        <v>2.5890928725702016E-5</v>
      </c>
      <c r="F746" s="165">
        <v>2.5890928725702016E-5</v>
      </c>
      <c r="G746" s="165">
        <v>2.5890928725702016E-5</v>
      </c>
      <c r="H746" s="165">
        <v>2.5890928725702016E-5</v>
      </c>
      <c r="I746" s="165">
        <v>2.5890928725702016E-5</v>
      </c>
      <c r="J746" s="166">
        <f t="shared" si="16"/>
        <v>1.2945464362851009E-4</v>
      </c>
    </row>
    <row r="747" spans="1:10" ht="16.5" thickBot="1">
      <c r="A747" s="211"/>
      <c r="B747" s="212"/>
      <c r="C747" s="213"/>
      <c r="D747" s="185" t="s">
        <v>811</v>
      </c>
      <c r="E747" s="165">
        <v>0</v>
      </c>
      <c r="F747" s="165">
        <v>0</v>
      </c>
      <c r="G747" s="165">
        <v>0</v>
      </c>
      <c r="H747" s="165">
        <v>0</v>
      </c>
      <c r="I747" s="165">
        <v>0</v>
      </c>
      <c r="J747" s="166">
        <f t="shared" si="16"/>
        <v>0</v>
      </c>
    </row>
    <row r="748" spans="1:10" ht="16.5" thickBot="1">
      <c r="A748" s="211"/>
      <c r="B748" s="212"/>
      <c r="C748" s="213"/>
      <c r="D748" s="185" t="s">
        <v>812</v>
      </c>
      <c r="E748" s="158">
        <v>1</v>
      </c>
      <c r="F748" s="158">
        <v>1</v>
      </c>
      <c r="G748" s="158">
        <v>1</v>
      </c>
      <c r="H748" s="158">
        <v>1</v>
      </c>
      <c r="I748" s="158">
        <v>1</v>
      </c>
      <c r="J748" s="159">
        <f t="shared" si="16"/>
        <v>5</v>
      </c>
    </row>
    <row r="749" spans="1:10" ht="16.5" customHeight="1" thickBot="1">
      <c r="A749" s="211">
        <v>299</v>
      </c>
      <c r="B749" s="212" t="s">
        <v>415</v>
      </c>
      <c r="C749" s="213" t="s">
        <v>799</v>
      </c>
      <c r="D749" s="185" t="s">
        <v>809</v>
      </c>
      <c r="E749" s="158">
        <v>0.76049999999999995</v>
      </c>
      <c r="F749" s="158">
        <v>0.76049999999999995</v>
      </c>
      <c r="G749" s="158">
        <v>0.76049999999999995</v>
      </c>
      <c r="H749" s="158">
        <v>0.76049999999999995</v>
      </c>
      <c r="I749" s="158">
        <v>0.76049999999999995</v>
      </c>
      <c r="J749" s="159">
        <f t="shared" si="16"/>
        <v>3.8024999999999998</v>
      </c>
    </row>
    <row r="750" spans="1:10" ht="16.5" thickBot="1">
      <c r="A750" s="211"/>
      <c r="B750" s="212"/>
      <c r="C750" s="213"/>
      <c r="D750" s="185" t="s">
        <v>810</v>
      </c>
      <c r="E750" s="165">
        <v>4.6549676025918056E-4</v>
      </c>
      <c r="F750" s="165">
        <v>4.6549676025918056E-4</v>
      </c>
      <c r="G750" s="165">
        <v>4.6549676025918056E-4</v>
      </c>
      <c r="H750" s="165">
        <v>4.6549676025918056E-4</v>
      </c>
      <c r="I750" s="165">
        <v>4.6549676025918056E-4</v>
      </c>
      <c r="J750" s="166">
        <f t="shared" si="16"/>
        <v>2.3274838012959029E-3</v>
      </c>
    </row>
    <row r="751" spans="1:10" ht="16.5" thickBot="1">
      <c r="A751" s="211"/>
      <c r="B751" s="212"/>
      <c r="C751" s="213"/>
      <c r="D751" s="185" t="s">
        <v>811</v>
      </c>
      <c r="E751" s="165">
        <v>0</v>
      </c>
      <c r="F751" s="165">
        <v>0</v>
      </c>
      <c r="G751" s="165">
        <v>0</v>
      </c>
      <c r="H751" s="165">
        <v>0</v>
      </c>
      <c r="I751" s="165">
        <v>0</v>
      </c>
      <c r="J751" s="166">
        <f t="shared" si="16"/>
        <v>0</v>
      </c>
    </row>
    <row r="752" spans="1:10" ht="16.5" thickBot="1">
      <c r="A752" s="211"/>
      <c r="B752" s="212"/>
      <c r="C752" s="213"/>
      <c r="D752" s="185" t="s">
        <v>812</v>
      </c>
      <c r="E752" s="158">
        <v>1</v>
      </c>
      <c r="F752" s="158">
        <v>1</v>
      </c>
      <c r="G752" s="158">
        <v>1</v>
      </c>
      <c r="H752" s="158">
        <v>1</v>
      </c>
      <c r="I752" s="158">
        <v>1</v>
      </c>
      <c r="J752" s="159">
        <f t="shared" si="16"/>
        <v>5</v>
      </c>
    </row>
    <row r="753" spans="1:10" ht="16.5" customHeight="1" thickBot="1">
      <c r="A753" s="211">
        <v>300</v>
      </c>
      <c r="B753" s="212" t="s">
        <v>418</v>
      </c>
      <c r="C753" s="213" t="s">
        <v>789</v>
      </c>
      <c r="D753" s="185" t="s">
        <v>809</v>
      </c>
      <c r="E753" s="158">
        <v>1.6394999999999999E-3</v>
      </c>
      <c r="F753" s="158">
        <v>1.6394999999999999E-3</v>
      </c>
      <c r="G753" s="158">
        <v>1.6394999999999999E-3</v>
      </c>
      <c r="H753" s="158">
        <v>1.6394999999999999E-3</v>
      </c>
      <c r="I753" s="158">
        <v>1.6394999999999999E-3</v>
      </c>
      <c r="J753" s="159">
        <f t="shared" si="16"/>
        <v>8.1974999999999999E-3</v>
      </c>
    </row>
    <row r="754" spans="1:10" ht="16.5" thickBot="1">
      <c r="A754" s="211"/>
      <c r="B754" s="212"/>
      <c r="C754" s="213"/>
      <c r="D754" s="185" t="s">
        <v>810</v>
      </c>
      <c r="E754" s="165">
        <v>6.5248380129589804E-7</v>
      </c>
      <c r="F754" s="165">
        <v>6.5248380129589804E-7</v>
      </c>
      <c r="G754" s="165">
        <v>6.5248380129589804E-7</v>
      </c>
      <c r="H754" s="165">
        <v>6.5248380129589804E-7</v>
      </c>
      <c r="I754" s="165">
        <v>6.5248380129589804E-7</v>
      </c>
      <c r="J754" s="166">
        <f t="shared" si="16"/>
        <v>3.2624190064794901E-6</v>
      </c>
    </row>
    <row r="755" spans="1:10" ht="16.5" thickBot="1">
      <c r="A755" s="211"/>
      <c r="B755" s="212"/>
      <c r="C755" s="213"/>
      <c r="D755" s="185" t="s">
        <v>811</v>
      </c>
      <c r="E755" s="165">
        <v>1.8336933045356424E-7</v>
      </c>
      <c r="F755" s="165">
        <v>1.8336933045356424E-7</v>
      </c>
      <c r="G755" s="165">
        <v>1.8336933045356424E-7</v>
      </c>
      <c r="H755" s="165">
        <v>1.8336933045356424E-7</v>
      </c>
      <c r="I755" s="165">
        <v>1.8336933045356424E-7</v>
      </c>
      <c r="J755" s="166">
        <f t="shared" si="16"/>
        <v>9.1684665226782122E-7</v>
      </c>
    </row>
    <row r="756" spans="1:10" ht="16.5" thickBot="1">
      <c r="A756" s="211"/>
      <c r="B756" s="212"/>
      <c r="C756" s="213"/>
      <c r="D756" s="185" t="s">
        <v>812</v>
      </c>
      <c r="E756" s="158">
        <v>1</v>
      </c>
      <c r="F756" s="158">
        <v>1</v>
      </c>
      <c r="G756" s="158">
        <v>1</v>
      </c>
      <c r="H756" s="158">
        <v>1</v>
      </c>
      <c r="I756" s="158">
        <v>1</v>
      </c>
      <c r="J756" s="159">
        <f t="shared" si="16"/>
        <v>5</v>
      </c>
    </row>
    <row r="757" spans="1:10" ht="16.5" customHeight="1" thickBot="1">
      <c r="A757" s="211">
        <v>301</v>
      </c>
      <c r="B757" s="212" t="s">
        <v>419</v>
      </c>
      <c r="C757" s="213" t="s">
        <v>791</v>
      </c>
      <c r="D757" s="185" t="s">
        <v>809</v>
      </c>
      <c r="E757" s="158">
        <v>0.42423915711947618</v>
      </c>
      <c r="F757" s="158">
        <v>0.42423915711947618</v>
      </c>
      <c r="G757" s="158">
        <v>0.42423915711947618</v>
      </c>
      <c r="H757" s="158">
        <v>0.42423915711947618</v>
      </c>
      <c r="I757" s="158">
        <v>0.42423915711947618</v>
      </c>
      <c r="J757" s="159">
        <f t="shared" si="16"/>
        <v>2.1211957855973811</v>
      </c>
    </row>
    <row r="758" spans="1:10" ht="16.5" thickBot="1">
      <c r="A758" s="211"/>
      <c r="B758" s="212"/>
      <c r="C758" s="213"/>
      <c r="D758" s="185" t="s">
        <v>810</v>
      </c>
      <c r="E758" s="165">
        <v>2.7360008907961742E-5</v>
      </c>
      <c r="F758" s="165">
        <v>2.7360008907961742E-5</v>
      </c>
      <c r="G758" s="165">
        <v>2.7360008907961742E-5</v>
      </c>
      <c r="H758" s="165">
        <v>2.7360008907961742E-5</v>
      </c>
      <c r="I758" s="165">
        <v>2.7360008907961742E-5</v>
      </c>
      <c r="J758" s="166">
        <f t="shared" si="16"/>
        <v>1.3680004453980871E-4</v>
      </c>
    </row>
    <row r="759" spans="1:10" ht="16.5" thickBot="1">
      <c r="A759" s="211"/>
      <c r="B759" s="212"/>
      <c r="C759" s="213"/>
      <c r="D759" s="185" t="s">
        <v>811</v>
      </c>
      <c r="E759" s="165">
        <v>1.3804198579498296E-4</v>
      </c>
      <c r="F759" s="165">
        <v>1.3804198579498296E-4</v>
      </c>
      <c r="G759" s="165">
        <v>1.3804198579498296E-4</v>
      </c>
      <c r="H759" s="165">
        <v>1.3804198579498296E-4</v>
      </c>
      <c r="I759" s="165">
        <v>1.3804198579498296E-4</v>
      </c>
      <c r="J759" s="166">
        <f t="shared" si="16"/>
        <v>6.9020992897491479E-4</v>
      </c>
    </row>
    <row r="760" spans="1:10" ht="16.5" thickBot="1">
      <c r="A760" s="211"/>
      <c r="B760" s="212"/>
      <c r="C760" s="213"/>
      <c r="D760" s="185" t="s">
        <v>812</v>
      </c>
      <c r="E760" s="158">
        <v>1</v>
      </c>
      <c r="F760" s="158">
        <v>1</v>
      </c>
      <c r="G760" s="158">
        <v>1</v>
      </c>
      <c r="H760" s="158">
        <v>1</v>
      </c>
      <c r="I760" s="158">
        <v>1</v>
      </c>
      <c r="J760" s="159">
        <f t="shared" si="16"/>
        <v>5</v>
      </c>
    </row>
    <row r="761" spans="1:10" ht="16.5" thickBot="1">
      <c r="A761" s="211">
        <v>302</v>
      </c>
      <c r="B761" s="212" t="s">
        <v>420</v>
      </c>
      <c r="C761" s="213" t="s">
        <v>847</v>
      </c>
      <c r="D761" s="185" t="s">
        <v>809</v>
      </c>
      <c r="E761" s="158">
        <v>0.65294824000000007</v>
      </c>
      <c r="F761" s="158">
        <v>0.65294824000000007</v>
      </c>
      <c r="G761" s="158">
        <v>0.65294824000000007</v>
      </c>
      <c r="H761" s="158">
        <v>0.65294824000000007</v>
      </c>
      <c r="I761" s="158">
        <v>0.65294824000000007</v>
      </c>
      <c r="J761" s="159">
        <f t="shared" si="16"/>
        <v>3.2647412000000005</v>
      </c>
    </row>
    <row r="762" spans="1:10" ht="16.5" thickBot="1">
      <c r="A762" s="211"/>
      <c r="B762" s="212"/>
      <c r="C762" s="213"/>
      <c r="D762" s="185" t="s">
        <v>810</v>
      </c>
      <c r="E762" s="165">
        <v>9.1209873650108245E-5</v>
      </c>
      <c r="F762" s="165">
        <v>9.1209873650108245E-5</v>
      </c>
      <c r="G762" s="165">
        <v>9.1209873650108245E-5</v>
      </c>
      <c r="H762" s="165">
        <v>9.1209873650108245E-5</v>
      </c>
      <c r="I762" s="165">
        <v>9.1209873650108245E-5</v>
      </c>
      <c r="J762" s="166">
        <f t="shared" si="16"/>
        <v>4.5604936825054121E-4</v>
      </c>
    </row>
    <row r="763" spans="1:10" ht="16.5" thickBot="1">
      <c r="A763" s="211"/>
      <c r="B763" s="212"/>
      <c r="C763" s="213"/>
      <c r="D763" s="185" t="s">
        <v>811</v>
      </c>
      <c r="E763" s="165">
        <v>8.6193930885529406E-5</v>
      </c>
      <c r="F763" s="165">
        <v>8.6193930885529406E-5</v>
      </c>
      <c r="G763" s="165">
        <v>8.6193930885529406E-5</v>
      </c>
      <c r="H763" s="165">
        <v>8.6193930885529406E-5</v>
      </c>
      <c r="I763" s="165">
        <v>8.6193930885529406E-5</v>
      </c>
      <c r="J763" s="166">
        <f t="shared" si="16"/>
        <v>4.3096965442764702E-4</v>
      </c>
    </row>
    <row r="764" spans="1:10" ht="16.5" thickBot="1">
      <c r="A764" s="211"/>
      <c r="B764" s="212"/>
      <c r="C764" s="213"/>
      <c r="D764" s="185" t="s">
        <v>812</v>
      </c>
      <c r="E764" s="158">
        <v>1</v>
      </c>
      <c r="F764" s="158">
        <v>1</v>
      </c>
      <c r="G764" s="158">
        <v>1</v>
      </c>
      <c r="H764" s="158">
        <v>1</v>
      </c>
      <c r="I764" s="158">
        <v>1</v>
      </c>
      <c r="J764" s="159">
        <f t="shared" si="16"/>
        <v>5</v>
      </c>
    </row>
    <row r="765" spans="1:10" ht="16.5" thickBot="1">
      <c r="A765" s="211">
        <v>304</v>
      </c>
      <c r="B765" s="212" t="s">
        <v>422</v>
      </c>
      <c r="C765" s="213" t="s">
        <v>848</v>
      </c>
      <c r="D765" s="185" t="s">
        <v>809</v>
      </c>
      <c r="E765" s="158">
        <v>0.64684592000000007</v>
      </c>
      <c r="F765" s="158">
        <v>0.64684592000000007</v>
      </c>
      <c r="G765" s="158">
        <v>0.64684592000000007</v>
      </c>
      <c r="H765" s="158">
        <v>0.64684592000000007</v>
      </c>
      <c r="I765" s="158">
        <v>0.64684592000000007</v>
      </c>
      <c r="J765" s="159">
        <f t="shared" si="16"/>
        <v>3.2342296000000004</v>
      </c>
    </row>
    <row r="766" spans="1:10" ht="16.5" thickBot="1">
      <c r="A766" s="211"/>
      <c r="B766" s="212"/>
      <c r="C766" s="213"/>
      <c r="D766" s="185" t="s">
        <v>810</v>
      </c>
      <c r="E766" s="165">
        <v>9.0357444924406294E-5</v>
      </c>
      <c r="F766" s="165">
        <v>9.0357444924406294E-5</v>
      </c>
      <c r="G766" s="165">
        <v>9.0357444924406294E-5</v>
      </c>
      <c r="H766" s="165">
        <v>9.0357444924406294E-5</v>
      </c>
      <c r="I766" s="165">
        <v>9.0357444924406294E-5</v>
      </c>
      <c r="J766" s="166">
        <f t="shared" si="16"/>
        <v>4.5178722462203147E-4</v>
      </c>
    </row>
    <row r="767" spans="1:10" ht="16.5" thickBot="1">
      <c r="A767" s="211"/>
      <c r="B767" s="212"/>
      <c r="C767" s="213"/>
      <c r="D767" s="185" t="s">
        <v>811</v>
      </c>
      <c r="E767" s="165">
        <v>8.5388380129589877E-5</v>
      </c>
      <c r="F767" s="165">
        <v>8.5388380129589877E-5</v>
      </c>
      <c r="G767" s="165">
        <v>8.5388380129589877E-5</v>
      </c>
      <c r="H767" s="165">
        <v>8.5388380129589877E-5</v>
      </c>
      <c r="I767" s="165">
        <v>8.5388380129589877E-5</v>
      </c>
      <c r="J767" s="166">
        <f>SUM(E767:I767)</f>
        <v>4.2694190064794936E-4</v>
      </c>
    </row>
    <row r="768" spans="1:10" ht="16.5" thickBot="1">
      <c r="A768" s="211"/>
      <c r="B768" s="212"/>
      <c r="C768" s="213"/>
      <c r="D768" s="185" t="s">
        <v>812</v>
      </c>
      <c r="E768" s="158">
        <v>1</v>
      </c>
      <c r="F768" s="158">
        <v>1</v>
      </c>
      <c r="G768" s="158">
        <v>1</v>
      </c>
      <c r="H768" s="158">
        <v>1</v>
      </c>
      <c r="I768" s="158">
        <v>1</v>
      </c>
      <c r="J768" s="159">
        <f t="shared" si="16"/>
        <v>5</v>
      </c>
    </row>
    <row r="769" spans="1:10" ht="16.5" thickBot="1">
      <c r="A769" s="211">
        <v>306</v>
      </c>
      <c r="B769" s="212" t="s">
        <v>424</v>
      </c>
      <c r="C769" s="213" t="s">
        <v>797</v>
      </c>
      <c r="D769" s="185" t="s">
        <v>809</v>
      </c>
      <c r="E769" s="158">
        <v>24698</v>
      </c>
      <c r="F769" s="158">
        <v>36636</v>
      </c>
      <c r="G769" s="158">
        <v>26807</v>
      </c>
      <c r="H769" s="158">
        <v>28172</v>
      </c>
      <c r="I769" s="158">
        <v>26236</v>
      </c>
      <c r="J769" s="159">
        <f t="shared" si="16"/>
        <v>142549</v>
      </c>
    </row>
    <row r="770" spans="1:10" ht="16.5" thickBot="1">
      <c r="A770" s="211"/>
      <c r="B770" s="212"/>
      <c r="C770" s="213"/>
      <c r="D770" s="185" t="s">
        <v>810</v>
      </c>
      <c r="E770" s="165">
        <v>4.2095032397408323</v>
      </c>
      <c r="F770" s="165">
        <v>10.496760259179295</v>
      </c>
      <c r="G770" s="165">
        <v>7.9319654427646009</v>
      </c>
      <c r="H770" s="165">
        <v>6.7062634989201051</v>
      </c>
      <c r="I770" s="165">
        <v>5.9060475161987203</v>
      </c>
      <c r="J770" s="166">
        <f t="shared" si="16"/>
        <v>35.25053995680355</v>
      </c>
    </row>
    <row r="771" spans="1:10" ht="16.5" thickBot="1">
      <c r="A771" s="211"/>
      <c r="B771" s="212"/>
      <c r="C771" s="213"/>
      <c r="D771" s="185" t="s">
        <v>811</v>
      </c>
      <c r="E771" s="165">
        <v>3.8380129589632936</v>
      </c>
      <c r="F771" s="165">
        <v>8.3498920086393316</v>
      </c>
      <c r="G771" s="165">
        <v>6.3941684665226957</v>
      </c>
      <c r="H771" s="165">
        <v>5.9006479481641634</v>
      </c>
      <c r="I771" s="165">
        <v>4.6576673866090843</v>
      </c>
      <c r="J771" s="166">
        <f t="shared" si="16"/>
        <v>29.140388768898568</v>
      </c>
    </row>
    <row r="772" spans="1:10" ht="16.5" thickBot="1">
      <c r="A772" s="211"/>
      <c r="B772" s="212"/>
      <c r="C772" s="213"/>
      <c r="D772" s="185" t="s">
        <v>812</v>
      </c>
      <c r="E772" s="158">
        <v>1</v>
      </c>
      <c r="F772" s="158">
        <v>1</v>
      </c>
      <c r="G772" s="158">
        <v>1</v>
      </c>
      <c r="H772" s="158">
        <v>1</v>
      </c>
      <c r="I772" s="158">
        <v>1</v>
      </c>
      <c r="J772" s="159">
        <f t="shared" si="16"/>
        <v>5</v>
      </c>
    </row>
    <row r="773" spans="1:10" ht="16.5" customHeight="1" thickBot="1">
      <c r="A773" s="211">
        <v>307</v>
      </c>
      <c r="B773" s="212" t="s">
        <v>426</v>
      </c>
      <c r="C773" s="213" t="s">
        <v>797</v>
      </c>
      <c r="D773" s="185" t="s">
        <v>809</v>
      </c>
      <c r="E773" s="158">
        <v>1815</v>
      </c>
      <c r="F773" s="158">
        <v>913</v>
      </c>
      <c r="G773" s="158">
        <v>969</v>
      </c>
      <c r="H773" s="158">
        <v>860</v>
      </c>
      <c r="I773" s="158">
        <v>817</v>
      </c>
      <c r="J773" s="159">
        <f t="shared" si="16"/>
        <v>5374</v>
      </c>
    </row>
    <row r="774" spans="1:10" ht="16.5" thickBot="1">
      <c r="A774" s="211"/>
      <c r="B774" s="212"/>
      <c r="C774" s="213"/>
      <c r="D774" s="185" t="s">
        <v>810</v>
      </c>
      <c r="E774" s="165">
        <v>0.36609071274298155</v>
      </c>
      <c r="F774" s="165">
        <v>0.19546436285097246</v>
      </c>
      <c r="G774" s="165">
        <v>0.19870410367170682</v>
      </c>
      <c r="H774" s="165">
        <v>0.18034557235421217</v>
      </c>
      <c r="I774" s="165">
        <v>0.17278617710583202</v>
      </c>
      <c r="J774" s="166">
        <f t="shared" si="16"/>
        <v>1.1133909287257051</v>
      </c>
    </row>
    <row r="775" spans="1:10" ht="16.5" thickBot="1">
      <c r="A775" s="211"/>
      <c r="B775" s="212"/>
      <c r="C775" s="213"/>
      <c r="D775" s="185" t="s">
        <v>811</v>
      </c>
      <c r="E775" s="165">
        <v>0.34449244060475259</v>
      </c>
      <c r="F775" s="165">
        <v>0.18250539956803508</v>
      </c>
      <c r="G775" s="165">
        <v>0.18142548596112362</v>
      </c>
      <c r="H775" s="165">
        <v>0.16522678185745188</v>
      </c>
      <c r="I775" s="165">
        <v>0.1576673866090717</v>
      </c>
      <c r="J775" s="166">
        <f t="shared" si="16"/>
        <v>1.0313174946004349</v>
      </c>
    </row>
    <row r="776" spans="1:10" ht="16.5" thickBot="1">
      <c r="A776" s="211"/>
      <c r="B776" s="212"/>
      <c r="C776" s="213"/>
      <c r="D776" s="185" t="s">
        <v>812</v>
      </c>
      <c r="E776" s="158">
        <v>1</v>
      </c>
      <c r="F776" s="158">
        <v>1</v>
      </c>
      <c r="G776" s="158">
        <v>1</v>
      </c>
      <c r="H776" s="158">
        <v>1</v>
      </c>
      <c r="I776" s="158">
        <v>1</v>
      </c>
      <c r="J776" s="159">
        <f t="shared" si="16"/>
        <v>5</v>
      </c>
    </row>
    <row r="777" spans="1:10" ht="16.5" customHeight="1" thickBot="1">
      <c r="A777" s="211">
        <v>308</v>
      </c>
      <c r="B777" s="212" t="s">
        <v>427</v>
      </c>
      <c r="C777" s="213" t="s">
        <v>797</v>
      </c>
      <c r="D777" s="185" t="s">
        <v>809</v>
      </c>
      <c r="E777" s="158">
        <v>0</v>
      </c>
      <c r="F777" s="158">
        <v>0</v>
      </c>
      <c r="G777" s="158">
        <v>0</v>
      </c>
      <c r="H777" s="158">
        <v>0</v>
      </c>
      <c r="I777" s="158">
        <v>0</v>
      </c>
      <c r="J777" s="159">
        <f t="shared" si="16"/>
        <v>0</v>
      </c>
    </row>
    <row r="778" spans="1:10" ht="16.5" thickBot="1">
      <c r="A778" s="211"/>
      <c r="B778" s="212"/>
      <c r="C778" s="213"/>
      <c r="D778" s="185" t="s">
        <v>810</v>
      </c>
      <c r="E778" s="165">
        <v>0</v>
      </c>
      <c r="F778" s="165">
        <v>0</v>
      </c>
      <c r="G778" s="165">
        <v>0</v>
      </c>
      <c r="H778" s="165">
        <v>0</v>
      </c>
      <c r="I778" s="165">
        <v>0</v>
      </c>
      <c r="J778" s="166">
        <f t="shared" si="16"/>
        <v>0</v>
      </c>
    </row>
    <row r="779" spans="1:10" ht="16.5" thickBot="1">
      <c r="A779" s="211"/>
      <c r="B779" s="212"/>
      <c r="C779" s="213"/>
      <c r="D779" s="185" t="s">
        <v>811</v>
      </c>
      <c r="E779" s="165">
        <v>0</v>
      </c>
      <c r="F779" s="165">
        <v>0</v>
      </c>
      <c r="G779" s="165">
        <v>0</v>
      </c>
      <c r="H779" s="165">
        <v>0</v>
      </c>
      <c r="I779" s="165">
        <v>0</v>
      </c>
      <c r="J779" s="166">
        <f t="shared" si="16"/>
        <v>0</v>
      </c>
    </row>
    <row r="780" spans="1:10" ht="16.5" thickBot="1">
      <c r="A780" s="211"/>
      <c r="B780" s="212"/>
      <c r="C780" s="213"/>
      <c r="D780" s="185" t="s">
        <v>812</v>
      </c>
      <c r="E780" s="158">
        <v>1</v>
      </c>
      <c r="F780" s="158">
        <v>1</v>
      </c>
      <c r="G780" s="158">
        <v>1</v>
      </c>
      <c r="H780" s="158">
        <v>1</v>
      </c>
      <c r="I780" s="158">
        <v>1</v>
      </c>
      <c r="J780" s="159">
        <f t="shared" si="16"/>
        <v>5</v>
      </c>
    </row>
    <row r="781" spans="1:10" ht="16.5" thickBot="1">
      <c r="A781" s="211">
        <v>309</v>
      </c>
      <c r="B781" s="212" t="s">
        <v>428</v>
      </c>
      <c r="C781" s="213" t="s">
        <v>814</v>
      </c>
      <c r="D781" s="185" t="s">
        <v>809</v>
      </c>
      <c r="E781" s="158">
        <v>6060.3824999999997</v>
      </c>
      <c r="F781" s="158">
        <v>7482.9030000000002</v>
      </c>
      <c r="G781" s="158">
        <v>8152.6814999999997</v>
      </c>
      <c r="H781" s="158">
        <v>7482.9030000000002</v>
      </c>
      <c r="I781" s="158">
        <v>6060.3824999999997</v>
      </c>
      <c r="J781" s="159">
        <f t="shared" si="16"/>
        <v>35239.252500000002</v>
      </c>
    </row>
    <row r="782" spans="1:10" ht="16.5" thickBot="1">
      <c r="A782" s="211"/>
      <c r="B782" s="212"/>
      <c r="C782" s="213"/>
      <c r="D782" s="185" t="s">
        <v>810</v>
      </c>
      <c r="E782" s="165">
        <v>0</v>
      </c>
      <c r="F782" s="165">
        <v>0</v>
      </c>
      <c r="G782" s="165">
        <v>0</v>
      </c>
      <c r="H782" s="165">
        <v>0</v>
      </c>
      <c r="I782" s="165">
        <v>0</v>
      </c>
      <c r="J782" s="166">
        <f t="shared" si="16"/>
        <v>0</v>
      </c>
    </row>
    <row r="783" spans="1:10" ht="16.5" thickBot="1">
      <c r="A783" s="211"/>
      <c r="B783" s="212"/>
      <c r="C783" s="213"/>
      <c r="D783" s="185" t="s">
        <v>811</v>
      </c>
      <c r="E783" s="165">
        <v>0.76330453563715106</v>
      </c>
      <c r="F783" s="165">
        <v>0.94247084233261613</v>
      </c>
      <c r="G783" s="165">
        <v>1.0268293736501108</v>
      </c>
      <c r="H783" s="165">
        <v>0.94247084233261613</v>
      </c>
      <c r="I783" s="165">
        <v>0.76330453563715106</v>
      </c>
      <c r="J783" s="166">
        <f t="shared" si="16"/>
        <v>4.4383801295896452</v>
      </c>
    </row>
    <row r="784" spans="1:10" ht="16.5" thickBot="1">
      <c r="A784" s="211"/>
      <c r="B784" s="212"/>
      <c r="C784" s="213"/>
      <c r="D784" s="185" t="s">
        <v>812</v>
      </c>
      <c r="E784" s="158">
        <v>5990</v>
      </c>
      <c r="F784" s="158">
        <v>7396</v>
      </c>
      <c r="G784" s="158">
        <v>8058</v>
      </c>
      <c r="H784" s="158">
        <v>7396</v>
      </c>
      <c r="I784" s="158">
        <v>5990</v>
      </c>
      <c r="J784" s="159">
        <f t="shared" si="16"/>
        <v>34830</v>
      </c>
    </row>
    <row r="785" spans="1:10" ht="16.5" thickBot="1">
      <c r="A785" s="211">
        <v>310</v>
      </c>
      <c r="B785" s="212" t="s">
        <v>291</v>
      </c>
      <c r="C785" s="213" t="s">
        <v>814</v>
      </c>
      <c r="D785" s="185" t="s">
        <v>809</v>
      </c>
      <c r="E785" s="158">
        <v>6141.9743100000005</v>
      </c>
      <c r="F785" s="158">
        <v>10939.505130000001</v>
      </c>
      <c r="G785" s="158">
        <v>6419.2829400000001</v>
      </c>
      <c r="H785" s="158">
        <v>6360.7094999999999</v>
      </c>
      <c r="I785" s="158">
        <v>6141.9743100000005</v>
      </c>
      <c r="J785" s="159">
        <f t="shared" si="16"/>
        <v>36003.446190000002</v>
      </c>
    </row>
    <row r="786" spans="1:10" ht="16.5" thickBot="1">
      <c r="A786" s="211"/>
      <c r="B786" s="212"/>
      <c r="C786" s="213"/>
      <c r="D786" s="185" t="s">
        <v>810</v>
      </c>
      <c r="E786" s="165">
        <v>0.22611576673866154</v>
      </c>
      <c r="F786" s="165">
        <v>0.40273606911447196</v>
      </c>
      <c r="G786" s="165">
        <v>0.23632483801295961</v>
      </c>
      <c r="H786" s="165">
        <v>0.23416846652267881</v>
      </c>
      <c r="I786" s="165">
        <v>0.22611576673866154</v>
      </c>
      <c r="J786" s="166">
        <f t="shared" si="16"/>
        <v>1.3254609071274335</v>
      </c>
    </row>
    <row r="787" spans="1:10" ht="16.5" thickBot="1">
      <c r="A787" s="211"/>
      <c r="B787" s="212"/>
      <c r="C787" s="213"/>
      <c r="D787" s="185" t="s">
        <v>811</v>
      </c>
      <c r="E787" s="165">
        <v>0.86242872570194617</v>
      </c>
      <c r="F787" s="165">
        <v>1.5360766738660949</v>
      </c>
      <c r="G787" s="165">
        <v>0.90136717062635241</v>
      </c>
      <c r="H787" s="165">
        <v>0.89314254859611486</v>
      </c>
      <c r="I787" s="165">
        <v>0.86242872570194617</v>
      </c>
      <c r="J787" s="166">
        <f t="shared" si="16"/>
        <v>5.055443844492455</v>
      </c>
    </row>
    <row r="788" spans="1:10" ht="16.5" thickBot="1">
      <c r="A788" s="211"/>
      <c r="B788" s="212"/>
      <c r="C788" s="213"/>
      <c r="D788" s="185" t="s">
        <v>812</v>
      </c>
      <c r="E788" s="158">
        <v>6711</v>
      </c>
      <c r="F788" s="158">
        <v>11953</v>
      </c>
      <c r="G788" s="158">
        <v>7014</v>
      </c>
      <c r="H788" s="158">
        <v>6950</v>
      </c>
      <c r="I788" s="158">
        <v>6711</v>
      </c>
      <c r="J788" s="159">
        <f t="shared" si="16"/>
        <v>39339</v>
      </c>
    </row>
    <row r="789" spans="1:10" ht="16.5" thickBot="1">
      <c r="A789" s="211">
        <v>311</v>
      </c>
      <c r="B789" s="212" t="s">
        <v>422</v>
      </c>
      <c r="C789" s="213" t="s">
        <v>814</v>
      </c>
      <c r="D789" s="185" t="s">
        <v>809</v>
      </c>
      <c r="E789" s="158">
        <v>31343.586299999995</v>
      </c>
      <c r="F789" s="158">
        <v>38019.797399999996</v>
      </c>
      <c r="G789" s="158">
        <v>39387.1829</v>
      </c>
      <c r="H789" s="158">
        <v>34131.4974</v>
      </c>
      <c r="I789" s="158">
        <v>31343.586299999995</v>
      </c>
      <c r="J789" s="159">
        <f t="shared" si="16"/>
        <v>174225.65029999998</v>
      </c>
    </row>
    <row r="790" spans="1:10" ht="16.5" thickBot="1">
      <c r="A790" s="211"/>
      <c r="B790" s="212"/>
      <c r="C790" s="213"/>
      <c r="D790" s="185" t="s">
        <v>810</v>
      </c>
      <c r="E790" s="165">
        <v>5.7480327213823044</v>
      </c>
      <c r="F790" s="165">
        <v>6.9723686825054179</v>
      </c>
      <c r="G790" s="165">
        <v>7.2231305615550951</v>
      </c>
      <c r="H790" s="165">
        <v>6.2593017278617893</v>
      </c>
      <c r="I790" s="165">
        <v>5.7480327213823044</v>
      </c>
      <c r="J790" s="166">
        <f t="shared" si="16"/>
        <v>31.95086641468691</v>
      </c>
    </row>
    <row r="791" spans="1:10" ht="16.5" thickBot="1">
      <c r="A791" s="211"/>
      <c r="B791" s="212"/>
      <c r="C791" s="213"/>
      <c r="D791" s="185" t="s">
        <v>811</v>
      </c>
      <c r="E791" s="165">
        <v>4.3874125269978519</v>
      </c>
      <c r="F791" s="165">
        <v>5.3219352051836006</v>
      </c>
      <c r="G791" s="165">
        <v>5.5133390928725863</v>
      </c>
      <c r="H791" s="165">
        <v>4.7776587473002294</v>
      </c>
      <c r="I791" s="165">
        <v>4.3874125269978519</v>
      </c>
      <c r="J791" s="166">
        <f t="shared" si="16"/>
        <v>24.387758099352123</v>
      </c>
    </row>
    <row r="792" spans="1:10" ht="16.5" thickBot="1">
      <c r="A792" s="211"/>
      <c r="B792" s="212"/>
      <c r="C792" s="213"/>
      <c r="D792" s="185" t="s">
        <v>812</v>
      </c>
      <c r="E792" s="158">
        <v>24183</v>
      </c>
      <c r="F792" s="158">
        <v>29334</v>
      </c>
      <c r="G792" s="158">
        <v>30389</v>
      </c>
      <c r="H792" s="158">
        <v>26334</v>
      </c>
      <c r="I792" s="158">
        <v>24183</v>
      </c>
      <c r="J792" s="159">
        <f t="shared" si="16"/>
        <v>134423</v>
      </c>
    </row>
    <row r="793" spans="1:10" ht="16.5" customHeight="1" thickBot="1">
      <c r="A793" s="211">
        <v>312</v>
      </c>
      <c r="B793" s="212" t="s">
        <v>289</v>
      </c>
      <c r="C793" s="213" t="s">
        <v>814</v>
      </c>
      <c r="D793" s="185" t="s">
        <v>809</v>
      </c>
      <c r="E793" s="158">
        <v>18298.630399999998</v>
      </c>
      <c r="F793" s="158">
        <v>21733.688320000001</v>
      </c>
      <c r="G793" s="158">
        <v>24472.108660000002</v>
      </c>
      <c r="H793" s="158">
        <v>21733.688320000001</v>
      </c>
      <c r="I793" s="158">
        <v>18298.630399999998</v>
      </c>
      <c r="J793" s="159">
        <f t="shared" si="16"/>
        <v>104536.74609999999</v>
      </c>
    </row>
    <row r="794" spans="1:10" ht="16.5" thickBot="1">
      <c r="A794" s="211"/>
      <c r="B794" s="212"/>
      <c r="C794" s="213"/>
      <c r="D794" s="185" t="s">
        <v>810</v>
      </c>
      <c r="E794" s="165">
        <v>3.3583758099352146</v>
      </c>
      <c r="F794" s="165">
        <v>3.9888172786177218</v>
      </c>
      <c r="G794" s="165">
        <v>4.4914037796976363</v>
      </c>
      <c r="H794" s="165">
        <v>3.9888172786177218</v>
      </c>
      <c r="I794" s="165">
        <v>3.3583758099352146</v>
      </c>
      <c r="J794" s="166">
        <f t="shared" si="16"/>
        <v>19.185789956803511</v>
      </c>
    </row>
    <row r="795" spans="1:10" ht="16.5" thickBot="1">
      <c r="A795" s="211"/>
      <c r="B795" s="212"/>
      <c r="C795" s="213"/>
      <c r="D795" s="185" t="s">
        <v>811</v>
      </c>
      <c r="E795" s="165">
        <v>2.5669114470842405</v>
      </c>
      <c r="F795" s="165">
        <v>3.0487775377969846</v>
      </c>
      <c r="G795" s="165">
        <v>3.4329200863930982</v>
      </c>
      <c r="H795" s="165">
        <v>3.0487775377969846</v>
      </c>
      <c r="I795" s="165">
        <v>2.5669114470842405</v>
      </c>
      <c r="J795" s="166">
        <f t="shared" si="16"/>
        <v>14.66429805615555</v>
      </c>
    </row>
    <row r="796" spans="1:10" ht="16.5" thickBot="1">
      <c r="A796" s="211"/>
      <c r="B796" s="212"/>
      <c r="C796" s="213"/>
      <c r="D796" s="185" t="s">
        <v>812</v>
      </c>
      <c r="E796" s="158">
        <v>198080</v>
      </c>
      <c r="F796" s="158">
        <v>235264</v>
      </c>
      <c r="G796" s="158">
        <v>264907</v>
      </c>
      <c r="H796" s="158">
        <v>235264</v>
      </c>
      <c r="I796" s="158">
        <v>198080</v>
      </c>
      <c r="J796" s="159">
        <f t="shared" si="16"/>
        <v>1131595</v>
      </c>
    </row>
    <row r="797" spans="1:10" ht="16.5" thickBot="1">
      <c r="A797" s="211">
        <v>313</v>
      </c>
      <c r="B797" s="212" t="s">
        <v>434</v>
      </c>
      <c r="C797" s="213" t="s">
        <v>849</v>
      </c>
      <c r="D797" s="185" t="s">
        <v>809</v>
      </c>
      <c r="E797" s="158">
        <v>76.008359999999996</v>
      </c>
      <c r="F797" s="158">
        <v>152.86260000000001</v>
      </c>
      <c r="G797" s="158">
        <v>175.09716</v>
      </c>
      <c r="H797" s="158">
        <v>156.97116</v>
      </c>
      <c r="I797" s="158">
        <v>127.4862</v>
      </c>
      <c r="J797" s="159">
        <f t="shared" si="16"/>
        <v>688.42548000000011</v>
      </c>
    </row>
    <row r="798" spans="1:10" ht="16.5" thickBot="1">
      <c r="A798" s="211"/>
      <c r="B798" s="212"/>
      <c r="C798" s="213"/>
      <c r="D798" s="185" t="s">
        <v>810</v>
      </c>
      <c r="E798" s="165">
        <v>1.4196652267818615E-2</v>
      </c>
      <c r="F798" s="165">
        <v>2.8551295896328377E-2</v>
      </c>
      <c r="G798" s="165">
        <v>3.2704211663067043E-2</v>
      </c>
      <c r="H798" s="165">
        <v>2.9318682505399651E-2</v>
      </c>
      <c r="I798" s="165">
        <v>2.3811555075594019E-2</v>
      </c>
      <c r="J798" s="166">
        <f t="shared" ref="J798:J861" si="17">SUM(E798:I798)</f>
        <v>0.1285823974082077</v>
      </c>
    </row>
    <row r="799" spans="1:10" ht="16.5" thickBot="1">
      <c r="A799" s="211"/>
      <c r="B799" s="212"/>
      <c r="C799" s="213"/>
      <c r="D799" s="185" t="s">
        <v>811</v>
      </c>
      <c r="E799" s="165">
        <v>1.0528617710583181E-2</v>
      </c>
      <c r="F799" s="165">
        <v>2.1174406047516262E-2</v>
      </c>
      <c r="G799" s="165">
        <v>2.425431965442771E-2</v>
      </c>
      <c r="H799" s="165">
        <v>2.1743520518358594E-2</v>
      </c>
      <c r="I799" s="165">
        <v>1.7659287257019485E-2</v>
      </c>
      <c r="J799" s="166">
        <f t="shared" si="17"/>
        <v>9.5360151187905223E-2</v>
      </c>
    </row>
    <row r="800" spans="1:10" ht="16.5" thickBot="1">
      <c r="A800" s="211"/>
      <c r="B800" s="212"/>
      <c r="C800" s="213"/>
      <c r="D800" s="185" t="s">
        <v>812</v>
      </c>
      <c r="E800" s="158">
        <v>629</v>
      </c>
      <c r="F800" s="158">
        <v>1265</v>
      </c>
      <c r="G800" s="158">
        <v>1449</v>
      </c>
      <c r="H800" s="158">
        <v>1299</v>
      </c>
      <c r="I800" s="158">
        <v>1055</v>
      </c>
      <c r="J800" s="159">
        <f t="shared" si="17"/>
        <v>5697</v>
      </c>
    </row>
    <row r="801" spans="1:10" ht="16.5" thickBot="1">
      <c r="A801" s="211">
        <v>314</v>
      </c>
      <c r="B801" s="212" t="s">
        <v>286</v>
      </c>
      <c r="C801" s="213" t="s">
        <v>850</v>
      </c>
      <c r="D801" s="185" t="s">
        <v>809</v>
      </c>
      <c r="E801" s="158">
        <v>43.699421184000016</v>
      </c>
      <c r="F801" s="158">
        <v>40.824459264000012</v>
      </c>
      <c r="G801" s="158">
        <v>43.699421184000016</v>
      </c>
      <c r="H801" s="158">
        <v>33.993549742079999</v>
      </c>
      <c r="I801" s="158">
        <v>24.310677995520003</v>
      </c>
      <c r="J801" s="159">
        <f t="shared" si="17"/>
        <v>186.52752936960005</v>
      </c>
    </row>
    <row r="802" spans="1:10" ht="16.5" thickBot="1">
      <c r="A802" s="211"/>
      <c r="B802" s="212"/>
      <c r="C802" s="213"/>
      <c r="D802" s="185" t="s">
        <v>810</v>
      </c>
      <c r="E802" s="165">
        <v>5.6797442764578987E-3</v>
      </c>
      <c r="F802" s="165">
        <v>5.3060768898488255E-3</v>
      </c>
      <c r="G802" s="165">
        <v>5.6797442764578987E-3</v>
      </c>
      <c r="H802" s="165">
        <v>4.4182431792656705E-3</v>
      </c>
      <c r="I802" s="165">
        <v>3.1597314211663152E-3</v>
      </c>
      <c r="J802" s="166">
        <f t="shared" si="17"/>
        <v>2.424354004319661E-2</v>
      </c>
    </row>
    <row r="803" spans="1:10" ht="16.5" thickBot="1">
      <c r="A803" s="211"/>
      <c r="B803" s="212"/>
      <c r="C803" s="213"/>
      <c r="D803" s="185" t="s">
        <v>811</v>
      </c>
      <c r="E803" s="165">
        <v>3.9508135464362956E-3</v>
      </c>
      <c r="F803" s="165">
        <v>3.6908916025918024E-3</v>
      </c>
      <c r="G803" s="165">
        <v>3.9508135464362956E-3</v>
      </c>
      <c r="H803" s="165">
        <v>3.073317064017287E-3</v>
      </c>
      <c r="I803" s="165">
        <v>2.1978999571490333E-3</v>
      </c>
      <c r="J803" s="166">
        <f t="shared" si="17"/>
        <v>1.6863735716630714E-2</v>
      </c>
    </row>
    <row r="804" spans="1:10" ht="16.5" thickBot="1">
      <c r="A804" s="211"/>
      <c r="B804" s="212"/>
      <c r="C804" s="213"/>
      <c r="D804" s="185" t="s">
        <v>812</v>
      </c>
      <c r="E804" s="158">
        <v>152</v>
      </c>
      <c r="F804" s="158">
        <v>142</v>
      </c>
      <c r="G804" s="158">
        <v>152</v>
      </c>
      <c r="H804" s="158">
        <v>118.24</v>
      </c>
      <c r="I804" s="158">
        <v>84.559999999999988</v>
      </c>
      <c r="J804" s="159">
        <f t="shared" si="17"/>
        <v>648.79999999999995</v>
      </c>
    </row>
    <row r="805" spans="1:10" ht="16.5" customHeight="1" thickBot="1">
      <c r="A805" s="211">
        <v>315</v>
      </c>
      <c r="B805" s="212" t="s">
        <v>437</v>
      </c>
      <c r="C805" s="213" t="s">
        <v>851</v>
      </c>
      <c r="D805" s="185" t="s">
        <v>809</v>
      </c>
      <c r="E805" s="158">
        <v>0</v>
      </c>
      <c r="F805" s="158">
        <v>0</v>
      </c>
      <c r="G805" s="158">
        <v>0</v>
      </c>
      <c r="H805" s="158">
        <v>0</v>
      </c>
      <c r="I805" s="158">
        <v>1.1953800000000001</v>
      </c>
      <c r="J805" s="159">
        <f t="shared" si="17"/>
        <v>1.1953800000000001</v>
      </c>
    </row>
    <row r="806" spans="1:10" ht="16.5" thickBot="1">
      <c r="A806" s="211"/>
      <c r="B806" s="212"/>
      <c r="C806" s="213"/>
      <c r="D806" s="185" t="s">
        <v>810</v>
      </c>
      <c r="E806" s="165">
        <v>0</v>
      </c>
      <c r="F806" s="165">
        <v>0</v>
      </c>
      <c r="G806" s="165">
        <v>0</v>
      </c>
      <c r="H806" s="165">
        <v>0</v>
      </c>
      <c r="I806" s="165">
        <v>1.8552915766738715E-4</v>
      </c>
      <c r="J806" s="166">
        <f t="shared" si="17"/>
        <v>1.8552915766738715E-4</v>
      </c>
    </row>
    <row r="807" spans="1:10" ht="16.5" thickBot="1">
      <c r="A807" s="211"/>
      <c r="B807" s="212"/>
      <c r="C807" s="213"/>
      <c r="D807" s="185" t="s">
        <v>811</v>
      </c>
      <c r="E807" s="165">
        <v>0</v>
      </c>
      <c r="F807" s="165">
        <v>0</v>
      </c>
      <c r="G807" s="165">
        <v>0</v>
      </c>
      <c r="H807" s="165">
        <v>0</v>
      </c>
      <c r="I807" s="165">
        <v>1.6760259179265707E-4</v>
      </c>
      <c r="J807" s="166">
        <f t="shared" si="17"/>
        <v>1.6760259179265707E-4</v>
      </c>
    </row>
    <row r="808" spans="1:10" ht="16.5" thickBot="1">
      <c r="A808" s="211"/>
      <c r="B808" s="212"/>
      <c r="C808" s="213"/>
      <c r="D808" s="185" t="s">
        <v>812</v>
      </c>
      <c r="E808" s="158">
        <v>0</v>
      </c>
      <c r="F808" s="158">
        <v>0</v>
      </c>
      <c r="G808" s="158">
        <v>0</v>
      </c>
      <c r="H808" s="158">
        <v>0</v>
      </c>
      <c r="I808" s="158">
        <v>2</v>
      </c>
      <c r="J808" s="159">
        <f t="shared" si="17"/>
        <v>2</v>
      </c>
    </row>
    <row r="809" spans="1:10" ht="16.5" thickBot="1">
      <c r="A809" s="211">
        <v>316</v>
      </c>
      <c r="B809" s="212" t="s">
        <v>440</v>
      </c>
      <c r="C809" s="213" t="s">
        <v>852</v>
      </c>
      <c r="D809" s="185" t="s">
        <v>809</v>
      </c>
      <c r="E809" s="158">
        <v>15.148399999999997</v>
      </c>
      <c r="F809" s="158">
        <v>7.5741999999999994</v>
      </c>
      <c r="G809" s="158">
        <v>11.3613</v>
      </c>
      <c r="H809" s="158">
        <v>7.5741999999999994</v>
      </c>
      <c r="I809" s="158">
        <v>11.3613</v>
      </c>
      <c r="J809" s="159">
        <f t="shared" si="17"/>
        <v>53.019399999999997</v>
      </c>
    </row>
    <row r="810" spans="1:10" ht="16.5" thickBot="1">
      <c r="A810" s="211"/>
      <c r="B810" s="212"/>
      <c r="C810" s="213"/>
      <c r="D810" s="185" t="s">
        <v>810</v>
      </c>
      <c r="E810" s="165">
        <v>8.6203023758099594E-3</v>
      </c>
      <c r="F810" s="165">
        <v>4.3101511879049797E-3</v>
      </c>
      <c r="G810" s="165">
        <v>6.4652267818574695E-3</v>
      </c>
      <c r="H810" s="165">
        <v>4.3101511879049797E-3</v>
      </c>
      <c r="I810" s="165">
        <v>6.4652267818574695E-3</v>
      </c>
      <c r="J810" s="166">
        <f t="shared" si="17"/>
        <v>3.017105831533486E-2</v>
      </c>
    </row>
    <row r="811" spans="1:10" ht="16.5" thickBot="1">
      <c r="A811" s="211"/>
      <c r="B811" s="212"/>
      <c r="C811" s="213"/>
      <c r="D811" s="185" t="s">
        <v>811</v>
      </c>
      <c r="E811" s="165">
        <v>0</v>
      </c>
      <c r="F811" s="165">
        <v>0</v>
      </c>
      <c r="G811" s="165">
        <v>0</v>
      </c>
      <c r="H811" s="165">
        <v>0</v>
      </c>
      <c r="I811" s="165">
        <v>0</v>
      </c>
      <c r="J811" s="166">
        <f t="shared" si="17"/>
        <v>0</v>
      </c>
    </row>
    <row r="812" spans="1:10" ht="16.5" thickBot="1">
      <c r="A812" s="211"/>
      <c r="B812" s="212"/>
      <c r="C812" s="213"/>
      <c r="D812" s="185" t="s">
        <v>812</v>
      </c>
      <c r="E812" s="158">
        <v>8</v>
      </c>
      <c r="F812" s="158">
        <v>4</v>
      </c>
      <c r="G812" s="158">
        <v>6</v>
      </c>
      <c r="H812" s="158">
        <v>4</v>
      </c>
      <c r="I812" s="158">
        <v>6</v>
      </c>
      <c r="J812" s="159">
        <f t="shared" si="17"/>
        <v>28</v>
      </c>
    </row>
    <row r="813" spans="1:10" ht="16.5" thickBot="1">
      <c r="A813" s="211">
        <v>317</v>
      </c>
      <c r="B813" s="212" t="s">
        <v>442</v>
      </c>
      <c r="C813" s="213" t="s">
        <v>852</v>
      </c>
      <c r="D813" s="185" t="s">
        <v>809</v>
      </c>
      <c r="E813" s="158">
        <v>11.228909999999999</v>
      </c>
      <c r="F813" s="158">
        <v>18.714849999999998</v>
      </c>
      <c r="G813" s="158">
        <v>37.429699999999997</v>
      </c>
      <c r="H813" s="158">
        <v>44.915639999999996</v>
      </c>
      <c r="I813" s="158">
        <v>56.144550000000002</v>
      </c>
      <c r="J813" s="159">
        <f t="shared" si="17"/>
        <v>168.43365</v>
      </c>
    </row>
    <row r="814" spans="1:10" ht="16.5" thickBot="1">
      <c r="A814" s="211"/>
      <c r="B814" s="212"/>
      <c r="C814" s="213"/>
      <c r="D814" s="185" t="s">
        <v>810</v>
      </c>
      <c r="E814" s="165">
        <v>4.0496760259179383E-3</v>
      </c>
      <c r="F814" s="165">
        <v>6.7494600431965632E-3</v>
      </c>
      <c r="G814" s="165">
        <v>1.3498920086393126E-2</v>
      </c>
      <c r="H814" s="165">
        <v>1.6198704103671753E-2</v>
      </c>
      <c r="I814" s="165">
        <v>2.024838012958969E-2</v>
      </c>
      <c r="J814" s="166">
        <f t="shared" si="17"/>
        <v>6.0745140388769069E-2</v>
      </c>
    </row>
    <row r="815" spans="1:10" ht="16.5" thickBot="1">
      <c r="A815" s="211"/>
      <c r="B815" s="212"/>
      <c r="C815" s="213"/>
      <c r="D815" s="185" t="s">
        <v>811</v>
      </c>
      <c r="E815" s="165">
        <v>3.1749460043196632E-3</v>
      </c>
      <c r="F815" s="165">
        <v>5.2915766738661062E-3</v>
      </c>
      <c r="G815" s="165">
        <v>1.0583153347732212E-2</v>
      </c>
      <c r="H815" s="165">
        <v>1.2699784017278653E-2</v>
      </c>
      <c r="I815" s="165">
        <v>1.5874730021598317E-2</v>
      </c>
      <c r="J815" s="166">
        <f t="shared" si="17"/>
        <v>4.7624190064794951E-2</v>
      </c>
    </row>
    <row r="816" spans="1:10" ht="16.5" thickBot="1">
      <c r="A816" s="211"/>
      <c r="B816" s="212"/>
      <c r="C816" s="213"/>
      <c r="D816" s="185" t="s">
        <v>812</v>
      </c>
      <c r="E816" s="158">
        <v>3</v>
      </c>
      <c r="F816" s="158">
        <v>5</v>
      </c>
      <c r="G816" s="158">
        <v>10</v>
      </c>
      <c r="H816" s="158">
        <v>12</v>
      </c>
      <c r="I816" s="158">
        <v>15</v>
      </c>
      <c r="J816" s="159">
        <f t="shared" si="17"/>
        <v>45</v>
      </c>
    </row>
    <row r="817" spans="1:10" ht="16.5" thickBot="1">
      <c r="A817" s="211">
        <v>318</v>
      </c>
      <c r="B817" s="212" t="s">
        <v>444</v>
      </c>
      <c r="C817" s="213" t="s">
        <v>853</v>
      </c>
      <c r="D817" s="185" t="s">
        <v>809</v>
      </c>
      <c r="E817" s="158">
        <v>110.05879999999999</v>
      </c>
      <c r="F817" s="158">
        <v>66.03528</v>
      </c>
      <c r="G817" s="158">
        <v>176.09407999999999</v>
      </c>
      <c r="H817" s="158">
        <v>44.023519999999998</v>
      </c>
      <c r="I817" s="158">
        <v>44.023519999999998</v>
      </c>
      <c r="J817" s="159">
        <f t="shared" si="17"/>
        <v>440.23520000000002</v>
      </c>
    </row>
    <row r="818" spans="1:10" ht="16.5" thickBot="1">
      <c r="A818" s="211"/>
      <c r="B818" s="212"/>
      <c r="C818" s="213"/>
      <c r="D818" s="185" t="s">
        <v>810</v>
      </c>
      <c r="E818" s="165">
        <v>5.4834233261339245E-2</v>
      </c>
      <c r="F818" s="165">
        <v>3.2900539956803546E-2</v>
      </c>
      <c r="G818" s="165">
        <v>8.7734773218142798E-2</v>
      </c>
      <c r="H818" s="165">
        <v>2.1933693304535699E-2</v>
      </c>
      <c r="I818" s="165">
        <v>2.1933693304535699E-2</v>
      </c>
      <c r="J818" s="166">
        <f t="shared" si="17"/>
        <v>0.21933693304535701</v>
      </c>
    </row>
    <row r="819" spans="1:10" ht="16.5" thickBot="1">
      <c r="A819" s="211"/>
      <c r="B819" s="212"/>
      <c r="C819" s="213"/>
      <c r="D819" s="185" t="s">
        <v>811</v>
      </c>
      <c r="E819" s="165">
        <v>2.2062634989200927E-3</v>
      </c>
      <c r="F819" s="165">
        <v>1.3237580993520554E-3</v>
      </c>
      <c r="G819" s="165">
        <v>3.5300215982721483E-3</v>
      </c>
      <c r="H819" s="165">
        <v>8.8250539956803709E-4</v>
      </c>
      <c r="I819" s="165">
        <v>8.8250539956803709E-4</v>
      </c>
      <c r="J819" s="166">
        <f t="shared" si="17"/>
        <v>8.8250539956803709E-3</v>
      </c>
    </row>
    <row r="820" spans="1:10" ht="16.5" thickBot="1">
      <c r="A820" s="211"/>
      <c r="B820" s="212"/>
      <c r="C820" s="213"/>
      <c r="D820" s="185" t="s">
        <v>812</v>
      </c>
      <c r="E820" s="158">
        <v>5</v>
      </c>
      <c r="F820" s="158">
        <v>3</v>
      </c>
      <c r="G820" s="158">
        <v>8</v>
      </c>
      <c r="H820" s="158">
        <v>2</v>
      </c>
      <c r="I820" s="158">
        <v>2</v>
      </c>
      <c r="J820" s="159">
        <f t="shared" si="17"/>
        <v>20</v>
      </c>
    </row>
    <row r="821" spans="1:10" ht="16.5" customHeight="1" thickBot="1">
      <c r="A821" s="211">
        <v>319</v>
      </c>
      <c r="B821" s="212" t="s">
        <v>447</v>
      </c>
      <c r="C821" s="213" t="s">
        <v>854</v>
      </c>
      <c r="D821" s="185" t="s">
        <v>809</v>
      </c>
      <c r="E821" s="158">
        <v>4.6678809050613026</v>
      </c>
      <c r="F821" s="158">
        <v>0</v>
      </c>
      <c r="G821" s="158">
        <v>2.3339404525306513</v>
      </c>
      <c r="H821" s="158">
        <v>2.3339404525306513</v>
      </c>
      <c r="I821" s="158">
        <v>0</v>
      </c>
      <c r="J821" s="159">
        <f t="shared" si="17"/>
        <v>9.3357618101226052</v>
      </c>
    </row>
    <row r="822" spans="1:10" ht="16.5" thickBot="1">
      <c r="A822" s="211"/>
      <c r="B822" s="212"/>
      <c r="C822" s="213"/>
      <c r="D822" s="185" t="s">
        <v>810</v>
      </c>
      <c r="E822" s="165">
        <v>3.4015655731237542E-3</v>
      </c>
      <c r="F822" s="165">
        <v>0</v>
      </c>
      <c r="G822" s="165">
        <v>1.7007827865618771E-3</v>
      </c>
      <c r="H822" s="165">
        <v>1.7007827865618771E-3</v>
      </c>
      <c r="I822" s="165">
        <v>0</v>
      </c>
      <c r="J822" s="166">
        <f t="shared" si="17"/>
        <v>6.8031311462475085E-3</v>
      </c>
    </row>
    <row r="823" spans="1:10" ht="16.5" thickBot="1">
      <c r="A823" s="211"/>
      <c r="B823" s="212"/>
      <c r="C823" s="213"/>
      <c r="D823" s="185" t="s">
        <v>811</v>
      </c>
      <c r="E823" s="165">
        <v>2.600496945771765E-3</v>
      </c>
      <c r="F823" s="165">
        <v>0</v>
      </c>
      <c r="G823" s="165">
        <v>1.3002484728858825E-3</v>
      </c>
      <c r="H823" s="165">
        <v>1.3002484728858825E-3</v>
      </c>
      <c r="I823" s="165">
        <v>0</v>
      </c>
      <c r="J823" s="166">
        <f t="shared" si="17"/>
        <v>5.2009938915435301E-3</v>
      </c>
    </row>
    <row r="824" spans="1:10" ht="16.5" thickBot="1">
      <c r="A824" s="211"/>
      <c r="B824" s="212"/>
      <c r="C824" s="213"/>
      <c r="D824" s="185" t="s">
        <v>812</v>
      </c>
      <c r="E824" s="158">
        <v>2</v>
      </c>
      <c r="F824" s="158">
        <v>0</v>
      </c>
      <c r="G824" s="158">
        <v>1</v>
      </c>
      <c r="H824" s="158">
        <v>1</v>
      </c>
      <c r="I824" s="158">
        <v>0</v>
      </c>
      <c r="J824" s="159">
        <f t="shared" si="17"/>
        <v>4</v>
      </c>
    </row>
    <row r="825" spans="1:10" ht="16.5" customHeight="1" thickBot="1">
      <c r="A825" s="211">
        <v>320</v>
      </c>
      <c r="B825" s="212" t="s">
        <v>449</v>
      </c>
      <c r="C825" s="213" t="s">
        <v>855</v>
      </c>
      <c r="D825" s="185" t="s">
        <v>809</v>
      </c>
      <c r="E825" s="158">
        <v>291.81668040947807</v>
      </c>
      <c r="F825" s="158">
        <v>564.52631626833556</v>
      </c>
      <c r="G825" s="158">
        <v>748.64874557431574</v>
      </c>
      <c r="H825" s="158">
        <v>623.58445397025366</v>
      </c>
      <c r="I825" s="158">
        <v>411.66995986337088</v>
      </c>
      <c r="J825" s="159">
        <f t="shared" si="17"/>
        <v>2640.2461560857541</v>
      </c>
    </row>
    <row r="826" spans="1:10" ht="16.5" thickBot="1">
      <c r="A826" s="211"/>
      <c r="B826" s="212"/>
      <c r="C826" s="213"/>
      <c r="D826" s="185" t="s">
        <v>810</v>
      </c>
      <c r="E826" s="165">
        <v>0.21265186364713001</v>
      </c>
      <c r="F826" s="165">
        <v>0.41138009336498366</v>
      </c>
      <c r="G826" s="165">
        <v>0.54555329304710143</v>
      </c>
      <c r="H826" s="165">
        <v>0.4544167800554742</v>
      </c>
      <c r="I826" s="165">
        <v>0.29999102193077271</v>
      </c>
      <c r="J826" s="166">
        <f t="shared" si="17"/>
        <v>1.923993052045462</v>
      </c>
    </row>
    <row r="827" spans="1:10" ht="16.5" thickBot="1">
      <c r="A827" s="211"/>
      <c r="B827" s="212"/>
      <c r="C827" s="213"/>
      <c r="D827" s="185" t="s">
        <v>811</v>
      </c>
      <c r="E827" s="165">
        <v>0.16257235382918084</v>
      </c>
      <c r="F827" s="165">
        <v>0.31450008925287959</v>
      </c>
      <c r="G827" s="165">
        <v>0.41707550297843421</v>
      </c>
      <c r="H827" s="165">
        <v>0.3474016370516424</v>
      </c>
      <c r="I827" s="165">
        <v>0.22934314200902295</v>
      </c>
      <c r="J827" s="166">
        <f t="shared" si="17"/>
        <v>1.4708927251211601</v>
      </c>
    </row>
    <row r="828" spans="1:10" ht="16.5" thickBot="1">
      <c r="A828" s="211"/>
      <c r="B828" s="212"/>
      <c r="C828" s="213"/>
      <c r="D828" s="185" t="s">
        <v>812</v>
      </c>
      <c r="E828" s="158">
        <v>168</v>
      </c>
      <c r="F828" s="158">
        <v>325</v>
      </c>
      <c r="G828" s="158">
        <v>431</v>
      </c>
      <c r="H828" s="158">
        <v>359</v>
      </c>
      <c r="I828" s="158">
        <v>237</v>
      </c>
      <c r="J828" s="159">
        <f t="shared" si="17"/>
        <v>1520</v>
      </c>
    </row>
    <row r="829" spans="1:10" ht="16.5" customHeight="1" thickBot="1">
      <c r="A829" s="211">
        <v>321</v>
      </c>
      <c r="B829" s="212" t="s">
        <v>451</v>
      </c>
      <c r="C829" s="213" t="s">
        <v>856</v>
      </c>
      <c r="D829" s="185" t="s">
        <v>809</v>
      </c>
      <c r="E829" s="158">
        <v>7.2980907351640161</v>
      </c>
      <c r="F829" s="158">
        <v>0</v>
      </c>
      <c r="G829" s="158">
        <v>7.2980907351640161</v>
      </c>
      <c r="H829" s="158">
        <v>0</v>
      </c>
      <c r="I829" s="158">
        <v>0</v>
      </c>
      <c r="J829" s="159">
        <f t="shared" si="17"/>
        <v>14.596181470328032</v>
      </c>
    </row>
    <row r="830" spans="1:10" ht="16.5" thickBot="1">
      <c r="A830" s="211"/>
      <c r="B830" s="212"/>
      <c r="C830" s="213"/>
      <c r="D830" s="185" t="s">
        <v>810</v>
      </c>
      <c r="E830" s="165">
        <v>3.7520402641800883E-3</v>
      </c>
      <c r="F830" s="165">
        <v>0</v>
      </c>
      <c r="G830" s="165">
        <v>3.7520402641800883E-3</v>
      </c>
      <c r="H830" s="165">
        <v>0</v>
      </c>
      <c r="I830" s="165">
        <v>0</v>
      </c>
      <c r="J830" s="166">
        <f t="shared" si="17"/>
        <v>7.5040805283601766E-3</v>
      </c>
    </row>
    <row r="831" spans="1:10" ht="16.5" thickBot="1">
      <c r="A831" s="211"/>
      <c r="B831" s="212"/>
      <c r="C831" s="213"/>
      <c r="D831" s="185" t="s">
        <v>811</v>
      </c>
      <c r="E831" s="165">
        <v>1.3893694262774828E-4</v>
      </c>
      <c r="F831" s="165">
        <v>0</v>
      </c>
      <c r="G831" s="165">
        <v>1.3893694262774828E-4</v>
      </c>
      <c r="H831" s="165">
        <v>0</v>
      </c>
      <c r="I831" s="165">
        <v>0</v>
      </c>
      <c r="J831" s="166">
        <f t="shared" si="17"/>
        <v>2.7787388525549655E-4</v>
      </c>
    </row>
    <row r="832" spans="1:10" ht="16.5" thickBot="1">
      <c r="A832" s="211"/>
      <c r="B832" s="212"/>
      <c r="C832" s="213"/>
      <c r="D832" s="185" t="s">
        <v>812</v>
      </c>
      <c r="E832" s="158">
        <v>2</v>
      </c>
      <c r="F832" s="158">
        <v>0</v>
      </c>
      <c r="G832" s="158">
        <v>2</v>
      </c>
      <c r="H832" s="158">
        <v>0</v>
      </c>
      <c r="I832" s="158">
        <v>0</v>
      </c>
      <c r="J832" s="159">
        <f t="shared" si="17"/>
        <v>4</v>
      </c>
    </row>
    <row r="833" spans="1:10" ht="16.5" thickBot="1">
      <c r="A833" s="211">
        <v>322</v>
      </c>
      <c r="B833" s="212" t="s">
        <v>454</v>
      </c>
      <c r="C833" s="213" t="s">
        <v>857</v>
      </c>
      <c r="D833" s="185" t="s">
        <v>809</v>
      </c>
      <c r="E833" s="158">
        <v>63.822799999999994</v>
      </c>
      <c r="F833" s="158">
        <v>262.70287999999999</v>
      </c>
      <c r="G833" s="158">
        <v>296.87895999999995</v>
      </c>
      <c r="H833" s="158">
        <v>262.70287999999999</v>
      </c>
      <c r="I833" s="158">
        <v>229.35031999999998</v>
      </c>
      <c r="J833" s="159">
        <f t="shared" si="17"/>
        <v>1115.45784</v>
      </c>
    </row>
    <row r="834" spans="1:10" ht="16.5" thickBot="1">
      <c r="A834" s="211"/>
      <c r="B834" s="212"/>
      <c r="C834" s="213"/>
      <c r="D834" s="185" t="s">
        <v>810</v>
      </c>
      <c r="E834" s="165">
        <v>3.2807775377969854E-2</v>
      </c>
      <c r="F834" s="165">
        <v>0.135041036717063</v>
      </c>
      <c r="G834" s="165">
        <v>0.15260907127429849</v>
      </c>
      <c r="H834" s="165">
        <v>0.135041036717063</v>
      </c>
      <c r="I834" s="165">
        <v>0.11789632829373685</v>
      </c>
      <c r="J834" s="166">
        <f t="shared" si="17"/>
        <v>0.57339524838013123</v>
      </c>
    </row>
    <row r="835" spans="1:10" ht="16.5" thickBot="1">
      <c r="A835" s="211"/>
      <c r="B835" s="212"/>
      <c r="C835" s="213"/>
      <c r="D835" s="185" t="s">
        <v>811</v>
      </c>
      <c r="E835" s="165">
        <v>1.307289416846656E-2</v>
      </c>
      <c r="F835" s="165">
        <v>5.3809719222462353E-2</v>
      </c>
      <c r="G835" s="165">
        <v>6.0810043196544449E-2</v>
      </c>
      <c r="H835" s="165">
        <v>5.3809719222462353E-2</v>
      </c>
      <c r="I835" s="165">
        <v>4.697807775377983E-2</v>
      </c>
      <c r="J835" s="166">
        <f t="shared" si="17"/>
        <v>0.22848045356371555</v>
      </c>
    </row>
    <row r="836" spans="1:10" ht="16.5" thickBot="1">
      <c r="A836" s="211"/>
      <c r="B836" s="212"/>
      <c r="C836" s="213"/>
      <c r="D836" s="185" t="s">
        <v>812</v>
      </c>
      <c r="E836" s="158">
        <v>155</v>
      </c>
      <c r="F836" s="158">
        <v>638</v>
      </c>
      <c r="G836" s="158">
        <v>721</v>
      </c>
      <c r="H836" s="158">
        <v>638</v>
      </c>
      <c r="I836" s="158">
        <v>557</v>
      </c>
      <c r="J836" s="159">
        <f t="shared" si="17"/>
        <v>2709</v>
      </c>
    </row>
    <row r="837" spans="1:10" ht="16.5" thickBot="1">
      <c r="A837" s="211">
        <v>323</v>
      </c>
      <c r="B837" s="212" t="s">
        <v>456</v>
      </c>
      <c r="C837" s="213" t="s">
        <v>858</v>
      </c>
      <c r="D837" s="185" t="s">
        <v>809</v>
      </c>
      <c r="E837" s="158">
        <v>0.11340543212183499</v>
      </c>
      <c r="F837" s="158">
        <v>5.6702716060917494E-2</v>
      </c>
      <c r="G837" s="158">
        <v>0</v>
      </c>
      <c r="H837" s="158">
        <v>5.6702716060917494E-2</v>
      </c>
      <c r="I837" s="158">
        <v>0</v>
      </c>
      <c r="J837" s="159">
        <f t="shared" si="17"/>
        <v>0.22681086424366997</v>
      </c>
    </row>
    <row r="838" spans="1:10" ht="16.5" thickBot="1">
      <c r="A838" s="211"/>
      <c r="B838" s="212"/>
      <c r="C838" s="213"/>
      <c r="D838" s="185" t="s">
        <v>810</v>
      </c>
      <c r="E838" s="165">
        <v>1.464921019903388E-4</v>
      </c>
      <c r="F838" s="165">
        <v>7.3246050995169401E-5</v>
      </c>
      <c r="G838" s="165">
        <v>0</v>
      </c>
      <c r="H838" s="165">
        <v>7.3246050995169401E-5</v>
      </c>
      <c r="I838" s="165">
        <v>0</v>
      </c>
      <c r="J838" s="166">
        <f t="shared" si="17"/>
        <v>2.929842039806776E-4</v>
      </c>
    </row>
    <row r="839" spans="1:10" ht="16.5" thickBot="1">
      <c r="A839" s="211"/>
      <c r="B839" s="212"/>
      <c r="C839" s="213"/>
      <c r="D839" s="185" t="s">
        <v>811</v>
      </c>
      <c r="E839" s="165">
        <v>0</v>
      </c>
      <c r="F839" s="165">
        <v>0</v>
      </c>
      <c r="G839" s="165">
        <v>0</v>
      </c>
      <c r="H839" s="165">
        <v>0</v>
      </c>
      <c r="I839" s="165">
        <v>0</v>
      </c>
      <c r="J839" s="166">
        <f t="shared" si="17"/>
        <v>0</v>
      </c>
    </row>
    <row r="840" spans="1:10" ht="16.5" thickBot="1">
      <c r="A840" s="211"/>
      <c r="B840" s="212"/>
      <c r="C840" s="213"/>
      <c r="D840" s="185" t="s">
        <v>812</v>
      </c>
      <c r="E840" s="158">
        <v>2</v>
      </c>
      <c r="F840" s="158">
        <v>1</v>
      </c>
      <c r="G840" s="158">
        <v>0</v>
      </c>
      <c r="H840" s="158">
        <v>1</v>
      </c>
      <c r="I840" s="158">
        <v>0</v>
      </c>
      <c r="J840" s="159">
        <f t="shared" si="17"/>
        <v>4</v>
      </c>
    </row>
    <row r="841" spans="1:10" ht="16.5" customHeight="1" thickBot="1">
      <c r="A841" s="211">
        <v>324</v>
      </c>
      <c r="B841" s="212" t="s">
        <v>459</v>
      </c>
      <c r="C841" s="213" t="s">
        <v>819</v>
      </c>
      <c r="D841" s="185" t="s">
        <v>809</v>
      </c>
      <c r="E841" s="158">
        <v>0.53364</v>
      </c>
      <c r="F841" s="158">
        <v>0.66704999999999992</v>
      </c>
      <c r="G841" s="158">
        <v>0.66704999999999992</v>
      </c>
      <c r="H841" s="158">
        <v>0.40023000000000003</v>
      </c>
      <c r="I841" s="158">
        <v>0.26682</v>
      </c>
      <c r="J841" s="159">
        <f t="shared" si="17"/>
        <v>2.5347899999999997</v>
      </c>
    </row>
    <row r="842" spans="1:10" ht="16.5" thickBot="1">
      <c r="A842" s="211"/>
      <c r="B842" s="212"/>
      <c r="C842" s="213"/>
      <c r="D842" s="185" t="s">
        <v>810</v>
      </c>
      <c r="E842" s="165">
        <v>1.5637149028077798E-4</v>
      </c>
      <c r="F842" s="165">
        <v>1.9546436285097245E-4</v>
      </c>
      <c r="G842" s="165">
        <v>1.9546436285097245E-4</v>
      </c>
      <c r="H842" s="165">
        <v>1.1727861771058349E-4</v>
      </c>
      <c r="I842" s="165">
        <v>7.8185745140388991E-5</v>
      </c>
      <c r="J842" s="166">
        <f t="shared" si="17"/>
        <v>7.4276457883369542E-4</v>
      </c>
    </row>
    <row r="843" spans="1:10" ht="16.5" thickBot="1">
      <c r="A843" s="211"/>
      <c r="B843" s="212"/>
      <c r="C843" s="213"/>
      <c r="D843" s="185" t="s">
        <v>811</v>
      </c>
      <c r="E843" s="165">
        <v>2.6349892008639385E-5</v>
      </c>
      <c r="F843" s="165">
        <v>3.2937365010799228E-5</v>
      </c>
      <c r="G843" s="165">
        <v>3.2937365010799228E-5</v>
      </c>
      <c r="H843" s="165">
        <v>1.9762419006479539E-5</v>
      </c>
      <c r="I843" s="165">
        <v>1.3174946004319693E-5</v>
      </c>
      <c r="J843" s="166">
        <f t="shared" si="17"/>
        <v>1.2516198704103708E-4</v>
      </c>
    </row>
    <row r="844" spans="1:10" ht="16.5" thickBot="1">
      <c r="A844" s="211"/>
      <c r="B844" s="212"/>
      <c r="C844" s="213"/>
      <c r="D844" s="185" t="s">
        <v>812</v>
      </c>
      <c r="E844" s="158">
        <v>4</v>
      </c>
      <c r="F844" s="158">
        <v>5</v>
      </c>
      <c r="G844" s="158">
        <v>5</v>
      </c>
      <c r="H844" s="158">
        <v>3</v>
      </c>
      <c r="I844" s="158">
        <v>2</v>
      </c>
      <c r="J844" s="159">
        <f t="shared" si="17"/>
        <v>19</v>
      </c>
    </row>
    <row r="845" spans="1:10" ht="16.5" thickBot="1">
      <c r="A845" s="211">
        <v>325</v>
      </c>
      <c r="B845" s="212" t="s">
        <v>462</v>
      </c>
      <c r="C845" s="213" t="s">
        <v>820</v>
      </c>
      <c r="D845" s="185" t="s">
        <v>809</v>
      </c>
      <c r="E845" s="158">
        <v>0</v>
      </c>
      <c r="F845" s="158">
        <v>0</v>
      </c>
      <c r="G845" s="158">
        <v>0</v>
      </c>
      <c r="H845" s="158">
        <v>19.751999999999999</v>
      </c>
      <c r="I845" s="158">
        <v>59.256</v>
      </c>
      <c r="J845" s="159">
        <f t="shared" si="17"/>
        <v>79.007999999999996</v>
      </c>
    </row>
    <row r="846" spans="1:10" ht="16.5" thickBot="1">
      <c r="A846" s="211"/>
      <c r="B846" s="212"/>
      <c r="C846" s="213"/>
      <c r="D846" s="185" t="s">
        <v>810</v>
      </c>
      <c r="E846" s="165">
        <v>0</v>
      </c>
      <c r="F846" s="165">
        <v>0</v>
      </c>
      <c r="G846" s="165">
        <v>0</v>
      </c>
      <c r="H846" s="165">
        <v>0</v>
      </c>
      <c r="I846" s="165">
        <v>0</v>
      </c>
      <c r="J846" s="166">
        <f t="shared" si="17"/>
        <v>0</v>
      </c>
    </row>
    <row r="847" spans="1:10" ht="16.5" thickBot="1">
      <c r="A847" s="211"/>
      <c r="B847" s="212"/>
      <c r="C847" s="213"/>
      <c r="D847" s="185" t="s">
        <v>811</v>
      </c>
      <c r="E847" s="165">
        <v>0</v>
      </c>
      <c r="F847" s="165">
        <v>0</v>
      </c>
      <c r="G847" s="165">
        <v>0</v>
      </c>
      <c r="H847" s="165">
        <v>0</v>
      </c>
      <c r="I847" s="165">
        <v>0</v>
      </c>
      <c r="J847" s="166">
        <f t="shared" si="17"/>
        <v>0</v>
      </c>
    </row>
    <row r="848" spans="1:10" ht="16.5" thickBot="1">
      <c r="A848" s="211"/>
      <c r="B848" s="212"/>
      <c r="C848" s="213"/>
      <c r="D848" s="185" t="s">
        <v>812</v>
      </c>
      <c r="E848" s="158">
        <v>0</v>
      </c>
      <c r="F848" s="158">
        <v>0</v>
      </c>
      <c r="G848" s="158">
        <v>0</v>
      </c>
      <c r="H848" s="158">
        <v>1</v>
      </c>
      <c r="I848" s="158">
        <v>3</v>
      </c>
      <c r="J848" s="159">
        <f t="shared" si="17"/>
        <v>4</v>
      </c>
    </row>
    <row r="849" spans="1:10" ht="16.5" thickBot="1">
      <c r="A849" s="211">
        <v>326</v>
      </c>
      <c r="B849" s="212" t="s">
        <v>465</v>
      </c>
      <c r="C849" s="213" t="s">
        <v>859</v>
      </c>
      <c r="D849" s="185" t="s">
        <v>809</v>
      </c>
      <c r="E849" s="158">
        <v>0</v>
      </c>
      <c r="F849" s="158">
        <v>0</v>
      </c>
      <c r="G849" s="158">
        <v>13.730363423212202</v>
      </c>
      <c r="H849" s="158">
        <v>0</v>
      </c>
      <c r="I849" s="158">
        <v>13.730363423212202</v>
      </c>
      <c r="J849" s="159">
        <f t="shared" si="17"/>
        <v>27.460726846424404</v>
      </c>
    </row>
    <row r="850" spans="1:10" ht="16.5" thickBot="1">
      <c r="A850" s="211"/>
      <c r="B850" s="212"/>
      <c r="C850" s="213"/>
      <c r="D850" s="185" t="s">
        <v>810</v>
      </c>
      <c r="E850" s="165">
        <v>0</v>
      </c>
      <c r="F850" s="165">
        <v>0</v>
      </c>
      <c r="G850" s="165">
        <v>3.7980548894892764E-3</v>
      </c>
      <c r="H850" s="165">
        <v>0</v>
      </c>
      <c r="I850" s="165">
        <v>3.7980548894892764E-3</v>
      </c>
      <c r="J850" s="166">
        <f t="shared" si="17"/>
        <v>7.5961097789785529E-3</v>
      </c>
    </row>
    <row r="851" spans="1:10" ht="16.5" thickBot="1">
      <c r="A851" s="211"/>
      <c r="B851" s="212"/>
      <c r="C851" s="213"/>
      <c r="D851" s="185" t="s">
        <v>811</v>
      </c>
      <c r="E851" s="165">
        <v>0</v>
      </c>
      <c r="F851" s="165">
        <v>0</v>
      </c>
      <c r="G851" s="165">
        <v>3.7980548894892764E-3</v>
      </c>
      <c r="H851" s="165">
        <v>0</v>
      </c>
      <c r="I851" s="165">
        <v>3.7980548894892764E-3</v>
      </c>
      <c r="J851" s="166">
        <f t="shared" si="17"/>
        <v>7.5961097789785529E-3</v>
      </c>
    </row>
    <row r="852" spans="1:10" ht="16.5" thickBot="1">
      <c r="A852" s="211"/>
      <c r="B852" s="212"/>
      <c r="C852" s="213"/>
      <c r="D852" s="185" t="s">
        <v>812</v>
      </c>
      <c r="E852" s="158">
        <v>0</v>
      </c>
      <c r="F852" s="158">
        <v>0</v>
      </c>
      <c r="G852" s="158">
        <v>6</v>
      </c>
      <c r="H852" s="158">
        <v>0</v>
      </c>
      <c r="I852" s="158">
        <v>6</v>
      </c>
      <c r="J852" s="159">
        <f t="shared" si="17"/>
        <v>12</v>
      </c>
    </row>
    <row r="853" spans="1:10" ht="16.5" customHeight="1" thickBot="1">
      <c r="A853" s="211">
        <v>327</v>
      </c>
      <c r="B853" s="212" t="s">
        <v>466</v>
      </c>
      <c r="C853" s="213" t="s">
        <v>837</v>
      </c>
      <c r="D853" s="185" t="s">
        <v>809</v>
      </c>
      <c r="E853" s="158">
        <v>0</v>
      </c>
      <c r="F853" s="158">
        <v>0</v>
      </c>
      <c r="G853" s="158">
        <v>0</v>
      </c>
      <c r="H853" s="158">
        <v>0</v>
      </c>
      <c r="I853" s="158">
        <v>18.48</v>
      </c>
      <c r="J853" s="159">
        <f t="shared" si="17"/>
        <v>18.48</v>
      </c>
    </row>
    <row r="854" spans="1:10" ht="16.5" thickBot="1">
      <c r="A854" s="211"/>
      <c r="B854" s="212"/>
      <c r="C854" s="213"/>
      <c r="D854" s="185" t="s">
        <v>810</v>
      </c>
      <c r="E854" s="165">
        <v>0</v>
      </c>
      <c r="F854" s="165">
        <v>0</v>
      </c>
      <c r="G854" s="165">
        <v>0</v>
      </c>
      <c r="H854" s="165">
        <v>0</v>
      </c>
      <c r="I854" s="165">
        <v>2.2786177105831597E-3</v>
      </c>
      <c r="J854" s="166">
        <f t="shared" si="17"/>
        <v>2.2786177105831597E-3</v>
      </c>
    </row>
    <row r="855" spans="1:10" ht="16.5" thickBot="1">
      <c r="A855" s="211"/>
      <c r="B855" s="212"/>
      <c r="C855" s="213"/>
      <c r="D855" s="185" t="s">
        <v>811</v>
      </c>
      <c r="E855" s="165">
        <v>0</v>
      </c>
      <c r="F855" s="165">
        <v>0</v>
      </c>
      <c r="G855" s="165">
        <v>0</v>
      </c>
      <c r="H855" s="165">
        <v>0</v>
      </c>
      <c r="I855" s="165">
        <v>2.2786177105831597E-3</v>
      </c>
      <c r="J855" s="166">
        <f t="shared" si="17"/>
        <v>2.2786177105831597E-3</v>
      </c>
    </row>
    <row r="856" spans="1:10" ht="16.5" thickBot="1">
      <c r="A856" s="211"/>
      <c r="B856" s="212"/>
      <c r="C856" s="213"/>
      <c r="D856" s="185" t="s">
        <v>812</v>
      </c>
      <c r="E856" s="158">
        <v>0</v>
      </c>
      <c r="F856" s="158">
        <v>0</v>
      </c>
      <c r="G856" s="158">
        <v>0</v>
      </c>
      <c r="H856" s="158">
        <v>0</v>
      </c>
      <c r="I856" s="158">
        <v>2</v>
      </c>
      <c r="J856" s="159">
        <f t="shared" si="17"/>
        <v>2</v>
      </c>
    </row>
    <row r="857" spans="1:10" ht="16.5" customHeight="1" thickBot="1">
      <c r="A857" s="211">
        <v>328</v>
      </c>
      <c r="B857" s="212" t="s">
        <v>468</v>
      </c>
      <c r="C857" s="213" t="s">
        <v>816</v>
      </c>
      <c r="D857" s="185" t="s">
        <v>809</v>
      </c>
      <c r="E857" s="158">
        <v>0</v>
      </c>
      <c r="F857" s="158">
        <v>0</v>
      </c>
      <c r="G857" s="158">
        <v>0</v>
      </c>
      <c r="H857" s="158">
        <v>0</v>
      </c>
      <c r="I857" s="158">
        <v>22.67</v>
      </c>
      <c r="J857" s="159">
        <f t="shared" si="17"/>
        <v>22.67</v>
      </c>
    </row>
    <row r="858" spans="1:10" ht="16.5" thickBot="1">
      <c r="A858" s="211"/>
      <c r="B858" s="212"/>
      <c r="C858" s="213"/>
      <c r="D858" s="185" t="s">
        <v>810</v>
      </c>
      <c r="E858" s="165">
        <v>0</v>
      </c>
      <c r="F858" s="165">
        <v>0</v>
      </c>
      <c r="G858" s="165">
        <v>0</v>
      </c>
      <c r="H858" s="165">
        <v>0</v>
      </c>
      <c r="I858" s="165">
        <v>2.7948164146868325E-3</v>
      </c>
      <c r="J858" s="166">
        <f t="shared" si="17"/>
        <v>2.7948164146868325E-3</v>
      </c>
    </row>
    <row r="859" spans="1:10" ht="16.5" thickBot="1">
      <c r="A859" s="211"/>
      <c r="B859" s="212"/>
      <c r="C859" s="213"/>
      <c r="D859" s="185" t="s">
        <v>811</v>
      </c>
      <c r="E859" s="165">
        <v>0</v>
      </c>
      <c r="F859" s="165">
        <v>0</v>
      </c>
      <c r="G859" s="165">
        <v>0</v>
      </c>
      <c r="H859" s="165">
        <v>0</v>
      </c>
      <c r="I859" s="165">
        <v>2.7948164146868325E-3</v>
      </c>
      <c r="J859" s="166">
        <f t="shared" si="17"/>
        <v>2.7948164146868325E-3</v>
      </c>
    </row>
    <row r="860" spans="1:10" ht="16.5" thickBot="1">
      <c r="A860" s="211"/>
      <c r="B860" s="212"/>
      <c r="C860" s="213"/>
      <c r="D860" s="185" t="s">
        <v>812</v>
      </c>
      <c r="E860" s="158">
        <v>0</v>
      </c>
      <c r="F860" s="158">
        <v>0</v>
      </c>
      <c r="G860" s="158">
        <v>0</v>
      </c>
      <c r="H860" s="158">
        <v>0</v>
      </c>
      <c r="I860" s="158">
        <v>2</v>
      </c>
      <c r="J860" s="159">
        <f t="shared" si="17"/>
        <v>2</v>
      </c>
    </row>
    <row r="861" spans="1:10" ht="16.5" customHeight="1" thickBot="1">
      <c r="A861" s="211">
        <v>329</v>
      </c>
      <c r="B861" s="212" t="s">
        <v>471</v>
      </c>
      <c r="C861" s="213" t="s">
        <v>838</v>
      </c>
      <c r="D861" s="185" t="s">
        <v>809</v>
      </c>
      <c r="E861" s="158">
        <v>38.826799999999999</v>
      </c>
      <c r="F861" s="158">
        <v>43.680150000000005</v>
      </c>
      <c r="G861" s="158">
        <v>43.680150000000012</v>
      </c>
      <c r="H861" s="158">
        <v>38.826799999999999</v>
      </c>
      <c r="I861" s="158">
        <v>29.120100000000001</v>
      </c>
      <c r="J861" s="159">
        <f t="shared" si="17"/>
        <v>194.13400000000001</v>
      </c>
    </row>
    <row r="862" spans="1:10" ht="16.5" thickBot="1">
      <c r="A862" s="211"/>
      <c r="B862" s="212"/>
      <c r="C862" s="213"/>
      <c r="D862" s="185" t="s">
        <v>810</v>
      </c>
      <c r="E862" s="165">
        <v>1.996112311015125E-2</v>
      </c>
      <c r="F862" s="165">
        <v>2.2456263498920152E-2</v>
      </c>
      <c r="G862" s="165">
        <v>2.2456263498920149E-2</v>
      </c>
      <c r="H862" s="165">
        <v>1.996112311015125E-2</v>
      </c>
      <c r="I862" s="165">
        <v>1.4970842332613435E-2</v>
      </c>
      <c r="J862" s="166">
        <f t="shared" ref="J862:J925" si="18">SUM(E862:I862)</f>
        <v>9.9805615550756233E-2</v>
      </c>
    </row>
    <row r="863" spans="1:10" ht="16.5" thickBot="1">
      <c r="A863" s="211"/>
      <c r="B863" s="212"/>
      <c r="C863" s="213"/>
      <c r="D863" s="185" t="s">
        <v>811</v>
      </c>
      <c r="E863" s="165">
        <v>7.9576673866090936E-3</v>
      </c>
      <c r="F863" s="165">
        <v>8.9523758099352303E-3</v>
      </c>
      <c r="G863" s="165">
        <v>8.9523758099352303E-3</v>
      </c>
      <c r="H863" s="165">
        <v>7.9576673866090936E-3</v>
      </c>
      <c r="I863" s="165">
        <v>5.9682505399568202E-3</v>
      </c>
      <c r="J863" s="166">
        <f t="shared" si="18"/>
        <v>3.9788336933045468E-2</v>
      </c>
    </row>
    <row r="864" spans="1:10" ht="16.5" thickBot="1">
      <c r="A864" s="211"/>
      <c r="B864" s="212"/>
      <c r="C864" s="213"/>
      <c r="D864" s="185" t="s">
        <v>812</v>
      </c>
      <c r="E864" s="158">
        <v>8</v>
      </c>
      <c r="F864" s="158">
        <v>9</v>
      </c>
      <c r="G864" s="158">
        <v>9</v>
      </c>
      <c r="H864" s="158">
        <v>8</v>
      </c>
      <c r="I864" s="158">
        <v>6</v>
      </c>
      <c r="J864" s="159">
        <f t="shared" si="18"/>
        <v>40</v>
      </c>
    </row>
    <row r="865" spans="1:10" ht="16.5" thickBot="1">
      <c r="A865" s="211">
        <v>330</v>
      </c>
      <c r="B865" s="212" t="s">
        <v>473</v>
      </c>
      <c r="C865" s="213" t="s">
        <v>817</v>
      </c>
      <c r="D865" s="185" t="s">
        <v>809</v>
      </c>
      <c r="E865" s="158">
        <v>0</v>
      </c>
      <c r="F865" s="158">
        <v>0</v>
      </c>
      <c r="G865" s="158">
        <v>0</v>
      </c>
      <c r="H865" s="158">
        <v>0</v>
      </c>
      <c r="I865" s="158">
        <v>1.5756666666666668</v>
      </c>
      <c r="J865" s="159">
        <f t="shared" si="18"/>
        <v>1.5756666666666668</v>
      </c>
    </row>
    <row r="866" spans="1:10" ht="16.5" thickBot="1">
      <c r="A866" s="211"/>
      <c r="B866" s="212"/>
      <c r="C866" s="213"/>
      <c r="D866" s="185" t="s">
        <v>810</v>
      </c>
      <c r="E866" s="165">
        <v>0</v>
      </c>
      <c r="F866" s="165">
        <v>0</v>
      </c>
      <c r="G866" s="165">
        <v>0</v>
      </c>
      <c r="H866" s="165">
        <v>0</v>
      </c>
      <c r="I866" s="165">
        <v>5.383539121670282E-4</v>
      </c>
      <c r="J866" s="166">
        <f t="shared" si="18"/>
        <v>5.383539121670282E-4</v>
      </c>
    </row>
    <row r="867" spans="1:10" ht="16.5" thickBot="1">
      <c r="A867" s="211"/>
      <c r="B867" s="212"/>
      <c r="C867" s="213"/>
      <c r="D867" s="185" t="s">
        <v>811</v>
      </c>
      <c r="E867" s="165">
        <v>0</v>
      </c>
      <c r="F867" s="165">
        <v>0</v>
      </c>
      <c r="G867" s="165">
        <v>0</v>
      </c>
      <c r="H867" s="165">
        <v>0</v>
      </c>
      <c r="I867" s="165">
        <v>5.383539121670282E-4</v>
      </c>
      <c r="J867" s="166">
        <f t="shared" si="18"/>
        <v>5.383539121670282E-4</v>
      </c>
    </row>
    <row r="868" spans="1:10" ht="16.5" thickBot="1">
      <c r="A868" s="211"/>
      <c r="B868" s="212"/>
      <c r="C868" s="213"/>
      <c r="D868" s="185" t="s">
        <v>812</v>
      </c>
      <c r="E868" s="158">
        <v>0</v>
      </c>
      <c r="F868" s="158">
        <v>0</v>
      </c>
      <c r="G868" s="158">
        <v>0</v>
      </c>
      <c r="H868" s="158">
        <v>0</v>
      </c>
      <c r="I868" s="158">
        <v>4</v>
      </c>
      <c r="J868" s="159">
        <f t="shared" si="18"/>
        <v>4</v>
      </c>
    </row>
    <row r="869" spans="1:10" ht="16.5" customHeight="1" thickBot="1">
      <c r="A869" s="211">
        <v>331</v>
      </c>
      <c r="B869" s="212" t="s">
        <v>475</v>
      </c>
      <c r="C869" s="213" t="s">
        <v>818</v>
      </c>
      <c r="D869" s="185" t="s">
        <v>809</v>
      </c>
      <c r="E869" s="158">
        <v>2.0640000000000001</v>
      </c>
      <c r="F869" s="158">
        <v>2.0640000000000001</v>
      </c>
      <c r="G869" s="158">
        <v>0</v>
      </c>
      <c r="H869" s="158">
        <v>0</v>
      </c>
      <c r="I869" s="158">
        <v>0</v>
      </c>
      <c r="J869" s="159">
        <f t="shared" si="18"/>
        <v>4.1280000000000001</v>
      </c>
    </row>
    <row r="870" spans="1:10" ht="16.5" thickBot="1">
      <c r="A870" s="211"/>
      <c r="B870" s="212"/>
      <c r="C870" s="213"/>
      <c r="D870" s="185" t="s">
        <v>810</v>
      </c>
      <c r="E870" s="165">
        <v>1.0611283671706293E-3</v>
      </c>
      <c r="F870" s="165">
        <v>1.0611283671706293E-3</v>
      </c>
      <c r="G870" s="165">
        <v>0</v>
      </c>
      <c r="H870" s="165">
        <v>0</v>
      </c>
      <c r="I870" s="165">
        <v>0</v>
      </c>
      <c r="J870" s="166">
        <f t="shared" si="18"/>
        <v>2.1222567343412587E-3</v>
      </c>
    </row>
    <row r="871" spans="1:10" ht="16.5" thickBot="1">
      <c r="A871" s="211"/>
      <c r="B871" s="212"/>
      <c r="C871" s="213"/>
      <c r="D871" s="185" t="s">
        <v>811</v>
      </c>
      <c r="E871" s="165">
        <v>4.2304091900648079E-4</v>
      </c>
      <c r="F871" s="165">
        <v>4.2304091900648079E-4</v>
      </c>
      <c r="G871" s="165">
        <v>0</v>
      </c>
      <c r="H871" s="165">
        <v>0</v>
      </c>
      <c r="I871" s="165">
        <v>0</v>
      </c>
      <c r="J871" s="166">
        <f t="shared" si="18"/>
        <v>8.4608183801296159E-4</v>
      </c>
    </row>
    <row r="872" spans="1:10" ht="16.5" thickBot="1">
      <c r="A872" s="211"/>
      <c r="B872" s="212"/>
      <c r="C872" s="213"/>
      <c r="D872" s="185" t="s">
        <v>812</v>
      </c>
      <c r="E872" s="158">
        <v>1</v>
      </c>
      <c r="F872" s="158">
        <v>1</v>
      </c>
      <c r="G872" s="158">
        <v>0</v>
      </c>
      <c r="H872" s="158">
        <v>0</v>
      </c>
      <c r="I872" s="158">
        <v>0</v>
      </c>
      <c r="J872" s="159">
        <f t="shared" si="18"/>
        <v>2</v>
      </c>
    </row>
    <row r="873" spans="1:10" ht="16.5" customHeight="1" thickBot="1">
      <c r="A873" s="211">
        <v>332</v>
      </c>
      <c r="B873" s="212" t="s">
        <v>476</v>
      </c>
      <c r="C873" s="213" t="s">
        <v>818</v>
      </c>
      <c r="D873" s="185" t="s">
        <v>809</v>
      </c>
      <c r="E873" s="158">
        <v>0</v>
      </c>
      <c r="F873" s="158">
        <v>6.3546666666666667</v>
      </c>
      <c r="G873" s="158">
        <v>6.3546666666666667</v>
      </c>
      <c r="H873" s="158">
        <v>0</v>
      </c>
      <c r="I873" s="158">
        <v>0</v>
      </c>
      <c r="J873" s="159">
        <f t="shared" si="18"/>
        <v>12.709333333333333</v>
      </c>
    </row>
    <row r="874" spans="1:10" ht="16.5" thickBot="1">
      <c r="A874" s="211"/>
      <c r="B874" s="212"/>
      <c r="C874" s="213"/>
      <c r="D874" s="185" t="s">
        <v>810</v>
      </c>
      <c r="E874" s="165">
        <v>0</v>
      </c>
      <c r="F874" s="165">
        <v>3.2670140813535007E-3</v>
      </c>
      <c r="G874" s="165">
        <v>3.2670140813535007E-3</v>
      </c>
      <c r="H874" s="165">
        <v>0</v>
      </c>
      <c r="I874" s="165">
        <v>0</v>
      </c>
      <c r="J874" s="166">
        <f t="shared" si="18"/>
        <v>6.5340281627070014E-3</v>
      </c>
    </row>
    <row r="875" spans="1:10" ht="16.5" thickBot="1">
      <c r="A875" s="211"/>
      <c r="B875" s="212"/>
      <c r="C875" s="213"/>
      <c r="D875" s="185" t="s">
        <v>811</v>
      </c>
      <c r="E875" s="165">
        <v>0</v>
      </c>
      <c r="F875" s="165">
        <v>1.3024631912047075E-3</v>
      </c>
      <c r="G875" s="165">
        <v>1.3024631912047075E-3</v>
      </c>
      <c r="H875" s="165">
        <v>0</v>
      </c>
      <c r="I875" s="165">
        <v>0</v>
      </c>
      <c r="J875" s="166">
        <f t="shared" si="18"/>
        <v>2.6049263824094149E-3</v>
      </c>
    </row>
    <row r="876" spans="1:10" ht="16.5" thickBot="1">
      <c r="A876" s="211"/>
      <c r="B876" s="212"/>
      <c r="C876" s="213"/>
      <c r="D876" s="185" t="s">
        <v>812</v>
      </c>
      <c r="E876" s="158">
        <v>0</v>
      </c>
      <c r="F876" s="158">
        <v>1</v>
      </c>
      <c r="G876" s="158">
        <v>1</v>
      </c>
      <c r="H876" s="158">
        <v>0</v>
      </c>
      <c r="I876" s="158">
        <v>0</v>
      </c>
      <c r="J876" s="159">
        <f t="shared" si="18"/>
        <v>2</v>
      </c>
    </row>
    <row r="877" spans="1:10" ht="16.5" customHeight="1" thickBot="1">
      <c r="A877" s="211">
        <v>333</v>
      </c>
      <c r="B877" s="212" t="s">
        <v>478</v>
      </c>
      <c r="C877" s="213" t="s">
        <v>818</v>
      </c>
      <c r="D877" s="185" t="s">
        <v>809</v>
      </c>
      <c r="E877" s="158">
        <v>0</v>
      </c>
      <c r="F877" s="158">
        <v>6.4826666666666668</v>
      </c>
      <c r="G877" s="158">
        <v>0</v>
      </c>
      <c r="H877" s="158">
        <v>0</v>
      </c>
      <c r="I877" s="158">
        <v>6.4826666666666668</v>
      </c>
      <c r="J877" s="159">
        <f t="shared" si="18"/>
        <v>12.965333333333334</v>
      </c>
    </row>
    <row r="878" spans="1:10" ht="16.5" thickBot="1">
      <c r="A878" s="211"/>
      <c r="B878" s="212"/>
      <c r="C878" s="213"/>
      <c r="D878" s="185" t="s">
        <v>810</v>
      </c>
      <c r="E878" s="165">
        <v>0</v>
      </c>
      <c r="F878" s="165">
        <v>3.3328204917206718E-3</v>
      </c>
      <c r="G878" s="165">
        <v>0</v>
      </c>
      <c r="H878" s="165">
        <v>0</v>
      </c>
      <c r="I878" s="165">
        <v>3.3328204917206718E-3</v>
      </c>
      <c r="J878" s="166">
        <f t="shared" si="18"/>
        <v>6.6656409834413436E-3</v>
      </c>
    </row>
    <row r="879" spans="1:10" ht="16.5" thickBot="1">
      <c r="A879" s="211"/>
      <c r="B879" s="212"/>
      <c r="C879" s="213"/>
      <c r="D879" s="185" t="s">
        <v>811</v>
      </c>
      <c r="E879" s="165">
        <v>0</v>
      </c>
      <c r="F879" s="165">
        <v>1.3286982869570474E-3</v>
      </c>
      <c r="G879" s="165">
        <v>0</v>
      </c>
      <c r="H879" s="165">
        <v>0</v>
      </c>
      <c r="I879" s="165">
        <v>1.3286982869570474E-3</v>
      </c>
      <c r="J879" s="166">
        <f t="shared" si="18"/>
        <v>2.6573965739140949E-3</v>
      </c>
    </row>
    <row r="880" spans="1:10" ht="16.5" thickBot="1">
      <c r="A880" s="211"/>
      <c r="B880" s="212"/>
      <c r="C880" s="213"/>
      <c r="D880" s="185" t="s">
        <v>812</v>
      </c>
      <c r="E880" s="158">
        <v>0</v>
      </c>
      <c r="F880" s="158">
        <v>1</v>
      </c>
      <c r="G880" s="158">
        <v>0</v>
      </c>
      <c r="H880" s="158">
        <v>0</v>
      </c>
      <c r="I880" s="158">
        <v>1</v>
      </c>
      <c r="J880" s="159">
        <f t="shared" si="18"/>
        <v>2</v>
      </c>
    </row>
    <row r="881" spans="1:10" ht="16.5" customHeight="1" thickBot="1">
      <c r="A881" s="211">
        <v>334</v>
      </c>
      <c r="B881" s="212" t="s">
        <v>480</v>
      </c>
      <c r="C881" s="213" t="s">
        <v>860</v>
      </c>
      <c r="D881" s="185" t="s">
        <v>809</v>
      </c>
      <c r="E881" s="158">
        <v>1.0709600000000001</v>
      </c>
      <c r="F881" s="158">
        <v>1.0709600000000001</v>
      </c>
      <c r="G881" s="158">
        <v>1.0709600000000001</v>
      </c>
      <c r="H881" s="158">
        <v>1.0709600000000001</v>
      </c>
      <c r="I881" s="158">
        <v>0.80322000000000005</v>
      </c>
      <c r="J881" s="159">
        <f t="shared" si="18"/>
        <v>5.087060000000001</v>
      </c>
    </row>
    <row r="882" spans="1:10" ht="16.5" thickBot="1">
      <c r="A882" s="211"/>
      <c r="B882" s="212"/>
      <c r="C882" s="213"/>
      <c r="D882" s="185" t="s">
        <v>810</v>
      </c>
      <c r="E882" s="165">
        <v>1.2298056155507592E-4</v>
      </c>
      <c r="F882" s="165">
        <v>1.2298056155507592E-4</v>
      </c>
      <c r="G882" s="165">
        <v>1.2298056155507592E-4</v>
      </c>
      <c r="H882" s="165">
        <v>1.2298056155507592E-4</v>
      </c>
      <c r="I882" s="165">
        <v>9.2235421166306949E-5</v>
      </c>
      <c r="J882" s="166">
        <f t="shared" si="18"/>
        <v>5.8415766738661068E-4</v>
      </c>
    </row>
    <row r="883" spans="1:10" ht="16.5" thickBot="1">
      <c r="A883" s="211"/>
      <c r="B883" s="212"/>
      <c r="C883" s="213"/>
      <c r="D883" s="185" t="s">
        <v>811</v>
      </c>
      <c r="E883" s="165">
        <v>5.8315334773218312E-6</v>
      </c>
      <c r="F883" s="165">
        <v>5.8315334773218312E-6</v>
      </c>
      <c r="G883" s="165">
        <v>5.8315334773218312E-6</v>
      </c>
      <c r="H883" s="165">
        <v>5.8315334773218312E-6</v>
      </c>
      <c r="I883" s="165">
        <v>4.3736501079913721E-6</v>
      </c>
      <c r="J883" s="166">
        <f t="shared" si="18"/>
        <v>2.7699784017278698E-5</v>
      </c>
    </row>
    <row r="884" spans="1:10" ht="16.5" thickBot="1">
      <c r="A884" s="211"/>
      <c r="B884" s="212"/>
      <c r="C884" s="213"/>
      <c r="D884" s="185" t="s">
        <v>812</v>
      </c>
      <c r="E884" s="158">
        <v>4</v>
      </c>
      <c r="F884" s="158">
        <v>4</v>
      </c>
      <c r="G884" s="158">
        <v>4</v>
      </c>
      <c r="H884" s="158">
        <v>4</v>
      </c>
      <c r="I884" s="158">
        <v>3</v>
      </c>
      <c r="J884" s="159">
        <f t="shared" si="18"/>
        <v>19</v>
      </c>
    </row>
    <row r="885" spans="1:10" ht="16.5" thickBot="1">
      <c r="A885" s="211">
        <v>335</v>
      </c>
      <c r="B885" s="212" t="s">
        <v>481</v>
      </c>
      <c r="C885" s="213" t="s">
        <v>861</v>
      </c>
      <c r="D885" s="185" t="s">
        <v>809</v>
      </c>
      <c r="E885" s="158">
        <v>1.6815986018224516</v>
      </c>
      <c r="F885" s="158">
        <v>0</v>
      </c>
      <c r="G885" s="158">
        <v>0</v>
      </c>
      <c r="H885" s="158">
        <v>1.6815986018224516</v>
      </c>
      <c r="I885" s="158">
        <v>0</v>
      </c>
      <c r="J885" s="159">
        <f t="shared" si="18"/>
        <v>3.3631972036449032</v>
      </c>
    </row>
    <row r="886" spans="1:10" ht="16.5" thickBot="1">
      <c r="A886" s="211"/>
      <c r="B886" s="212"/>
      <c r="C886" s="213"/>
      <c r="D886" s="185" t="s">
        <v>810</v>
      </c>
      <c r="E886" s="165">
        <v>8.6453099737803841E-4</v>
      </c>
      <c r="F886" s="165">
        <v>0</v>
      </c>
      <c r="G886" s="165">
        <v>0</v>
      </c>
      <c r="H886" s="165">
        <v>8.6453099737803841E-4</v>
      </c>
      <c r="I886" s="165">
        <v>0</v>
      </c>
      <c r="J886" s="166">
        <f t="shared" si="18"/>
        <v>1.7290619947560768E-3</v>
      </c>
    </row>
    <row r="887" spans="1:10" ht="16.5" thickBot="1">
      <c r="A887" s="211"/>
      <c r="B887" s="212"/>
      <c r="C887" s="213"/>
      <c r="D887" s="185" t="s">
        <v>811</v>
      </c>
      <c r="E887" s="165">
        <v>3.4466328387353827E-4</v>
      </c>
      <c r="F887" s="165">
        <v>0</v>
      </c>
      <c r="G887" s="165">
        <v>0</v>
      </c>
      <c r="H887" s="165">
        <v>3.4466328387353827E-4</v>
      </c>
      <c r="I887" s="165">
        <v>0</v>
      </c>
      <c r="J887" s="166">
        <f t="shared" si="18"/>
        <v>6.8932656774707655E-4</v>
      </c>
    </row>
    <row r="888" spans="1:10" ht="16.5" thickBot="1">
      <c r="A888" s="211"/>
      <c r="B888" s="212"/>
      <c r="C888" s="213"/>
      <c r="D888" s="185" t="s">
        <v>812</v>
      </c>
      <c r="E888" s="158">
        <v>1</v>
      </c>
      <c r="F888" s="158">
        <v>0</v>
      </c>
      <c r="G888" s="158">
        <v>0</v>
      </c>
      <c r="H888" s="158">
        <v>1</v>
      </c>
      <c r="I888" s="158">
        <v>0</v>
      </c>
      <c r="J888" s="159">
        <f t="shared" si="18"/>
        <v>2</v>
      </c>
    </row>
    <row r="889" spans="1:10" ht="16.5" thickBot="1">
      <c r="A889" s="211">
        <v>336</v>
      </c>
      <c r="B889" s="212" t="s">
        <v>484</v>
      </c>
      <c r="C889" s="213" t="s">
        <v>862</v>
      </c>
      <c r="D889" s="185" t="s">
        <v>809</v>
      </c>
      <c r="E889" s="158">
        <v>0</v>
      </c>
      <c r="F889" s="158">
        <v>0</v>
      </c>
      <c r="G889" s="158">
        <v>0</v>
      </c>
      <c r="H889" s="158">
        <v>0</v>
      </c>
      <c r="I889" s="158">
        <v>0.70955499999999994</v>
      </c>
      <c r="J889" s="159">
        <f t="shared" si="18"/>
        <v>0.70955499999999994</v>
      </c>
    </row>
    <row r="890" spans="1:10" ht="16.5" thickBot="1">
      <c r="A890" s="211"/>
      <c r="B890" s="212"/>
      <c r="C890" s="213"/>
      <c r="D890" s="185" t="s">
        <v>810</v>
      </c>
      <c r="E890" s="165">
        <v>0</v>
      </c>
      <c r="F890" s="165">
        <v>0</v>
      </c>
      <c r="G890" s="165">
        <v>0</v>
      </c>
      <c r="H890" s="165">
        <v>0</v>
      </c>
      <c r="I890" s="165">
        <v>3.297547140400988E-7</v>
      </c>
      <c r="J890" s="166">
        <f t="shared" si="18"/>
        <v>3.297547140400988E-7</v>
      </c>
    </row>
    <row r="891" spans="1:10" ht="16.5" thickBot="1">
      <c r="A891" s="211"/>
      <c r="B891" s="212"/>
      <c r="C891" s="213"/>
      <c r="D891" s="185" t="s">
        <v>811</v>
      </c>
      <c r="E891" s="165">
        <v>0</v>
      </c>
      <c r="F891" s="165">
        <v>0</v>
      </c>
      <c r="G891" s="165">
        <v>0</v>
      </c>
      <c r="H891" s="165">
        <v>0</v>
      </c>
      <c r="I891" s="165">
        <v>5.6574587971772474E-14</v>
      </c>
      <c r="J891" s="166">
        <f t="shared" si="18"/>
        <v>5.6574587971772474E-14</v>
      </c>
    </row>
    <row r="892" spans="1:10" ht="16.5" thickBot="1">
      <c r="A892" s="211"/>
      <c r="B892" s="212"/>
      <c r="C892" s="213"/>
      <c r="D892" s="185" t="s">
        <v>812</v>
      </c>
      <c r="E892" s="158">
        <v>0</v>
      </c>
      <c r="F892" s="158">
        <v>0</v>
      </c>
      <c r="G892" s="158">
        <v>0</v>
      </c>
      <c r="H892" s="158">
        <v>0</v>
      </c>
      <c r="I892" s="158">
        <v>2</v>
      </c>
      <c r="J892" s="159">
        <f t="shared" si="18"/>
        <v>2</v>
      </c>
    </row>
    <row r="893" spans="1:10" ht="16.5" thickBot="1">
      <c r="A893" s="211">
        <v>337</v>
      </c>
      <c r="B893" s="212" t="s">
        <v>487</v>
      </c>
      <c r="C893" s="213" t="s">
        <v>863</v>
      </c>
      <c r="D893" s="185" t="s">
        <v>809</v>
      </c>
      <c r="E893" s="158">
        <v>0</v>
      </c>
      <c r="F893" s="158">
        <v>10.07733</v>
      </c>
      <c r="G893" s="158">
        <v>0</v>
      </c>
      <c r="H893" s="158">
        <v>0</v>
      </c>
      <c r="I893" s="158">
        <v>100.77330000000001</v>
      </c>
      <c r="J893" s="159">
        <f t="shared" si="18"/>
        <v>110.85063000000001</v>
      </c>
    </row>
    <row r="894" spans="1:10" ht="16.5" thickBot="1">
      <c r="A894" s="211"/>
      <c r="B894" s="212"/>
      <c r="C894" s="213"/>
      <c r="D894" s="185" t="s">
        <v>810</v>
      </c>
      <c r="E894" s="165">
        <v>0</v>
      </c>
      <c r="F894" s="165">
        <v>3.2213822894168556E-3</v>
      </c>
      <c r="G894" s="165">
        <v>0</v>
      </c>
      <c r="H894" s="165">
        <v>0</v>
      </c>
      <c r="I894" s="165">
        <v>3.2213822894168562E-2</v>
      </c>
      <c r="J894" s="166">
        <f t="shared" si="18"/>
        <v>3.5435205183585415E-2</v>
      </c>
    </row>
    <row r="895" spans="1:10" ht="16.5" thickBot="1">
      <c r="A895" s="211"/>
      <c r="B895" s="212"/>
      <c r="C895" s="213"/>
      <c r="D895" s="185" t="s">
        <v>811</v>
      </c>
      <c r="E895" s="165">
        <v>0</v>
      </c>
      <c r="F895" s="165">
        <v>8.7257019438445165E-5</v>
      </c>
      <c r="G895" s="165">
        <v>0</v>
      </c>
      <c r="H895" s="165">
        <v>0</v>
      </c>
      <c r="I895" s="165">
        <v>8.725701943844516E-4</v>
      </c>
      <c r="J895" s="166">
        <f t="shared" si="18"/>
        <v>9.5982721382289679E-4</v>
      </c>
    </row>
    <row r="896" spans="1:10" ht="16.5" thickBot="1">
      <c r="A896" s="211"/>
      <c r="B896" s="212"/>
      <c r="C896" s="213"/>
      <c r="D896" s="185" t="s">
        <v>812</v>
      </c>
      <c r="E896" s="158">
        <v>0</v>
      </c>
      <c r="F896" s="158">
        <v>1</v>
      </c>
      <c r="G896" s="158">
        <v>0</v>
      </c>
      <c r="H896" s="158">
        <v>0</v>
      </c>
      <c r="I896" s="158">
        <v>10</v>
      </c>
      <c r="J896" s="159">
        <f t="shared" si="18"/>
        <v>11</v>
      </c>
    </row>
    <row r="897" spans="1:10" ht="16.5" customHeight="1" thickBot="1">
      <c r="A897" s="211">
        <v>338</v>
      </c>
      <c r="B897" s="212" t="s">
        <v>490</v>
      </c>
      <c r="C897" s="213" t="s">
        <v>864</v>
      </c>
      <c r="D897" s="185" t="s">
        <v>809</v>
      </c>
      <c r="E897" s="158">
        <v>177.84479999999999</v>
      </c>
      <c r="F897" s="158">
        <v>237.12639999999999</v>
      </c>
      <c r="G897" s="158">
        <v>284.55167999999998</v>
      </c>
      <c r="H897" s="158">
        <v>225.27007999999998</v>
      </c>
      <c r="I897" s="158">
        <v>177.84479999999999</v>
      </c>
      <c r="J897" s="159">
        <f t="shared" si="18"/>
        <v>1102.6377600000001</v>
      </c>
    </row>
    <row r="898" spans="1:10" ht="16.5" thickBot="1">
      <c r="A898" s="211"/>
      <c r="B898" s="212"/>
      <c r="C898" s="213"/>
      <c r="D898" s="185" t="s">
        <v>810</v>
      </c>
      <c r="E898" s="165">
        <v>2.0199784017278677E-2</v>
      </c>
      <c r="F898" s="165">
        <v>2.6933045356371574E-2</v>
      </c>
      <c r="G898" s="165">
        <v>3.2319654427645887E-2</v>
      </c>
      <c r="H898" s="165">
        <v>2.558639308855299E-2</v>
      </c>
      <c r="I898" s="165">
        <v>2.0199784017278677E-2</v>
      </c>
      <c r="J898" s="166">
        <f t="shared" si="18"/>
        <v>0.12523866090712779</v>
      </c>
    </row>
    <row r="899" spans="1:10" ht="16.5" thickBot="1">
      <c r="A899" s="211"/>
      <c r="B899" s="212"/>
      <c r="C899" s="213"/>
      <c r="D899" s="185" t="s">
        <v>811</v>
      </c>
      <c r="E899" s="165">
        <v>4.1630669546436398E-2</v>
      </c>
      <c r="F899" s="165">
        <v>5.5507559395248526E-2</v>
      </c>
      <c r="G899" s="165">
        <v>6.6609071274298229E-2</v>
      </c>
      <c r="H899" s="165">
        <v>5.2732181425486101E-2</v>
      </c>
      <c r="I899" s="165">
        <v>4.1630669546436398E-2</v>
      </c>
      <c r="J899" s="166">
        <f t="shared" si="18"/>
        <v>0.25811015118790565</v>
      </c>
    </row>
    <row r="900" spans="1:10" ht="16.5" thickBot="1">
      <c r="A900" s="211"/>
      <c r="B900" s="212"/>
      <c r="C900" s="213"/>
      <c r="D900" s="185" t="s">
        <v>812</v>
      </c>
      <c r="E900" s="158">
        <v>15</v>
      </c>
      <c r="F900" s="158">
        <v>20</v>
      </c>
      <c r="G900" s="158">
        <v>24</v>
      </c>
      <c r="H900" s="158">
        <v>19</v>
      </c>
      <c r="I900" s="158">
        <v>15</v>
      </c>
      <c r="J900" s="159">
        <f t="shared" si="18"/>
        <v>93</v>
      </c>
    </row>
    <row r="901" spans="1:10" ht="16.5" thickBot="1">
      <c r="A901" s="211">
        <v>339</v>
      </c>
      <c r="B901" s="212" t="s">
        <v>493</v>
      </c>
      <c r="C901" s="213" t="s">
        <v>865</v>
      </c>
      <c r="D901" s="185" t="s">
        <v>809</v>
      </c>
      <c r="E901" s="158">
        <v>0</v>
      </c>
      <c r="F901" s="158">
        <v>0</v>
      </c>
      <c r="G901" s="158">
        <v>0.44110751142857152</v>
      </c>
      <c r="H901" s="158">
        <v>0</v>
      </c>
      <c r="I901" s="158">
        <v>0</v>
      </c>
      <c r="J901" s="159">
        <f t="shared" si="18"/>
        <v>0.44110751142857152</v>
      </c>
    </row>
    <row r="902" spans="1:10" ht="16.5" thickBot="1">
      <c r="A902" s="211"/>
      <c r="B902" s="212"/>
      <c r="C902" s="213"/>
      <c r="D902" s="185" t="s">
        <v>810</v>
      </c>
      <c r="E902" s="165">
        <v>0</v>
      </c>
      <c r="F902" s="165">
        <v>0</v>
      </c>
      <c r="G902" s="165">
        <v>1.5975465156928235E-4</v>
      </c>
      <c r="H902" s="165">
        <v>0</v>
      </c>
      <c r="I902" s="165">
        <v>0</v>
      </c>
      <c r="J902" s="166">
        <f t="shared" si="18"/>
        <v>1.5975465156928235E-4</v>
      </c>
    </row>
    <row r="903" spans="1:10" ht="16.5" thickBot="1">
      <c r="A903" s="211"/>
      <c r="B903" s="212"/>
      <c r="C903" s="213"/>
      <c r="D903" s="185" t="s">
        <v>811</v>
      </c>
      <c r="E903" s="165">
        <v>0</v>
      </c>
      <c r="F903" s="165">
        <v>0</v>
      </c>
      <c r="G903" s="165">
        <v>2.6720620705202956E-5</v>
      </c>
      <c r="H903" s="165">
        <v>0</v>
      </c>
      <c r="I903" s="165">
        <v>0</v>
      </c>
      <c r="J903" s="166">
        <f t="shared" si="18"/>
        <v>2.6720620705202956E-5</v>
      </c>
    </row>
    <row r="904" spans="1:10" ht="16.5" thickBot="1">
      <c r="A904" s="211"/>
      <c r="B904" s="212"/>
      <c r="C904" s="213"/>
      <c r="D904" s="185" t="s">
        <v>812</v>
      </c>
      <c r="E904" s="158">
        <v>0</v>
      </c>
      <c r="F904" s="158">
        <v>0</v>
      </c>
      <c r="G904" s="158">
        <v>2</v>
      </c>
      <c r="H904" s="158">
        <v>0</v>
      </c>
      <c r="I904" s="158">
        <v>0</v>
      </c>
      <c r="J904" s="159">
        <f t="shared" si="18"/>
        <v>2</v>
      </c>
    </row>
    <row r="905" spans="1:10" ht="16.5" thickBot="1">
      <c r="A905" s="211">
        <v>340</v>
      </c>
      <c r="B905" s="212" t="s">
        <v>495</v>
      </c>
      <c r="C905" s="213" t="s">
        <v>866</v>
      </c>
      <c r="D905" s="185" t="s">
        <v>809</v>
      </c>
      <c r="E905" s="158">
        <v>3.31725</v>
      </c>
      <c r="F905" s="158">
        <v>12.16325</v>
      </c>
      <c r="G905" s="158">
        <v>12.16325</v>
      </c>
      <c r="H905" s="158">
        <v>12.16325</v>
      </c>
      <c r="I905" s="158">
        <v>8.8460000000000001</v>
      </c>
      <c r="J905" s="159">
        <f t="shared" si="18"/>
        <v>48.652999999999992</v>
      </c>
    </row>
    <row r="906" spans="1:10" ht="16.5" thickBot="1">
      <c r="A906" s="211"/>
      <c r="B906" s="212"/>
      <c r="C906" s="213"/>
      <c r="D906" s="185" t="s">
        <v>810</v>
      </c>
      <c r="E906" s="165">
        <v>5.6099497840172952E-4</v>
      </c>
      <c r="F906" s="165">
        <v>2.056981587473008E-3</v>
      </c>
      <c r="G906" s="165">
        <v>2.056981587473008E-3</v>
      </c>
      <c r="H906" s="165">
        <v>2.056981587473008E-3</v>
      </c>
      <c r="I906" s="165">
        <v>1.4959866090712786E-3</v>
      </c>
      <c r="J906" s="166">
        <f t="shared" si="18"/>
        <v>8.227926349892032E-3</v>
      </c>
    </row>
    <row r="907" spans="1:10" ht="16.5" thickBot="1">
      <c r="A907" s="211"/>
      <c r="B907" s="212"/>
      <c r="C907" s="213"/>
      <c r="D907" s="185" t="s">
        <v>811</v>
      </c>
      <c r="E907" s="165">
        <v>4.6892875269978533E-4</v>
      </c>
      <c r="F907" s="165">
        <v>1.7194054265658799E-3</v>
      </c>
      <c r="G907" s="165">
        <v>1.7194054265658799E-3</v>
      </c>
      <c r="H907" s="165">
        <v>1.7194054265658799E-3</v>
      </c>
      <c r="I907" s="165">
        <v>1.2504766738660944E-3</v>
      </c>
      <c r="J907" s="166">
        <f t="shared" si="18"/>
        <v>6.8776217062635195E-3</v>
      </c>
    </row>
    <row r="908" spans="1:10" ht="16.5" thickBot="1">
      <c r="A908" s="211"/>
      <c r="B908" s="212"/>
      <c r="C908" s="213"/>
      <c r="D908" s="185" t="s">
        <v>812</v>
      </c>
      <c r="E908" s="158">
        <v>3</v>
      </c>
      <c r="F908" s="158">
        <v>11</v>
      </c>
      <c r="G908" s="158">
        <v>11</v>
      </c>
      <c r="H908" s="158">
        <v>11</v>
      </c>
      <c r="I908" s="158">
        <v>8</v>
      </c>
      <c r="J908" s="159">
        <f t="shared" si="18"/>
        <v>44</v>
      </c>
    </row>
    <row r="909" spans="1:10" ht="16.5" thickBot="1">
      <c r="A909" s="211">
        <v>341</v>
      </c>
      <c r="B909" s="212" t="s">
        <v>497</v>
      </c>
      <c r="C909" s="213" t="s">
        <v>867</v>
      </c>
      <c r="D909" s="185" t="s">
        <v>809</v>
      </c>
      <c r="E909" s="158">
        <v>0</v>
      </c>
      <c r="F909" s="158">
        <v>0</v>
      </c>
      <c r="G909" s="158">
        <v>0.9324244285714286</v>
      </c>
      <c r="H909" s="158">
        <v>0</v>
      </c>
      <c r="I909" s="158">
        <v>0</v>
      </c>
      <c r="J909" s="159">
        <f t="shared" si="18"/>
        <v>0.9324244285714286</v>
      </c>
    </row>
    <row r="910" spans="1:10" ht="16.5" thickBot="1">
      <c r="A910" s="211"/>
      <c r="B910" s="212"/>
      <c r="C910" s="213"/>
      <c r="D910" s="185" t="s">
        <v>810</v>
      </c>
      <c r="E910" s="165">
        <v>0</v>
      </c>
      <c r="F910" s="165">
        <v>0</v>
      </c>
      <c r="G910" s="165">
        <v>1.6032917594284809E-4</v>
      </c>
      <c r="H910" s="165">
        <v>0</v>
      </c>
      <c r="I910" s="165">
        <v>0</v>
      </c>
      <c r="J910" s="166">
        <f t="shared" si="18"/>
        <v>1.6032917594284809E-4</v>
      </c>
    </row>
    <row r="911" spans="1:10" ht="16.5" thickBot="1">
      <c r="A911" s="211"/>
      <c r="B911" s="212"/>
      <c r="C911" s="213"/>
      <c r="D911" s="185" t="s">
        <v>811</v>
      </c>
      <c r="E911" s="165">
        <v>0</v>
      </c>
      <c r="F911" s="165">
        <v>0</v>
      </c>
      <c r="G911" s="165">
        <v>1.2585883733029965E-4</v>
      </c>
      <c r="H911" s="165">
        <v>0</v>
      </c>
      <c r="I911" s="165">
        <v>0</v>
      </c>
      <c r="J911" s="166">
        <f t="shared" si="18"/>
        <v>1.2585883733029965E-4</v>
      </c>
    </row>
    <row r="912" spans="1:10" ht="16.5" thickBot="1">
      <c r="A912" s="211"/>
      <c r="B912" s="212"/>
      <c r="C912" s="213"/>
      <c r="D912" s="185" t="s">
        <v>812</v>
      </c>
      <c r="E912" s="158">
        <v>0</v>
      </c>
      <c r="F912" s="158">
        <v>0</v>
      </c>
      <c r="G912" s="158">
        <v>4</v>
      </c>
      <c r="H912" s="158">
        <v>0</v>
      </c>
      <c r="I912" s="158">
        <v>0</v>
      </c>
      <c r="J912" s="159">
        <f t="shared" si="18"/>
        <v>4</v>
      </c>
    </row>
    <row r="913" spans="1:10" ht="16.5" thickBot="1">
      <c r="A913" s="211">
        <v>342</v>
      </c>
      <c r="B913" s="212" t="s">
        <v>500</v>
      </c>
      <c r="C913" s="213" t="s">
        <v>868</v>
      </c>
      <c r="D913" s="185" t="s">
        <v>809</v>
      </c>
      <c r="E913" s="158">
        <v>0</v>
      </c>
      <c r="F913" s="158">
        <v>0</v>
      </c>
      <c r="G913" s="158">
        <v>24.409440115851048</v>
      </c>
      <c r="H913" s="158">
        <v>0</v>
      </c>
      <c r="I913" s="158">
        <v>0</v>
      </c>
      <c r="J913" s="159">
        <f t="shared" si="18"/>
        <v>24.409440115851048</v>
      </c>
    </row>
    <row r="914" spans="1:10" ht="16.5" thickBot="1">
      <c r="A914" s="211"/>
      <c r="B914" s="212"/>
      <c r="C914" s="213"/>
      <c r="D914" s="185" t="s">
        <v>810</v>
      </c>
      <c r="E914" s="165">
        <v>0</v>
      </c>
      <c r="F914" s="165">
        <v>0</v>
      </c>
      <c r="G914" s="165">
        <v>4.5316036786178099E-3</v>
      </c>
      <c r="H914" s="165">
        <v>0</v>
      </c>
      <c r="I914" s="165">
        <v>0</v>
      </c>
      <c r="J914" s="166">
        <f t="shared" si="18"/>
        <v>4.5316036786178099E-3</v>
      </c>
    </row>
    <row r="915" spans="1:10" ht="16.5" thickBot="1">
      <c r="A915" s="211"/>
      <c r="B915" s="212"/>
      <c r="C915" s="213"/>
      <c r="D915" s="185" t="s">
        <v>811</v>
      </c>
      <c r="E915" s="165">
        <v>0</v>
      </c>
      <c r="F915" s="165">
        <v>0</v>
      </c>
      <c r="G915" s="165">
        <v>3.3756461500971417E-3</v>
      </c>
      <c r="H915" s="165">
        <v>0</v>
      </c>
      <c r="I915" s="165">
        <v>0</v>
      </c>
      <c r="J915" s="166">
        <f t="shared" si="18"/>
        <v>3.3756461500971417E-3</v>
      </c>
    </row>
    <row r="916" spans="1:10" ht="16.5" thickBot="1">
      <c r="A916" s="211"/>
      <c r="B916" s="212"/>
      <c r="C916" s="213"/>
      <c r="D916" s="185" t="s">
        <v>812</v>
      </c>
      <c r="E916" s="158">
        <v>0</v>
      </c>
      <c r="F916" s="158">
        <v>0</v>
      </c>
      <c r="G916" s="158">
        <v>2</v>
      </c>
      <c r="H916" s="158">
        <v>0</v>
      </c>
      <c r="I916" s="158">
        <v>0</v>
      </c>
      <c r="J916" s="159">
        <f t="shared" si="18"/>
        <v>2</v>
      </c>
    </row>
    <row r="917" spans="1:10" ht="16.5" thickBot="1">
      <c r="A917" s="211">
        <v>343</v>
      </c>
      <c r="B917" s="212" t="s">
        <v>244</v>
      </c>
      <c r="C917" s="213" t="s">
        <v>869</v>
      </c>
      <c r="D917" s="185" t="s">
        <v>809</v>
      </c>
      <c r="E917" s="158">
        <v>1.8262</v>
      </c>
      <c r="F917" s="158">
        <v>0</v>
      </c>
      <c r="G917" s="158">
        <v>0</v>
      </c>
      <c r="H917" s="158">
        <v>3.6524000000000001</v>
      </c>
      <c r="I917" s="158">
        <v>5.4786000000000001</v>
      </c>
      <c r="J917" s="159">
        <f t="shared" si="18"/>
        <v>10.9572</v>
      </c>
    </row>
    <row r="918" spans="1:10" ht="16.5" thickBot="1">
      <c r="A918" s="211"/>
      <c r="B918" s="212"/>
      <c r="C918" s="213"/>
      <c r="D918" s="185" t="s">
        <v>810</v>
      </c>
      <c r="E918" s="165">
        <v>5.0971922246220431E-4</v>
      </c>
      <c r="F918" s="165">
        <v>0</v>
      </c>
      <c r="G918" s="165">
        <v>0</v>
      </c>
      <c r="H918" s="165">
        <v>1.0194384449244086E-3</v>
      </c>
      <c r="I918" s="165">
        <v>1.5291576673866127E-3</v>
      </c>
      <c r="J918" s="166">
        <f t="shared" si="18"/>
        <v>3.0583153347732255E-3</v>
      </c>
    </row>
    <row r="919" spans="1:10" ht="16.5" thickBot="1">
      <c r="A919" s="211"/>
      <c r="B919" s="212"/>
      <c r="C919" s="213"/>
      <c r="D919" s="185" t="s">
        <v>811</v>
      </c>
      <c r="E919" s="165">
        <v>2.7645788336933132E-4</v>
      </c>
      <c r="F919" s="165">
        <v>0</v>
      </c>
      <c r="G919" s="165">
        <v>0</v>
      </c>
      <c r="H919" s="165">
        <v>5.5291576673866265E-4</v>
      </c>
      <c r="I919" s="165">
        <v>8.2937365010799392E-4</v>
      </c>
      <c r="J919" s="166">
        <f t="shared" si="18"/>
        <v>1.6587473002159878E-3</v>
      </c>
    </row>
    <row r="920" spans="1:10" ht="16.5" thickBot="1">
      <c r="A920" s="211"/>
      <c r="B920" s="212"/>
      <c r="C920" s="213"/>
      <c r="D920" s="185" t="s">
        <v>812</v>
      </c>
      <c r="E920" s="158">
        <v>1</v>
      </c>
      <c r="F920" s="158">
        <v>0</v>
      </c>
      <c r="G920" s="158">
        <v>0</v>
      </c>
      <c r="H920" s="158">
        <v>2</v>
      </c>
      <c r="I920" s="158">
        <v>3</v>
      </c>
      <c r="J920" s="159">
        <f t="shared" si="18"/>
        <v>6</v>
      </c>
    </row>
    <row r="921" spans="1:10" ht="16.5" customHeight="1" thickBot="1">
      <c r="A921" s="211">
        <v>344</v>
      </c>
      <c r="B921" s="212" t="s">
        <v>504</v>
      </c>
      <c r="C921" s="213" t="s">
        <v>870</v>
      </c>
      <c r="D921" s="185" t="s">
        <v>809</v>
      </c>
      <c r="E921" s="158">
        <v>5.6459999999999999</v>
      </c>
      <c r="F921" s="158">
        <v>5.6459999999999999</v>
      </c>
      <c r="G921" s="158">
        <v>5.6459999999999999</v>
      </c>
      <c r="H921" s="158">
        <v>5.6459999999999999</v>
      </c>
      <c r="I921" s="158">
        <v>5.6459999999999999</v>
      </c>
      <c r="J921" s="159">
        <f t="shared" si="18"/>
        <v>28.23</v>
      </c>
    </row>
    <row r="922" spans="1:10" ht="16.5" thickBot="1">
      <c r="A922" s="211"/>
      <c r="B922" s="212"/>
      <c r="C922" s="213"/>
      <c r="D922" s="185" t="s">
        <v>810</v>
      </c>
      <c r="E922" s="165">
        <v>1.5874730021598316E-3</v>
      </c>
      <c r="F922" s="165">
        <v>1.5874730021598316E-3</v>
      </c>
      <c r="G922" s="165">
        <v>1.5874730021598316E-3</v>
      </c>
      <c r="H922" s="165">
        <v>1.5874730021598316E-3</v>
      </c>
      <c r="I922" s="165">
        <v>1.5874730021598316E-3</v>
      </c>
      <c r="J922" s="166">
        <f t="shared" si="18"/>
        <v>7.9373650107991585E-3</v>
      </c>
    </row>
    <row r="923" spans="1:10" ht="16.5" thickBot="1">
      <c r="A923" s="211"/>
      <c r="B923" s="212"/>
      <c r="C923" s="213"/>
      <c r="D923" s="185" t="s">
        <v>811</v>
      </c>
      <c r="E923" s="165">
        <v>8.747300215982746E-4</v>
      </c>
      <c r="F923" s="165">
        <v>8.747300215982746E-4</v>
      </c>
      <c r="G923" s="165">
        <v>8.747300215982746E-4</v>
      </c>
      <c r="H923" s="165">
        <v>8.747300215982746E-4</v>
      </c>
      <c r="I923" s="165">
        <v>8.747300215982746E-4</v>
      </c>
      <c r="J923" s="166">
        <f t="shared" si="18"/>
        <v>4.3736501079913725E-3</v>
      </c>
    </row>
    <row r="924" spans="1:10" ht="16.5" thickBot="1">
      <c r="A924" s="211"/>
      <c r="B924" s="212"/>
      <c r="C924" s="213"/>
      <c r="D924" s="185" t="s">
        <v>812</v>
      </c>
      <c r="E924" s="158">
        <v>3</v>
      </c>
      <c r="F924" s="158">
        <v>3</v>
      </c>
      <c r="G924" s="158">
        <v>3</v>
      </c>
      <c r="H924" s="158">
        <v>3</v>
      </c>
      <c r="I924" s="158">
        <v>3</v>
      </c>
      <c r="J924" s="159">
        <f t="shared" si="18"/>
        <v>15</v>
      </c>
    </row>
    <row r="925" spans="1:10" ht="16.5" customHeight="1" thickBot="1">
      <c r="A925" s="211">
        <v>345</v>
      </c>
      <c r="B925" s="212" t="s">
        <v>507</v>
      </c>
      <c r="C925" s="213" t="s">
        <v>871</v>
      </c>
      <c r="D925" s="185" t="s">
        <v>809</v>
      </c>
      <c r="E925" s="158">
        <v>0</v>
      </c>
      <c r="F925" s="158">
        <v>0</v>
      </c>
      <c r="G925" s="158">
        <v>0</v>
      </c>
      <c r="H925" s="158">
        <v>0.61599999999999999</v>
      </c>
      <c r="I925" s="158">
        <v>1.232</v>
      </c>
      <c r="J925" s="159">
        <f t="shared" si="18"/>
        <v>1.8479999999999999</v>
      </c>
    </row>
    <row r="926" spans="1:10" ht="16.5" thickBot="1">
      <c r="A926" s="211"/>
      <c r="B926" s="212"/>
      <c r="C926" s="213"/>
      <c r="D926" s="185" t="s">
        <v>810</v>
      </c>
      <c r="E926" s="165">
        <v>0</v>
      </c>
      <c r="F926" s="165">
        <v>0</v>
      </c>
      <c r="G926" s="165">
        <v>0</v>
      </c>
      <c r="H926" s="165">
        <v>1.5672077753779742E-4</v>
      </c>
      <c r="I926" s="165">
        <v>3.1344155507559483E-4</v>
      </c>
      <c r="J926" s="166">
        <f t="shared" ref="J926:J989" si="19">SUM(E926:I926)</f>
        <v>4.7016233261339222E-4</v>
      </c>
    </row>
    <row r="927" spans="1:10" ht="16.5" thickBot="1">
      <c r="A927" s="211"/>
      <c r="B927" s="212"/>
      <c r="C927" s="213"/>
      <c r="D927" s="185" t="s">
        <v>811</v>
      </c>
      <c r="E927" s="165">
        <v>0</v>
      </c>
      <c r="F927" s="165">
        <v>0</v>
      </c>
      <c r="G927" s="165">
        <v>0</v>
      </c>
      <c r="H927" s="165">
        <v>8.8847688984881448E-5</v>
      </c>
      <c r="I927" s="165">
        <v>1.776953779697629E-4</v>
      </c>
      <c r="J927" s="166">
        <f t="shared" si="19"/>
        <v>2.6654306695464436E-4</v>
      </c>
    </row>
    <row r="928" spans="1:10" ht="16.5" thickBot="1">
      <c r="A928" s="211"/>
      <c r="B928" s="212"/>
      <c r="C928" s="213"/>
      <c r="D928" s="185" t="s">
        <v>812</v>
      </c>
      <c r="E928" s="158">
        <v>0</v>
      </c>
      <c r="F928" s="158">
        <v>0</v>
      </c>
      <c r="G928" s="158">
        <v>0</v>
      </c>
      <c r="H928" s="158">
        <v>1</v>
      </c>
      <c r="I928" s="158">
        <v>2</v>
      </c>
      <c r="J928" s="159">
        <f t="shared" si="19"/>
        <v>3</v>
      </c>
    </row>
    <row r="929" spans="1:10" ht="16.5" thickBot="1">
      <c r="A929" s="211">
        <v>346</v>
      </c>
      <c r="B929" s="212" t="s">
        <v>509</v>
      </c>
      <c r="C929" s="213" t="s">
        <v>821</v>
      </c>
      <c r="D929" s="185" t="s">
        <v>809</v>
      </c>
      <c r="E929" s="158">
        <v>0.70297175000000001</v>
      </c>
      <c r="F929" s="158">
        <v>2.811887</v>
      </c>
      <c r="G929" s="158">
        <v>2.811887</v>
      </c>
      <c r="H929" s="158">
        <v>2.1089152499999999</v>
      </c>
      <c r="I929" s="158">
        <v>1.054457625</v>
      </c>
      <c r="J929" s="159">
        <f t="shared" si="19"/>
        <v>9.4901186249999991</v>
      </c>
    </row>
    <row r="930" spans="1:10" ht="16.5" thickBot="1">
      <c r="A930" s="211"/>
      <c r="B930" s="212"/>
      <c r="C930" s="213"/>
      <c r="D930" s="185" t="s">
        <v>810</v>
      </c>
      <c r="E930" s="165">
        <v>8.6660817134629479E-5</v>
      </c>
      <c r="F930" s="165">
        <v>3.4664326853851786E-4</v>
      </c>
      <c r="G930" s="165">
        <v>3.4664326853851786E-4</v>
      </c>
      <c r="H930" s="165">
        <v>2.5998245140388835E-4</v>
      </c>
      <c r="I930" s="165">
        <v>1.299912257019442E-4</v>
      </c>
      <c r="J930" s="166">
        <f t="shared" si="19"/>
        <v>1.1699210313174978E-3</v>
      </c>
    </row>
    <row r="931" spans="1:10" ht="16.5" thickBot="1">
      <c r="A931" s="211"/>
      <c r="B931" s="212"/>
      <c r="C931" s="213"/>
      <c r="D931" s="185" t="s">
        <v>811</v>
      </c>
      <c r="E931" s="165">
        <v>8.6660817134629479E-5</v>
      </c>
      <c r="F931" s="165">
        <v>3.4664326853851786E-4</v>
      </c>
      <c r="G931" s="165">
        <v>3.4664326853851786E-4</v>
      </c>
      <c r="H931" s="165">
        <v>2.5998245140388835E-4</v>
      </c>
      <c r="I931" s="165">
        <v>1.299912257019442E-4</v>
      </c>
      <c r="J931" s="166">
        <f t="shared" si="19"/>
        <v>1.1699210313174978E-3</v>
      </c>
    </row>
    <row r="932" spans="1:10" ht="16.5" thickBot="1">
      <c r="A932" s="211"/>
      <c r="B932" s="212"/>
      <c r="C932" s="213"/>
      <c r="D932" s="185" t="s">
        <v>812</v>
      </c>
      <c r="E932" s="158">
        <v>2</v>
      </c>
      <c r="F932" s="158">
        <v>8</v>
      </c>
      <c r="G932" s="158">
        <v>8</v>
      </c>
      <c r="H932" s="158">
        <v>6</v>
      </c>
      <c r="I932" s="158">
        <v>3</v>
      </c>
      <c r="J932" s="159">
        <f t="shared" si="19"/>
        <v>27</v>
      </c>
    </row>
    <row r="933" spans="1:10" ht="16.5" thickBot="1">
      <c r="A933" s="211">
        <v>347</v>
      </c>
      <c r="B933" s="212" t="s">
        <v>511</v>
      </c>
      <c r="C933" s="213" t="s">
        <v>821</v>
      </c>
      <c r="D933" s="185" t="s">
        <v>809</v>
      </c>
      <c r="E933" s="158">
        <v>1.3541499999999993</v>
      </c>
      <c r="F933" s="158">
        <v>4.0624499999999983</v>
      </c>
      <c r="G933" s="158">
        <v>4.7395249999999978</v>
      </c>
      <c r="H933" s="158">
        <v>5.4165999999999972</v>
      </c>
      <c r="I933" s="158">
        <v>2.0312249999999992</v>
      </c>
      <c r="J933" s="159">
        <f t="shared" si="19"/>
        <v>17.60394999999999</v>
      </c>
    </row>
    <row r="934" spans="1:10" ht="16.5" thickBot="1">
      <c r="A934" s="211"/>
      <c r="B934" s="212"/>
      <c r="C934" s="213"/>
      <c r="D934" s="185" t="s">
        <v>810</v>
      </c>
      <c r="E934" s="165">
        <v>1.6693664506839493E-4</v>
      </c>
      <c r="F934" s="165">
        <v>5.0080993520518484E-4</v>
      </c>
      <c r="G934" s="165">
        <v>5.8427825773938228E-4</v>
      </c>
      <c r="H934" s="165">
        <v>6.6774658027357972E-4</v>
      </c>
      <c r="I934" s="165">
        <v>2.5040496760259242E-4</v>
      </c>
      <c r="J934" s="166">
        <f t="shared" si="19"/>
        <v>2.1701763858891342E-3</v>
      </c>
    </row>
    <row r="935" spans="1:10" ht="16.5" thickBot="1">
      <c r="A935" s="211"/>
      <c r="B935" s="212"/>
      <c r="C935" s="213"/>
      <c r="D935" s="185" t="s">
        <v>811</v>
      </c>
      <c r="E935" s="165">
        <v>1.6693664506839493E-4</v>
      </c>
      <c r="F935" s="165">
        <v>5.0080993520518484E-4</v>
      </c>
      <c r="G935" s="165">
        <v>5.8427825773938228E-4</v>
      </c>
      <c r="H935" s="165">
        <v>6.6774658027357972E-4</v>
      </c>
      <c r="I935" s="165">
        <v>2.5040496760259242E-4</v>
      </c>
      <c r="J935" s="166">
        <f t="shared" si="19"/>
        <v>2.1701763858891342E-3</v>
      </c>
    </row>
    <row r="936" spans="1:10" ht="16.5" thickBot="1">
      <c r="A936" s="211"/>
      <c r="B936" s="212"/>
      <c r="C936" s="213"/>
      <c r="D936" s="185" t="s">
        <v>812</v>
      </c>
      <c r="E936" s="158">
        <v>2</v>
      </c>
      <c r="F936" s="158">
        <v>6</v>
      </c>
      <c r="G936" s="158">
        <v>7</v>
      </c>
      <c r="H936" s="158">
        <v>8</v>
      </c>
      <c r="I936" s="158">
        <v>3</v>
      </c>
      <c r="J936" s="159">
        <f t="shared" si="19"/>
        <v>26</v>
      </c>
    </row>
    <row r="937" spans="1:10" ht="16.5" customHeight="1" thickBot="1">
      <c r="A937" s="211">
        <v>348</v>
      </c>
      <c r="B937" s="212" t="s">
        <v>513</v>
      </c>
      <c r="C937" s="213" t="s">
        <v>872</v>
      </c>
      <c r="D937" s="185" t="s">
        <v>809</v>
      </c>
      <c r="E937" s="158">
        <v>24.028800000000004</v>
      </c>
      <c r="F937" s="158">
        <v>31.237440000000003</v>
      </c>
      <c r="G937" s="158">
        <v>31.237440000000003</v>
      </c>
      <c r="H937" s="158">
        <v>27.633120000000002</v>
      </c>
      <c r="I937" s="158">
        <v>24.028800000000004</v>
      </c>
      <c r="J937" s="159">
        <f t="shared" si="19"/>
        <v>138.16560000000004</v>
      </c>
    </row>
    <row r="938" spans="1:10" ht="16.5" thickBot="1">
      <c r="A938" s="211"/>
      <c r="B938" s="212"/>
      <c r="C938" s="213"/>
      <c r="D938" s="185" t="s">
        <v>810</v>
      </c>
      <c r="E938" s="165">
        <v>2.9632829373650187E-3</v>
      </c>
      <c r="F938" s="165">
        <v>3.8522678185745245E-3</v>
      </c>
      <c r="G938" s="165">
        <v>3.8522678185745245E-3</v>
      </c>
      <c r="H938" s="165">
        <v>3.4077753779697714E-3</v>
      </c>
      <c r="I938" s="165">
        <v>2.9632829373650187E-3</v>
      </c>
      <c r="J938" s="166">
        <f t="shared" si="19"/>
        <v>1.7038876889848859E-2</v>
      </c>
    </row>
    <row r="939" spans="1:10" ht="16.5" thickBot="1">
      <c r="A939" s="211"/>
      <c r="B939" s="212"/>
      <c r="C939" s="213"/>
      <c r="D939" s="185" t="s">
        <v>811</v>
      </c>
      <c r="E939" s="165">
        <v>2.9632829373650187E-3</v>
      </c>
      <c r="F939" s="165">
        <v>3.8522678185745245E-3</v>
      </c>
      <c r="G939" s="165">
        <v>3.8522678185745245E-3</v>
      </c>
      <c r="H939" s="165">
        <v>3.4077753779697714E-3</v>
      </c>
      <c r="I939" s="165">
        <v>2.9632829373650187E-3</v>
      </c>
      <c r="J939" s="166">
        <f t="shared" si="19"/>
        <v>1.7038876889848859E-2</v>
      </c>
    </row>
    <row r="940" spans="1:10" ht="16.5" thickBot="1">
      <c r="A940" s="211"/>
      <c r="B940" s="212"/>
      <c r="C940" s="213"/>
      <c r="D940" s="185" t="s">
        <v>812</v>
      </c>
      <c r="E940" s="158">
        <v>20</v>
      </c>
      <c r="F940" s="158">
        <v>26</v>
      </c>
      <c r="G940" s="158">
        <v>26</v>
      </c>
      <c r="H940" s="158">
        <v>23</v>
      </c>
      <c r="I940" s="158">
        <v>20</v>
      </c>
      <c r="J940" s="159">
        <f t="shared" si="19"/>
        <v>115</v>
      </c>
    </row>
    <row r="941" spans="1:10" ht="16.5" customHeight="1" thickBot="1">
      <c r="A941" s="211">
        <v>349</v>
      </c>
      <c r="B941" s="212" t="s">
        <v>515</v>
      </c>
      <c r="C941" s="213" t="s">
        <v>872</v>
      </c>
      <c r="D941" s="185" t="s">
        <v>809</v>
      </c>
      <c r="E941" s="158">
        <v>3.9605999999999999</v>
      </c>
      <c r="F941" s="158">
        <v>4.5263999999999998</v>
      </c>
      <c r="G941" s="158">
        <v>5.0921999999999992</v>
      </c>
      <c r="H941" s="158">
        <v>4.5263999999999998</v>
      </c>
      <c r="I941" s="158">
        <v>3.7719999999999998</v>
      </c>
      <c r="J941" s="159">
        <f t="shared" si="19"/>
        <v>21.877599999999997</v>
      </c>
    </row>
    <row r="942" spans="1:10" ht="16.5" thickBot="1">
      <c r="A942" s="211"/>
      <c r="B942" s="212"/>
      <c r="C942" s="213"/>
      <c r="D942" s="185" t="s">
        <v>810</v>
      </c>
      <c r="E942" s="165">
        <v>4.8758099352051975E-4</v>
      </c>
      <c r="F942" s="165">
        <v>5.5723542116630832E-4</v>
      </c>
      <c r="G942" s="165">
        <v>6.2688984881209661E-4</v>
      </c>
      <c r="H942" s="165">
        <v>5.5723542116630832E-4</v>
      </c>
      <c r="I942" s="165">
        <v>4.6436285097192347E-4</v>
      </c>
      <c r="J942" s="166">
        <f t="shared" si="19"/>
        <v>2.6933045356371567E-3</v>
      </c>
    </row>
    <row r="943" spans="1:10" ht="16.5" thickBot="1">
      <c r="A943" s="211"/>
      <c r="B943" s="212"/>
      <c r="C943" s="213"/>
      <c r="D943" s="185" t="s">
        <v>811</v>
      </c>
      <c r="E943" s="165">
        <v>4.8758099352051975E-4</v>
      </c>
      <c r="F943" s="165">
        <v>5.5723542116630832E-4</v>
      </c>
      <c r="G943" s="165">
        <v>6.2688984881209661E-4</v>
      </c>
      <c r="H943" s="165">
        <v>5.5723542116630832E-4</v>
      </c>
      <c r="I943" s="165">
        <v>4.6436285097192347E-4</v>
      </c>
      <c r="J943" s="166">
        <f t="shared" si="19"/>
        <v>2.6933045356371567E-3</v>
      </c>
    </row>
    <row r="944" spans="1:10" ht="16.5" thickBot="1">
      <c r="A944" s="211"/>
      <c r="B944" s="212"/>
      <c r="C944" s="213"/>
      <c r="D944" s="185" t="s">
        <v>812</v>
      </c>
      <c r="E944" s="158">
        <v>21</v>
      </c>
      <c r="F944" s="158">
        <v>24</v>
      </c>
      <c r="G944" s="158">
        <v>27</v>
      </c>
      <c r="H944" s="158">
        <v>24</v>
      </c>
      <c r="I944" s="158">
        <v>20</v>
      </c>
      <c r="J944" s="159">
        <f t="shared" si="19"/>
        <v>116</v>
      </c>
    </row>
    <row r="945" spans="1:10" ht="16.5" customHeight="1" thickBot="1">
      <c r="A945" s="211">
        <v>350</v>
      </c>
      <c r="B945" s="212" t="s">
        <v>517</v>
      </c>
      <c r="C945" s="213" t="s">
        <v>873</v>
      </c>
      <c r="D945" s="185" t="s">
        <v>809</v>
      </c>
      <c r="E945" s="158">
        <v>22.545242797329962</v>
      </c>
      <c r="F945" s="158">
        <v>24.594810324359962</v>
      </c>
      <c r="G945" s="158">
        <v>26.644377851389955</v>
      </c>
      <c r="H945" s="158">
        <v>28.693945378419954</v>
      </c>
      <c r="I945" s="158">
        <v>16.396540216239973</v>
      </c>
      <c r="J945" s="159">
        <f t="shared" si="19"/>
        <v>118.8749165677398</v>
      </c>
    </row>
    <row r="946" spans="1:10" ht="16.5" thickBot="1">
      <c r="A946" s="211"/>
      <c r="B946" s="212"/>
      <c r="C946" s="213"/>
      <c r="D946" s="185" t="s">
        <v>810</v>
      </c>
      <c r="E946" s="165">
        <v>2.2886099599881446E-3</v>
      </c>
      <c r="F946" s="165">
        <v>2.4966654108961582E-3</v>
      </c>
      <c r="G946" s="165">
        <v>2.7047208618041709E-3</v>
      </c>
      <c r="H946" s="165">
        <v>2.912776312712184E-3</v>
      </c>
      <c r="I946" s="165">
        <v>1.6644436072641054E-3</v>
      </c>
      <c r="J946" s="166">
        <f t="shared" si="19"/>
        <v>1.2067216152664761E-2</v>
      </c>
    </row>
    <row r="947" spans="1:10" ht="16.5" thickBot="1">
      <c r="A947" s="211"/>
      <c r="B947" s="212"/>
      <c r="C947" s="213"/>
      <c r="D947" s="185" t="s">
        <v>811</v>
      </c>
      <c r="E947" s="165">
        <v>2.2886099599881446E-3</v>
      </c>
      <c r="F947" s="165">
        <v>2.4966654108961582E-3</v>
      </c>
      <c r="G947" s="165">
        <v>2.7047208618041709E-3</v>
      </c>
      <c r="H947" s="165">
        <v>2.912776312712184E-3</v>
      </c>
      <c r="I947" s="165">
        <v>1.6644436072641054E-3</v>
      </c>
      <c r="J947" s="166">
        <f t="shared" si="19"/>
        <v>1.2067216152664761E-2</v>
      </c>
    </row>
    <row r="948" spans="1:10" ht="16.5" thickBot="1">
      <c r="A948" s="211"/>
      <c r="B948" s="212"/>
      <c r="C948" s="213"/>
      <c r="D948" s="185" t="s">
        <v>812</v>
      </c>
      <c r="E948" s="158">
        <v>11</v>
      </c>
      <c r="F948" s="158">
        <v>12</v>
      </c>
      <c r="G948" s="158">
        <v>13</v>
      </c>
      <c r="H948" s="158">
        <v>14</v>
      </c>
      <c r="I948" s="158">
        <v>8</v>
      </c>
      <c r="J948" s="159">
        <f t="shared" si="19"/>
        <v>58</v>
      </c>
    </row>
    <row r="949" spans="1:10" ht="16.5" customHeight="1" thickBot="1">
      <c r="A949" s="211">
        <v>351</v>
      </c>
      <c r="B949" s="212" t="s">
        <v>520</v>
      </c>
      <c r="C949" s="213" t="s">
        <v>874</v>
      </c>
      <c r="D949" s="185" t="s">
        <v>809</v>
      </c>
      <c r="E949" s="158">
        <v>0</v>
      </c>
      <c r="F949" s="158">
        <v>0</v>
      </c>
      <c r="G949" s="158">
        <v>0</v>
      </c>
      <c r="H949" s="158">
        <v>0</v>
      </c>
      <c r="I949" s="158">
        <v>82.08</v>
      </c>
      <c r="J949" s="159">
        <f t="shared" si="19"/>
        <v>82.08</v>
      </c>
    </row>
    <row r="950" spans="1:10" ht="16.5" thickBot="1">
      <c r="A950" s="211"/>
      <c r="B950" s="212"/>
      <c r="C950" s="213"/>
      <c r="D950" s="185" t="s">
        <v>810</v>
      </c>
      <c r="E950" s="165">
        <v>0</v>
      </c>
      <c r="F950" s="165">
        <v>0</v>
      </c>
      <c r="G950" s="165">
        <v>0</v>
      </c>
      <c r="H950" s="165">
        <v>0</v>
      </c>
      <c r="I950" s="165">
        <v>0</v>
      </c>
      <c r="J950" s="166">
        <f t="shared" si="19"/>
        <v>0</v>
      </c>
    </row>
    <row r="951" spans="1:10" ht="16.5" thickBot="1">
      <c r="A951" s="211"/>
      <c r="B951" s="212"/>
      <c r="C951" s="213"/>
      <c r="D951" s="185" t="s">
        <v>811</v>
      </c>
      <c r="E951" s="165">
        <v>0</v>
      </c>
      <c r="F951" s="165">
        <v>0</v>
      </c>
      <c r="G951" s="165">
        <v>0</v>
      </c>
      <c r="H951" s="165">
        <v>0</v>
      </c>
      <c r="I951" s="165">
        <v>2.4287170626349961E-3</v>
      </c>
      <c r="J951" s="166">
        <f t="shared" si="19"/>
        <v>2.4287170626349961E-3</v>
      </c>
    </row>
    <row r="952" spans="1:10" ht="16.5" thickBot="1">
      <c r="A952" s="211"/>
      <c r="B952" s="212"/>
      <c r="C952" s="213"/>
      <c r="D952" s="185" t="s">
        <v>812</v>
      </c>
      <c r="E952" s="158">
        <v>0</v>
      </c>
      <c r="F952" s="158">
        <v>0</v>
      </c>
      <c r="G952" s="158">
        <v>0</v>
      </c>
      <c r="H952" s="158">
        <v>0</v>
      </c>
      <c r="I952" s="158">
        <v>2</v>
      </c>
      <c r="J952" s="159">
        <f t="shared" si="19"/>
        <v>2</v>
      </c>
    </row>
    <row r="953" spans="1:10" ht="16.5" customHeight="1" thickBot="1">
      <c r="A953" s="211">
        <v>352</v>
      </c>
      <c r="B953" s="212" t="s">
        <v>523</v>
      </c>
      <c r="C953" s="213" t="s">
        <v>875</v>
      </c>
      <c r="D953" s="185" t="s">
        <v>809</v>
      </c>
      <c r="E953" s="158">
        <v>4.2680060279999994</v>
      </c>
      <c r="F953" s="158">
        <v>7.1133433799999999</v>
      </c>
      <c r="G953" s="158">
        <v>8.5360120559999988</v>
      </c>
      <c r="H953" s="158">
        <v>7.1133433799999999</v>
      </c>
      <c r="I953" s="158">
        <v>5.6906747040000001</v>
      </c>
      <c r="J953" s="159">
        <f t="shared" si="19"/>
        <v>32.721379547999994</v>
      </c>
    </row>
    <row r="954" spans="1:10" ht="16.5" thickBot="1">
      <c r="A954" s="211"/>
      <c r="B954" s="212"/>
      <c r="C954" s="213"/>
      <c r="D954" s="185" t="s">
        <v>810</v>
      </c>
      <c r="E954" s="165">
        <v>1.5947409132699829E-4</v>
      </c>
      <c r="F954" s="165">
        <v>2.6579015221166386E-4</v>
      </c>
      <c r="G954" s="165">
        <v>3.1894818265399658E-4</v>
      </c>
      <c r="H954" s="165">
        <v>2.6579015221166386E-4</v>
      </c>
      <c r="I954" s="165">
        <v>2.1263212176933106E-4</v>
      </c>
      <c r="J954" s="166">
        <f t="shared" si="19"/>
        <v>1.2226347001736537E-3</v>
      </c>
    </row>
    <row r="955" spans="1:10" ht="16.5" thickBot="1">
      <c r="A955" s="211"/>
      <c r="B955" s="212"/>
      <c r="C955" s="213"/>
      <c r="D955" s="185" t="s">
        <v>811</v>
      </c>
      <c r="E955" s="165">
        <v>1.262887312820738E-4</v>
      </c>
      <c r="F955" s="165">
        <v>2.1048121880345633E-4</v>
      </c>
      <c r="G955" s="165">
        <v>2.5257746256414761E-4</v>
      </c>
      <c r="H955" s="165">
        <v>2.1048121880345633E-4</v>
      </c>
      <c r="I955" s="165">
        <v>1.6838497504276505E-4</v>
      </c>
      <c r="J955" s="166">
        <f t="shared" si="19"/>
        <v>9.6821360649589918E-4</v>
      </c>
    </row>
    <row r="956" spans="1:10" ht="16.5" thickBot="1">
      <c r="A956" s="211"/>
      <c r="B956" s="212"/>
      <c r="C956" s="213"/>
      <c r="D956" s="185" t="s">
        <v>812</v>
      </c>
      <c r="E956" s="158">
        <v>3</v>
      </c>
      <c r="F956" s="158">
        <v>5</v>
      </c>
      <c r="G956" s="158">
        <v>6</v>
      </c>
      <c r="H956" s="158">
        <v>5</v>
      </c>
      <c r="I956" s="158">
        <v>4</v>
      </c>
      <c r="J956" s="159">
        <f t="shared" si="19"/>
        <v>23</v>
      </c>
    </row>
    <row r="957" spans="1:10" ht="16.5" customHeight="1" thickBot="1">
      <c r="A957" s="211">
        <v>353</v>
      </c>
      <c r="B957" s="212" t="s">
        <v>525</v>
      </c>
      <c r="C957" s="213" t="s">
        <v>876</v>
      </c>
      <c r="D957" s="185" t="s">
        <v>809</v>
      </c>
      <c r="E957" s="158">
        <v>2.7989999999999999</v>
      </c>
      <c r="F957" s="158">
        <v>5.5979999999999999</v>
      </c>
      <c r="G957" s="158">
        <v>6.5309999999999997</v>
      </c>
      <c r="H957" s="158">
        <v>4.665</v>
      </c>
      <c r="I957" s="158">
        <v>1.8660000000000001</v>
      </c>
      <c r="J957" s="159">
        <f t="shared" si="19"/>
        <v>21.459</v>
      </c>
    </row>
    <row r="958" spans="1:10" ht="16.5" thickBot="1">
      <c r="A958" s="211"/>
      <c r="B958" s="212"/>
      <c r="C958" s="213"/>
      <c r="D958" s="185" t="s">
        <v>810</v>
      </c>
      <c r="E958" s="165">
        <v>8.5529157667386837E-5</v>
      </c>
      <c r="F958" s="165">
        <v>1.7105831533477367E-4</v>
      </c>
      <c r="G958" s="165">
        <v>1.9956803455723602E-4</v>
      </c>
      <c r="H958" s="165">
        <v>1.4254859611231141E-4</v>
      </c>
      <c r="I958" s="165">
        <v>5.701943844492457E-5</v>
      </c>
      <c r="J958" s="166">
        <f t="shared" si="19"/>
        <v>6.5572354211663249E-4</v>
      </c>
    </row>
    <row r="959" spans="1:10" ht="16.5" thickBot="1">
      <c r="A959" s="211"/>
      <c r="B959" s="212"/>
      <c r="C959" s="213"/>
      <c r="D959" s="185" t="s">
        <v>811</v>
      </c>
      <c r="E959" s="165">
        <v>1.0107991360691172E-4</v>
      </c>
      <c r="F959" s="165">
        <v>2.0215982721382344E-4</v>
      </c>
      <c r="G959" s="165">
        <v>2.3585313174946069E-4</v>
      </c>
      <c r="H959" s="165">
        <v>1.6846652267818617E-4</v>
      </c>
      <c r="I959" s="165">
        <v>6.7386609071274489E-5</v>
      </c>
      <c r="J959" s="166">
        <f t="shared" si="19"/>
        <v>7.7494600431965649E-4</v>
      </c>
    </row>
    <row r="960" spans="1:10" ht="16.5" thickBot="1">
      <c r="A960" s="211"/>
      <c r="B960" s="212"/>
      <c r="C960" s="213"/>
      <c r="D960" s="185" t="s">
        <v>812</v>
      </c>
      <c r="E960" s="158">
        <v>3</v>
      </c>
      <c r="F960" s="158">
        <v>6</v>
      </c>
      <c r="G960" s="158">
        <v>7</v>
      </c>
      <c r="H960" s="158">
        <v>5</v>
      </c>
      <c r="I960" s="158">
        <v>2</v>
      </c>
      <c r="J960" s="159">
        <f t="shared" si="19"/>
        <v>23</v>
      </c>
    </row>
    <row r="961" spans="1:10" ht="16.5" customHeight="1" thickBot="1">
      <c r="A961" s="211">
        <v>354</v>
      </c>
      <c r="B961" s="212" t="s">
        <v>528</v>
      </c>
      <c r="C961" s="213" t="s">
        <v>877</v>
      </c>
      <c r="D961" s="185" t="s">
        <v>809</v>
      </c>
      <c r="E961" s="158">
        <v>0</v>
      </c>
      <c r="F961" s="158">
        <v>0</v>
      </c>
      <c r="G961" s="158">
        <v>0</v>
      </c>
      <c r="H961" s="158">
        <v>0</v>
      </c>
      <c r="I961" s="158">
        <v>14.035311818181819</v>
      </c>
      <c r="J961" s="159">
        <f t="shared" si="19"/>
        <v>14.035311818181819</v>
      </c>
    </row>
    <row r="962" spans="1:10" ht="16.5" thickBot="1">
      <c r="A962" s="211"/>
      <c r="B962" s="212"/>
      <c r="C962" s="213"/>
      <c r="D962" s="185" t="s">
        <v>810</v>
      </c>
      <c r="E962" s="165">
        <v>0</v>
      </c>
      <c r="F962" s="165">
        <v>0</v>
      </c>
      <c r="G962" s="165">
        <v>0</v>
      </c>
      <c r="H962" s="165">
        <v>0</v>
      </c>
      <c r="I962" s="165">
        <v>0</v>
      </c>
      <c r="J962" s="166">
        <f t="shared" si="19"/>
        <v>0</v>
      </c>
    </row>
    <row r="963" spans="1:10" ht="16.5" thickBot="1">
      <c r="A963" s="211"/>
      <c r="B963" s="212"/>
      <c r="C963" s="213"/>
      <c r="D963" s="185" t="s">
        <v>811</v>
      </c>
      <c r="E963" s="165">
        <v>0</v>
      </c>
      <c r="F963" s="165">
        <v>0</v>
      </c>
      <c r="G963" s="165">
        <v>0</v>
      </c>
      <c r="H963" s="165">
        <v>0</v>
      </c>
      <c r="I963" s="165">
        <v>4.1529972334576989E-4</v>
      </c>
      <c r="J963" s="166">
        <f t="shared" si="19"/>
        <v>4.1529972334576989E-4</v>
      </c>
    </row>
    <row r="964" spans="1:10" ht="16.5" thickBot="1">
      <c r="A964" s="211"/>
      <c r="B964" s="212"/>
      <c r="C964" s="213"/>
      <c r="D964" s="185" t="s">
        <v>812</v>
      </c>
      <c r="E964" s="158">
        <v>0</v>
      </c>
      <c r="F964" s="158">
        <v>0</v>
      </c>
      <c r="G964" s="158">
        <v>0</v>
      </c>
      <c r="H964" s="158">
        <v>0</v>
      </c>
      <c r="I964" s="158">
        <v>2</v>
      </c>
      <c r="J964" s="159">
        <f t="shared" si="19"/>
        <v>2</v>
      </c>
    </row>
    <row r="965" spans="1:10" ht="16.5" customHeight="1" thickBot="1">
      <c r="A965" s="211">
        <v>355</v>
      </c>
      <c r="B965" s="212" t="s">
        <v>531</v>
      </c>
      <c r="C965" s="213" t="s">
        <v>878</v>
      </c>
      <c r="D965" s="185" t="s">
        <v>809</v>
      </c>
      <c r="E965" s="158">
        <v>3.9768750000000002</v>
      </c>
      <c r="F965" s="158">
        <v>21.872812499999998</v>
      </c>
      <c r="G965" s="158">
        <v>43.745624999999997</v>
      </c>
      <c r="H965" s="158">
        <v>19.884374999999999</v>
      </c>
      <c r="I965" s="158">
        <v>19.884374999999999</v>
      </c>
      <c r="J965" s="159">
        <f t="shared" si="19"/>
        <v>109.36406249999999</v>
      </c>
    </row>
    <row r="966" spans="1:10" ht="16.5" thickBot="1">
      <c r="A966" s="211"/>
      <c r="B966" s="212"/>
      <c r="C966" s="213"/>
      <c r="D966" s="185" t="s">
        <v>810</v>
      </c>
      <c r="E966" s="165">
        <v>7.7127429805615762E-4</v>
      </c>
      <c r="F966" s="165">
        <v>4.2420086393088665E-3</v>
      </c>
      <c r="G966" s="165">
        <v>8.484017278617733E-3</v>
      </c>
      <c r="H966" s="165">
        <v>3.8563714902807881E-3</v>
      </c>
      <c r="I966" s="165">
        <v>3.8563714902807881E-3</v>
      </c>
      <c r="J966" s="166">
        <f t="shared" si="19"/>
        <v>2.1210043196544334E-2</v>
      </c>
    </row>
    <row r="967" spans="1:10" ht="16.5" thickBot="1">
      <c r="A967" s="211"/>
      <c r="B967" s="212"/>
      <c r="C967" s="213"/>
      <c r="D967" s="185" t="s">
        <v>811</v>
      </c>
      <c r="E967" s="165">
        <v>7.7127429805615762E-4</v>
      </c>
      <c r="F967" s="165">
        <v>4.2420086393088665E-3</v>
      </c>
      <c r="G967" s="165">
        <v>8.484017278617733E-3</v>
      </c>
      <c r="H967" s="165">
        <v>3.8563714902807881E-3</v>
      </c>
      <c r="I967" s="165">
        <v>3.8563714902807881E-3</v>
      </c>
      <c r="J967" s="166">
        <f t="shared" si="19"/>
        <v>2.1210043196544334E-2</v>
      </c>
    </row>
    <row r="968" spans="1:10" ht="16.5" thickBot="1">
      <c r="A968" s="211"/>
      <c r="B968" s="212"/>
      <c r="C968" s="213"/>
      <c r="D968" s="185" t="s">
        <v>812</v>
      </c>
      <c r="E968" s="158">
        <v>2</v>
      </c>
      <c r="F968" s="158">
        <v>11</v>
      </c>
      <c r="G968" s="158">
        <v>22</v>
      </c>
      <c r="H968" s="158">
        <v>10</v>
      </c>
      <c r="I968" s="158">
        <v>10</v>
      </c>
      <c r="J968" s="159">
        <f t="shared" si="19"/>
        <v>55</v>
      </c>
    </row>
    <row r="969" spans="1:10" ht="16.5" thickBot="1">
      <c r="A969" s="211">
        <v>356</v>
      </c>
      <c r="B969" s="212" t="s">
        <v>533</v>
      </c>
      <c r="C969" s="213" t="s">
        <v>879</v>
      </c>
      <c r="D969" s="185" t="s">
        <v>809</v>
      </c>
      <c r="E969" s="158">
        <v>0</v>
      </c>
      <c r="F969" s="158">
        <v>0</v>
      </c>
      <c r="G969" s="158">
        <v>23.419203000000003</v>
      </c>
      <c r="H969" s="158">
        <v>0</v>
      </c>
      <c r="I969" s="158">
        <v>0</v>
      </c>
      <c r="J969" s="159">
        <f t="shared" si="19"/>
        <v>23.419203000000003</v>
      </c>
    </row>
    <row r="970" spans="1:10" ht="16.5" thickBot="1">
      <c r="A970" s="211"/>
      <c r="B970" s="212"/>
      <c r="C970" s="213"/>
      <c r="D970" s="185" t="s">
        <v>810</v>
      </c>
      <c r="E970" s="165">
        <v>0</v>
      </c>
      <c r="F970" s="165">
        <v>0</v>
      </c>
      <c r="G970" s="165">
        <v>0</v>
      </c>
      <c r="H970" s="165">
        <v>0</v>
      </c>
      <c r="I970" s="165">
        <v>0</v>
      </c>
      <c r="J970" s="166">
        <f t="shared" si="19"/>
        <v>0</v>
      </c>
    </row>
    <row r="971" spans="1:10" ht="16.5" thickBot="1">
      <c r="A971" s="211"/>
      <c r="B971" s="212"/>
      <c r="C971" s="213"/>
      <c r="D971" s="185" t="s">
        <v>811</v>
      </c>
      <c r="E971" s="165">
        <v>0</v>
      </c>
      <c r="F971" s="165">
        <v>0</v>
      </c>
      <c r="G971" s="165">
        <v>0</v>
      </c>
      <c r="H971" s="165">
        <v>0</v>
      </c>
      <c r="I971" s="165">
        <v>0</v>
      </c>
      <c r="J971" s="166">
        <f t="shared" si="19"/>
        <v>0</v>
      </c>
    </row>
    <row r="972" spans="1:10" ht="16.5" thickBot="1">
      <c r="A972" s="211"/>
      <c r="B972" s="212"/>
      <c r="C972" s="213"/>
      <c r="D972" s="185" t="s">
        <v>812</v>
      </c>
      <c r="E972" s="158">
        <v>0</v>
      </c>
      <c r="F972" s="158">
        <v>0</v>
      </c>
      <c r="G972" s="158">
        <v>4</v>
      </c>
      <c r="H972" s="158">
        <v>0</v>
      </c>
      <c r="I972" s="158">
        <v>0</v>
      </c>
      <c r="J972" s="159">
        <f t="shared" si="19"/>
        <v>4</v>
      </c>
    </row>
    <row r="973" spans="1:10" ht="16.5" thickBot="1">
      <c r="A973" s="211">
        <v>357</v>
      </c>
      <c r="B973" s="212" t="s">
        <v>535</v>
      </c>
      <c r="C973" s="213" t="s">
        <v>880</v>
      </c>
      <c r="D973" s="185" t="s">
        <v>809</v>
      </c>
      <c r="E973" s="158">
        <v>0</v>
      </c>
      <c r="F973" s="158">
        <v>16.692</v>
      </c>
      <c r="G973" s="158">
        <v>27.124500000000001</v>
      </c>
      <c r="H973" s="158">
        <v>16.692</v>
      </c>
      <c r="I973" s="158">
        <v>16.692</v>
      </c>
      <c r="J973" s="159">
        <f t="shared" si="19"/>
        <v>77.200500000000005</v>
      </c>
    </row>
    <row r="974" spans="1:10" ht="16.5" thickBot="1">
      <c r="A974" s="211"/>
      <c r="B974" s="212"/>
      <c r="C974" s="213"/>
      <c r="D974" s="185" t="s">
        <v>810</v>
      </c>
      <c r="E974" s="165">
        <v>0</v>
      </c>
      <c r="F974" s="165">
        <v>4.1079913606911558E-3</v>
      </c>
      <c r="G974" s="165">
        <v>6.67548596112313E-3</v>
      </c>
      <c r="H974" s="165">
        <v>4.1079913606911558E-3</v>
      </c>
      <c r="I974" s="165">
        <v>4.1079913606911558E-3</v>
      </c>
      <c r="J974" s="166">
        <f t="shared" si="19"/>
        <v>1.8999460043196598E-2</v>
      </c>
    </row>
    <row r="975" spans="1:10" ht="16.5" thickBot="1">
      <c r="A975" s="211"/>
      <c r="B975" s="212"/>
      <c r="C975" s="213"/>
      <c r="D975" s="185" t="s">
        <v>811</v>
      </c>
      <c r="E975" s="165">
        <v>0</v>
      </c>
      <c r="F975" s="165">
        <v>4.1079913606911558E-3</v>
      </c>
      <c r="G975" s="165">
        <v>6.67548596112313E-3</v>
      </c>
      <c r="H975" s="165">
        <v>4.1079913606911558E-3</v>
      </c>
      <c r="I975" s="165">
        <v>4.1079913606911558E-3</v>
      </c>
      <c r="J975" s="166">
        <f t="shared" si="19"/>
        <v>1.8999460043196598E-2</v>
      </c>
    </row>
    <row r="976" spans="1:10" ht="16.5" thickBot="1">
      <c r="A976" s="211"/>
      <c r="B976" s="212"/>
      <c r="C976" s="213"/>
      <c r="D976" s="185" t="s">
        <v>812</v>
      </c>
      <c r="E976" s="158">
        <v>0</v>
      </c>
      <c r="F976" s="158">
        <v>8</v>
      </c>
      <c r="G976" s="158">
        <v>13</v>
      </c>
      <c r="H976" s="158">
        <v>8</v>
      </c>
      <c r="I976" s="158">
        <v>8</v>
      </c>
      <c r="J976" s="159">
        <f t="shared" si="19"/>
        <v>37</v>
      </c>
    </row>
    <row r="977" spans="1:10" ht="16.5" customHeight="1" thickBot="1">
      <c r="A977" s="211">
        <v>358</v>
      </c>
      <c r="B977" s="212" t="s">
        <v>537</v>
      </c>
      <c r="C977" s="213" t="s">
        <v>881</v>
      </c>
      <c r="D977" s="185" t="s">
        <v>809</v>
      </c>
      <c r="E977" s="158">
        <v>0</v>
      </c>
      <c r="F977" s="158">
        <v>0</v>
      </c>
      <c r="G977" s="158">
        <v>1.1514000000000002</v>
      </c>
      <c r="H977" s="158">
        <v>0</v>
      </c>
      <c r="I977" s="158">
        <v>0</v>
      </c>
      <c r="J977" s="159">
        <f t="shared" si="19"/>
        <v>1.1514000000000002</v>
      </c>
    </row>
    <row r="978" spans="1:10" ht="16.5" thickBot="1">
      <c r="A978" s="211"/>
      <c r="B978" s="212"/>
      <c r="C978" s="213"/>
      <c r="D978" s="185" t="s">
        <v>810</v>
      </c>
      <c r="E978" s="165">
        <v>0</v>
      </c>
      <c r="F978" s="165">
        <v>0</v>
      </c>
      <c r="G978" s="165">
        <v>1.4254859611231141E-4</v>
      </c>
      <c r="H978" s="165">
        <v>0</v>
      </c>
      <c r="I978" s="165">
        <v>0</v>
      </c>
      <c r="J978" s="166">
        <f t="shared" si="19"/>
        <v>1.4254859611231141E-4</v>
      </c>
    </row>
    <row r="979" spans="1:10" ht="16.5" thickBot="1">
      <c r="A979" s="211"/>
      <c r="B979" s="212"/>
      <c r="C979" s="213"/>
      <c r="D979" s="185" t="s">
        <v>811</v>
      </c>
      <c r="E979" s="165">
        <v>0</v>
      </c>
      <c r="F979" s="165">
        <v>0</v>
      </c>
      <c r="G979" s="165">
        <v>1.4254859611231141E-4</v>
      </c>
      <c r="H979" s="165">
        <v>0</v>
      </c>
      <c r="I979" s="165">
        <v>0</v>
      </c>
      <c r="J979" s="166">
        <f t="shared" si="19"/>
        <v>1.4254859611231141E-4</v>
      </c>
    </row>
    <row r="980" spans="1:10" ht="16.5" thickBot="1">
      <c r="A980" s="211"/>
      <c r="B980" s="212"/>
      <c r="C980" s="213"/>
      <c r="D980" s="185" t="s">
        <v>812</v>
      </c>
      <c r="E980" s="158">
        <v>0</v>
      </c>
      <c r="F980" s="158">
        <v>0</v>
      </c>
      <c r="G980" s="158">
        <v>3</v>
      </c>
      <c r="H980" s="158">
        <v>0</v>
      </c>
      <c r="I980" s="158">
        <v>0</v>
      </c>
      <c r="J980" s="159">
        <f t="shared" si="19"/>
        <v>3</v>
      </c>
    </row>
    <row r="981" spans="1:10" ht="16.5" customHeight="1" thickBot="1">
      <c r="A981" s="211">
        <v>359</v>
      </c>
      <c r="B981" s="212" t="s">
        <v>539</v>
      </c>
      <c r="C981" s="213" t="s">
        <v>882</v>
      </c>
      <c r="D981" s="185" t="s">
        <v>809</v>
      </c>
      <c r="E981" s="158">
        <v>0</v>
      </c>
      <c r="F981" s="158">
        <v>0</v>
      </c>
      <c r="G981" s="158">
        <v>0</v>
      </c>
      <c r="H981" s="158">
        <v>0</v>
      </c>
      <c r="I981" s="158">
        <v>2.597</v>
      </c>
      <c r="J981" s="159">
        <f t="shared" si="19"/>
        <v>2.597</v>
      </c>
    </row>
    <row r="982" spans="1:10" ht="16.5" thickBot="1">
      <c r="A982" s="211"/>
      <c r="B982" s="212"/>
      <c r="C982" s="213"/>
      <c r="D982" s="185" t="s">
        <v>810</v>
      </c>
      <c r="E982" s="165">
        <v>0</v>
      </c>
      <c r="F982" s="165">
        <v>0</v>
      </c>
      <c r="G982" s="165">
        <v>0</v>
      </c>
      <c r="H982" s="165">
        <v>0</v>
      </c>
      <c r="I982" s="165">
        <v>9.7036933045356645E-5</v>
      </c>
      <c r="J982" s="166">
        <f t="shared" si="19"/>
        <v>9.7036933045356645E-5</v>
      </c>
    </row>
    <row r="983" spans="1:10" ht="16.5" thickBot="1">
      <c r="A983" s="211"/>
      <c r="B983" s="212"/>
      <c r="C983" s="213"/>
      <c r="D983" s="185" t="s">
        <v>811</v>
      </c>
      <c r="E983" s="165">
        <v>0</v>
      </c>
      <c r="F983" s="165">
        <v>0</v>
      </c>
      <c r="G983" s="165">
        <v>0</v>
      </c>
      <c r="H983" s="165">
        <v>0</v>
      </c>
      <c r="I983" s="165">
        <v>7.6844276457883575E-5</v>
      </c>
      <c r="J983" s="166">
        <f t="shared" si="19"/>
        <v>7.6844276457883575E-5</v>
      </c>
    </row>
    <row r="984" spans="1:10" ht="16.5" thickBot="1">
      <c r="A984" s="211"/>
      <c r="B984" s="212"/>
      <c r="C984" s="213"/>
      <c r="D984" s="185" t="s">
        <v>812</v>
      </c>
      <c r="E984" s="158">
        <v>0</v>
      </c>
      <c r="F984" s="158">
        <v>0</v>
      </c>
      <c r="G984" s="158">
        <v>0</v>
      </c>
      <c r="H984" s="158">
        <v>0</v>
      </c>
      <c r="I984" s="158">
        <v>4</v>
      </c>
      <c r="J984" s="159">
        <f t="shared" si="19"/>
        <v>4</v>
      </c>
    </row>
    <row r="985" spans="1:10" ht="16.5" customHeight="1" thickBot="1">
      <c r="A985" s="211">
        <v>360</v>
      </c>
      <c r="B985" s="212" t="s">
        <v>541</v>
      </c>
      <c r="C985" s="213" t="s">
        <v>883</v>
      </c>
      <c r="D985" s="185" t="s">
        <v>809</v>
      </c>
      <c r="E985" s="158">
        <v>0</v>
      </c>
      <c r="F985" s="158">
        <v>0</v>
      </c>
      <c r="G985" s="158">
        <v>0</v>
      </c>
      <c r="H985" s="158">
        <v>0</v>
      </c>
      <c r="I985" s="158">
        <v>17.16143066044739</v>
      </c>
      <c r="J985" s="159">
        <f t="shared" si="19"/>
        <v>17.16143066044739</v>
      </c>
    </row>
    <row r="986" spans="1:10" ht="16.5" thickBot="1">
      <c r="A986" s="211"/>
      <c r="B986" s="212"/>
      <c r="C986" s="213"/>
      <c r="D986" s="185" t="s">
        <v>810</v>
      </c>
      <c r="E986" s="165">
        <v>0</v>
      </c>
      <c r="F986" s="165">
        <v>0</v>
      </c>
      <c r="G986" s="165">
        <v>0</v>
      </c>
      <c r="H986" s="165">
        <v>0</v>
      </c>
      <c r="I986" s="165">
        <v>-3.731698827116739E-4</v>
      </c>
      <c r="J986" s="166">
        <f t="shared" si="19"/>
        <v>-3.731698827116739E-4</v>
      </c>
    </row>
    <row r="987" spans="1:10" ht="16.5" thickBot="1">
      <c r="A987" s="211"/>
      <c r="B987" s="212"/>
      <c r="C987" s="213"/>
      <c r="D987" s="185" t="s">
        <v>811</v>
      </c>
      <c r="E987" s="165">
        <v>0</v>
      </c>
      <c r="F987" s="165">
        <v>0</v>
      </c>
      <c r="G987" s="165">
        <v>0</v>
      </c>
      <c r="H987" s="165">
        <v>0</v>
      </c>
      <c r="I987" s="165">
        <v>7.3830350010355549E-3</v>
      </c>
      <c r="J987" s="166">
        <f t="shared" si="19"/>
        <v>7.3830350010355549E-3</v>
      </c>
    </row>
    <row r="988" spans="1:10" ht="16.5" thickBot="1">
      <c r="A988" s="211"/>
      <c r="B988" s="212"/>
      <c r="C988" s="213"/>
      <c r="D988" s="185" t="s">
        <v>812</v>
      </c>
      <c r="E988" s="158">
        <v>0</v>
      </c>
      <c r="F988" s="158">
        <v>0</v>
      </c>
      <c r="G988" s="158">
        <v>0</v>
      </c>
      <c r="H988" s="158">
        <v>0</v>
      </c>
      <c r="I988" s="158">
        <v>16</v>
      </c>
      <c r="J988" s="159">
        <f t="shared" si="19"/>
        <v>16</v>
      </c>
    </row>
    <row r="989" spans="1:10" ht="16.5" customHeight="1" thickBot="1">
      <c r="A989" s="211">
        <v>361</v>
      </c>
      <c r="B989" s="212" t="s">
        <v>543</v>
      </c>
      <c r="C989" s="213" t="s">
        <v>884</v>
      </c>
      <c r="D989" s="185" t="s">
        <v>809</v>
      </c>
      <c r="E989" s="158">
        <v>0</v>
      </c>
      <c r="F989" s="158">
        <v>0</v>
      </c>
      <c r="G989" s="158">
        <v>0</v>
      </c>
      <c r="H989" s="158">
        <v>0</v>
      </c>
      <c r="I989" s="158">
        <v>11.280422061026817</v>
      </c>
      <c r="J989" s="159">
        <f t="shared" si="19"/>
        <v>11.280422061026817</v>
      </c>
    </row>
    <row r="990" spans="1:10" ht="16.5" thickBot="1">
      <c r="A990" s="211"/>
      <c r="B990" s="212"/>
      <c r="C990" s="213"/>
      <c r="D990" s="185" t="s">
        <v>810</v>
      </c>
      <c r="E990" s="165">
        <v>0</v>
      </c>
      <c r="F990" s="165">
        <v>0</v>
      </c>
      <c r="G990" s="165">
        <v>0</v>
      </c>
      <c r="H990" s="165">
        <v>0</v>
      </c>
      <c r="I990" s="165">
        <v>-5.2490130876640983E-4</v>
      </c>
      <c r="J990" s="166">
        <f t="shared" ref="J990:J1053" si="20">SUM(E990:I990)</f>
        <v>-5.2490130876640983E-4</v>
      </c>
    </row>
    <row r="991" spans="1:10" ht="16.5" thickBot="1">
      <c r="A991" s="211"/>
      <c r="B991" s="212"/>
      <c r="C991" s="213"/>
      <c r="D991" s="185" t="s">
        <v>811</v>
      </c>
      <c r="E991" s="165">
        <v>0</v>
      </c>
      <c r="F991" s="165">
        <v>0</v>
      </c>
      <c r="G991" s="165">
        <v>0</v>
      </c>
      <c r="H991" s="165">
        <v>0</v>
      </c>
      <c r="I991" s="165">
        <v>3.897832417235533E-3</v>
      </c>
      <c r="J991" s="166">
        <f t="shared" si="20"/>
        <v>3.897832417235533E-3</v>
      </c>
    </row>
    <row r="992" spans="1:10" ht="16.5" thickBot="1">
      <c r="A992" s="211"/>
      <c r="B992" s="212"/>
      <c r="C992" s="213"/>
      <c r="D992" s="185" t="s">
        <v>812</v>
      </c>
      <c r="E992" s="158">
        <v>0</v>
      </c>
      <c r="F992" s="158">
        <v>0</v>
      </c>
      <c r="G992" s="158">
        <v>0</v>
      </c>
      <c r="H992" s="158">
        <v>0</v>
      </c>
      <c r="I992" s="158">
        <v>16</v>
      </c>
      <c r="J992" s="159">
        <f t="shared" si="20"/>
        <v>16</v>
      </c>
    </row>
    <row r="993" spans="1:10" ht="16.5" customHeight="1" thickBot="1">
      <c r="A993" s="211">
        <v>362</v>
      </c>
      <c r="B993" s="212" t="s">
        <v>545</v>
      </c>
      <c r="C993" s="213" t="s">
        <v>885</v>
      </c>
      <c r="D993" s="185" t="s">
        <v>809</v>
      </c>
      <c r="E993" s="158">
        <v>0</v>
      </c>
      <c r="F993" s="158">
        <v>0.1125</v>
      </c>
      <c r="G993" s="158">
        <v>0.45</v>
      </c>
      <c r="H993" s="158">
        <v>0</v>
      </c>
      <c r="I993" s="158">
        <v>0</v>
      </c>
      <c r="J993" s="159">
        <f t="shared" si="20"/>
        <v>0.5625</v>
      </c>
    </row>
    <row r="994" spans="1:10" ht="16.5" thickBot="1">
      <c r="A994" s="211"/>
      <c r="B994" s="212"/>
      <c r="C994" s="213"/>
      <c r="D994" s="185" t="s">
        <v>810</v>
      </c>
      <c r="E994" s="165">
        <v>0</v>
      </c>
      <c r="F994" s="165">
        <v>1.4758819294456485E-5</v>
      </c>
      <c r="G994" s="165">
        <v>5.9035277177825939E-5</v>
      </c>
      <c r="H994" s="165">
        <v>0</v>
      </c>
      <c r="I994" s="165">
        <v>0</v>
      </c>
      <c r="J994" s="166">
        <f t="shared" si="20"/>
        <v>7.3794096472282425E-5</v>
      </c>
    </row>
    <row r="995" spans="1:10" ht="16.5" thickBot="1">
      <c r="A995" s="211"/>
      <c r="B995" s="212"/>
      <c r="C995" s="213"/>
      <c r="D995" s="185" t="s">
        <v>811</v>
      </c>
      <c r="E995" s="165">
        <v>0</v>
      </c>
      <c r="F995" s="165">
        <v>1.4758819294456485E-5</v>
      </c>
      <c r="G995" s="165">
        <v>5.9035277177825939E-5</v>
      </c>
      <c r="H995" s="165">
        <v>0</v>
      </c>
      <c r="I995" s="165">
        <v>0</v>
      </c>
      <c r="J995" s="166">
        <f t="shared" si="20"/>
        <v>7.3794096472282425E-5</v>
      </c>
    </row>
    <row r="996" spans="1:10" ht="16.5" thickBot="1">
      <c r="A996" s="211"/>
      <c r="B996" s="212"/>
      <c r="C996" s="213"/>
      <c r="D996" s="185" t="s">
        <v>812</v>
      </c>
      <c r="E996" s="158">
        <v>0</v>
      </c>
      <c r="F996" s="158">
        <v>1</v>
      </c>
      <c r="G996" s="158">
        <v>4</v>
      </c>
      <c r="H996" s="158">
        <v>0</v>
      </c>
      <c r="I996" s="158">
        <v>0</v>
      </c>
      <c r="J996" s="159">
        <f t="shared" si="20"/>
        <v>5</v>
      </c>
    </row>
    <row r="997" spans="1:10" ht="16.5" customHeight="1" thickBot="1">
      <c r="A997" s="211">
        <v>363</v>
      </c>
      <c r="B997" s="212" t="s">
        <v>547</v>
      </c>
      <c r="C997" s="213" t="s">
        <v>886</v>
      </c>
      <c r="D997" s="185" t="s">
        <v>809</v>
      </c>
      <c r="E997" s="158">
        <v>0</v>
      </c>
      <c r="F997" s="158">
        <v>0</v>
      </c>
      <c r="G997" s="158">
        <v>1.5370992000000001</v>
      </c>
      <c r="H997" s="158">
        <v>0</v>
      </c>
      <c r="I997" s="158">
        <v>0</v>
      </c>
      <c r="J997" s="159">
        <f t="shared" si="20"/>
        <v>1.5370992000000001</v>
      </c>
    </row>
    <row r="998" spans="1:10" ht="16.5" thickBot="1">
      <c r="A998" s="211"/>
      <c r="B998" s="212"/>
      <c r="C998" s="213"/>
      <c r="D998" s="185" t="s">
        <v>810</v>
      </c>
      <c r="E998" s="165">
        <v>0</v>
      </c>
      <c r="F998" s="165">
        <v>0</v>
      </c>
      <c r="G998" s="165">
        <v>0</v>
      </c>
      <c r="H998" s="165">
        <v>0</v>
      </c>
      <c r="I998" s="165">
        <v>0</v>
      </c>
      <c r="J998" s="166">
        <f t="shared" si="20"/>
        <v>0</v>
      </c>
    </row>
    <row r="999" spans="1:10" ht="16.5" thickBot="1">
      <c r="A999" s="211"/>
      <c r="B999" s="212"/>
      <c r="C999" s="213"/>
      <c r="D999" s="185" t="s">
        <v>811</v>
      </c>
      <c r="E999" s="165">
        <v>0</v>
      </c>
      <c r="F999" s="165">
        <v>0</v>
      </c>
      <c r="G999" s="165">
        <v>0</v>
      </c>
      <c r="H999" s="165">
        <v>0</v>
      </c>
      <c r="I999" s="165">
        <v>0</v>
      </c>
      <c r="J999" s="166">
        <f t="shared" si="20"/>
        <v>0</v>
      </c>
    </row>
    <row r="1000" spans="1:10" ht="16.5" thickBot="1">
      <c r="A1000" s="211"/>
      <c r="B1000" s="212"/>
      <c r="C1000" s="213"/>
      <c r="D1000" s="185" t="s">
        <v>812</v>
      </c>
      <c r="E1000" s="158">
        <v>0</v>
      </c>
      <c r="F1000" s="158">
        <v>0</v>
      </c>
      <c r="G1000" s="158">
        <v>2</v>
      </c>
      <c r="H1000" s="158">
        <v>0</v>
      </c>
      <c r="I1000" s="158">
        <v>0</v>
      </c>
      <c r="J1000" s="159">
        <f t="shared" si="20"/>
        <v>2</v>
      </c>
    </row>
    <row r="1001" spans="1:10" ht="16.5" thickBot="1">
      <c r="A1001" s="211">
        <v>364</v>
      </c>
      <c r="B1001" s="212" t="s">
        <v>549</v>
      </c>
      <c r="C1001" s="213" t="s">
        <v>887</v>
      </c>
      <c r="D1001" s="185" t="s">
        <v>809</v>
      </c>
      <c r="E1001" s="158">
        <v>0</v>
      </c>
      <c r="F1001" s="158">
        <v>0.25194</v>
      </c>
      <c r="G1001" s="158">
        <v>0.50387999999999999</v>
      </c>
      <c r="H1001" s="158">
        <v>0.12597</v>
      </c>
      <c r="I1001" s="158">
        <v>0.25194</v>
      </c>
      <c r="J1001" s="159">
        <f t="shared" si="20"/>
        <v>1.1337299999999999</v>
      </c>
    </row>
    <row r="1002" spans="1:10" ht="16.5" thickBot="1">
      <c r="A1002" s="211"/>
      <c r="B1002" s="212"/>
      <c r="C1002" s="213"/>
      <c r="D1002" s="185" t="s">
        <v>810</v>
      </c>
      <c r="E1002" s="165">
        <v>0</v>
      </c>
      <c r="F1002" s="165">
        <v>3.8876889848812201E-5</v>
      </c>
      <c r="G1002" s="165">
        <v>7.7753779697624403E-5</v>
      </c>
      <c r="H1002" s="165">
        <v>1.9438444924406101E-5</v>
      </c>
      <c r="I1002" s="165">
        <v>3.8876889848812201E-5</v>
      </c>
      <c r="J1002" s="166">
        <f t="shared" si="20"/>
        <v>1.7494600431965489E-4</v>
      </c>
    </row>
    <row r="1003" spans="1:10" ht="16.5" thickBot="1">
      <c r="A1003" s="211"/>
      <c r="B1003" s="212"/>
      <c r="C1003" s="213"/>
      <c r="D1003" s="185" t="s">
        <v>811</v>
      </c>
      <c r="E1003" s="165">
        <v>0</v>
      </c>
      <c r="F1003" s="165">
        <v>3.8876889848812201E-5</v>
      </c>
      <c r="G1003" s="165">
        <v>7.7753779697624403E-5</v>
      </c>
      <c r="H1003" s="165">
        <v>1.9438444924406101E-5</v>
      </c>
      <c r="I1003" s="165">
        <v>3.8876889848812201E-5</v>
      </c>
      <c r="J1003" s="166">
        <f t="shared" si="20"/>
        <v>1.7494600431965489E-4</v>
      </c>
    </row>
    <row r="1004" spans="1:10" ht="16.5" thickBot="1">
      <c r="A1004" s="211"/>
      <c r="B1004" s="212"/>
      <c r="C1004" s="213"/>
      <c r="D1004" s="185" t="s">
        <v>812</v>
      </c>
      <c r="E1004" s="158">
        <v>0</v>
      </c>
      <c r="F1004" s="158">
        <v>2</v>
      </c>
      <c r="G1004" s="158">
        <v>4</v>
      </c>
      <c r="H1004" s="158">
        <v>1</v>
      </c>
      <c r="I1004" s="158">
        <v>2</v>
      </c>
      <c r="J1004" s="159">
        <f t="shared" si="20"/>
        <v>9</v>
      </c>
    </row>
    <row r="1005" spans="1:10" ht="16.5" customHeight="1" thickBot="1">
      <c r="A1005" s="211">
        <v>365</v>
      </c>
      <c r="B1005" s="212" t="s">
        <v>551</v>
      </c>
      <c r="C1005" s="213" t="s">
        <v>888</v>
      </c>
      <c r="D1005" s="185" t="s">
        <v>809</v>
      </c>
      <c r="E1005" s="158">
        <v>0</v>
      </c>
      <c r="F1005" s="158">
        <v>5.8999999999999997E-2</v>
      </c>
      <c r="G1005" s="158">
        <v>5.8999999999999997E-2</v>
      </c>
      <c r="H1005" s="158">
        <v>0</v>
      </c>
      <c r="I1005" s="158">
        <v>0</v>
      </c>
      <c r="J1005" s="159">
        <f t="shared" si="20"/>
        <v>0.11799999999999999</v>
      </c>
    </row>
    <row r="1006" spans="1:10" ht="16.5" thickBot="1">
      <c r="A1006" s="211"/>
      <c r="B1006" s="212"/>
      <c r="C1006" s="213"/>
      <c r="D1006" s="185" t="s">
        <v>810</v>
      </c>
      <c r="E1006" s="165">
        <v>0</v>
      </c>
      <c r="F1006" s="165">
        <v>1.0799136069114502E-5</v>
      </c>
      <c r="G1006" s="165">
        <v>1.0799136069114502E-5</v>
      </c>
      <c r="H1006" s="165">
        <v>0</v>
      </c>
      <c r="I1006" s="165">
        <v>0</v>
      </c>
      <c r="J1006" s="166">
        <f t="shared" si="20"/>
        <v>2.1598272138229004E-5</v>
      </c>
    </row>
    <row r="1007" spans="1:10" ht="16.5" thickBot="1">
      <c r="A1007" s="211"/>
      <c r="B1007" s="212"/>
      <c r="C1007" s="213"/>
      <c r="D1007" s="185" t="s">
        <v>811</v>
      </c>
      <c r="E1007" s="165">
        <v>0</v>
      </c>
      <c r="F1007" s="165">
        <v>8.6393088552916022E-6</v>
      </c>
      <c r="G1007" s="165">
        <v>8.6393088552916022E-6</v>
      </c>
      <c r="H1007" s="165">
        <v>0</v>
      </c>
      <c r="I1007" s="165">
        <v>0</v>
      </c>
      <c r="J1007" s="166">
        <f t="shared" si="20"/>
        <v>1.7278617710583204E-5</v>
      </c>
    </row>
    <row r="1008" spans="1:10" ht="16.5" thickBot="1">
      <c r="A1008" s="211"/>
      <c r="B1008" s="212"/>
      <c r="C1008" s="213"/>
      <c r="D1008" s="185" t="s">
        <v>812</v>
      </c>
      <c r="E1008" s="158">
        <v>0</v>
      </c>
      <c r="F1008" s="158">
        <v>1</v>
      </c>
      <c r="G1008" s="158">
        <v>1</v>
      </c>
      <c r="H1008" s="158">
        <v>0</v>
      </c>
      <c r="I1008" s="158">
        <v>0</v>
      </c>
      <c r="J1008" s="159">
        <f t="shared" si="20"/>
        <v>2</v>
      </c>
    </row>
    <row r="1009" spans="1:10" ht="16.5" thickBot="1">
      <c r="A1009" s="211">
        <v>366</v>
      </c>
      <c r="B1009" s="212" t="s">
        <v>553</v>
      </c>
      <c r="C1009" s="213" t="s">
        <v>889</v>
      </c>
      <c r="D1009" s="185" t="s">
        <v>809</v>
      </c>
      <c r="E1009" s="158">
        <v>0.49055999999999933</v>
      </c>
      <c r="F1009" s="158">
        <v>0.98111999999999866</v>
      </c>
      <c r="G1009" s="158">
        <v>0.49055999999999933</v>
      </c>
      <c r="H1009" s="158">
        <v>0</v>
      </c>
      <c r="I1009" s="158">
        <v>0</v>
      </c>
      <c r="J1009" s="159">
        <f t="shared" si="20"/>
        <v>1.9622399999999973</v>
      </c>
    </row>
    <row r="1010" spans="1:10" ht="16.5" thickBot="1">
      <c r="A1010" s="211"/>
      <c r="B1010" s="212"/>
      <c r="C1010" s="213"/>
      <c r="D1010" s="185" t="s">
        <v>810</v>
      </c>
      <c r="E1010" s="165">
        <v>9.8694738660907262E-5</v>
      </c>
      <c r="F1010" s="165">
        <v>1.9738947732181452E-4</v>
      </c>
      <c r="G1010" s="165">
        <v>9.8694738660907262E-5</v>
      </c>
      <c r="H1010" s="165">
        <v>0</v>
      </c>
      <c r="I1010" s="165">
        <v>0</v>
      </c>
      <c r="J1010" s="166">
        <f t="shared" si="20"/>
        <v>3.9477895464362905E-4</v>
      </c>
    </row>
    <row r="1011" spans="1:10" ht="16.5" thickBot="1">
      <c r="A1011" s="211"/>
      <c r="B1011" s="212"/>
      <c r="C1011" s="213"/>
      <c r="D1011" s="185" t="s">
        <v>811</v>
      </c>
      <c r="E1011" s="165">
        <v>6.3147680345572438E-5</v>
      </c>
      <c r="F1011" s="165">
        <v>1.2629536069114488E-4</v>
      </c>
      <c r="G1011" s="165">
        <v>6.3147680345572438E-5</v>
      </c>
      <c r="H1011" s="165">
        <v>0</v>
      </c>
      <c r="I1011" s="165">
        <v>0</v>
      </c>
      <c r="J1011" s="166">
        <f t="shared" si="20"/>
        <v>2.5259072138228975E-4</v>
      </c>
    </row>
    <row r="1012" spans="1:10" ht="16.5" thickBot="1">
      <c r="A1012" s="211"/>
      <c r="B1012" s="212"/>
      <c r="C1012" s="213"/>
      <c r="D1012" s="185" t="s">
        <v>812</v>
      </c>
      <c r="E1012" s="158">
        <v>1</v>
      </c>
      <c r="F1012" s="158">
        <v>2</v>
      </c>
      <c r="G1012" s="158">
        <v>1</v>
      </c>
      <c r="H1012" s="158">
        <v>0</v>
      </c>
      <c r="I1012" s="158">
        <v>0</v>
      </c>
      <c r="J1012" s="159">
        <f t="shared" si="20"/>
        <v>4</v>
      </c>
    </row>
    <row r="1013" spans="1:10" ht="16.5" customHeight="1" thickBot="1">
      <c r="A1013" s="211">
        <v>367</v>
      </c>
      <c r="B1013" s="212" t="s">
        <v>556</v>
      </c>
      <c r="C1013" s="213" t="s">
        <v>890</v>
      </c>
      <c r="D1013" s="185" t="s">
        <v>809</v>
      </c>
      <c r="E1013" s="158">
        <v>0</v>
      </c>
      <c r="F1013" s="158">
        <v>0.75015333333333345</v>
      </c>
      <c r="G1013" s="158">
        <v>0.75015333333333345</v>
      </c>
      <c r="H1013" s="158">
        <v>0</v>
      </c>
      <c r="I1013" s="158">
        <v>0</v>
      </c>
      <c r="J1013" s="159">
        <f t="shared" si="20"/>
        <v>1.5003066666666669</v>
      </c>
    </row>
    <row r="1014" spans="1:10" ht="16.5" thickBot="1">
      <c r="A1014" s="211"/>
      <c r="B1014" s="212"/>
      <c r="C1014" s="213"/>
      <c r="D1014" s="185" t="s">
        <v>810</v>
      </c>
      <c r="E1014" s="165">
        <v>0</v>
      </c>
      <c r="F1014" s="165">
        <v>0</v>
      </c>
      <c r="G1014" s="165">
        <v>0</v>
      </c>
      <c r="H1014" s="165">
        <v>0</v>
      </c>
      <c r="I1014" s="165">
        <v>0</v>
      </c>
      <c r="J1014" s="166">
        <f t="shared" si="20"/>
        <v>0</v>
      </c>
    </row>
    <row r="1015" spans="1:10" ht="16.5" thickBot="1">
      <c r="A1015" s="211"/>
      <c r="B1015" s="212"/>
      <c r="C1015" s="213"/>
      <c r="D1015" s="185" t="s">
        <v>811</v>
      </c>
      <c r="E1015" s="165">
        <v>0</v>
      </c>
      <c r="F1015" s="165">
        <v>0</v>
      </c>
      <c r="G1015" s="165">
        <v>0</v>
      </c>
      <c r="H1015" s="165">
        <v>0</v>
      </c>
      <c r="I1015" s="165">
        <v>0</v>
      </c>
      <c r="J1015" s="166">
        <f t="shared" si="20"/>
        <v>0</v>
      </c>
    </row>
    <row r="1016" spans="1:10" ht="16.5" thickBot="1">
      <c r="A1016" s="211"/>
      <c r="B1016" s="212"/>
      <c r="C1016" s="213"/>
      <c r="D1016" s="185" t="s">
        <v>812</v>
      </c>
      <c r="E1016" s="158">
        <v>0</v>
      </c>
      <c r="F1016" s="158">
        <v>2</v>
      </c>
      <c r="G1016" s="158">
        <v>2</v>
      </c>
      <c r="H1016" s="158">
        <v>0</v>
      </c>
      <c r="I1016" s="158">
        <v>0</v>
      </c>
      <c r="J1016" s="159">
        <f t="shared" si="20"/>
        <v>4</v>
      </c>
    </row>
    <row r="1017" spans="1:10" ht="16.5" customHeight="1" thickBot="1">
      <c r="A1017" s="211">
        <v>368</v>
      </c>
      <c r="B1017" s="212" t="s">
        <v>558</v>
      </c>
      <c r="C1017" s="213" t="s">
        <v>891</v>
      </c>
      <c r="D1017" s="185" t="s">
        <v>809</v>
      </c>
      <c r="E1017" s="158">
        <v>0</v>
      </c>
      <c r="F1017" s="158">
        <v>8.5994236799999992</v>
      </c>
      <c r="G1017" s="158">
        <v>8.5994236799999992</v>
      </c>
      <c r="H1017" s="158">
        <v>0</v>
      </c>
      <c r="I1017" s="158">
        <v>0</v>
      </c>
      <c r="J1017" s="159">
        <f t="shared" si="20"/>
        <v>17.198847359999998</v>
      </c>
    </row>
    <row r="1018" spans="1:10" ht="16.5" thickBot="1">
      <c r="A1018" s="211"/>
      <c r="B1018" s="212"/>
      <c r="C1018" s="213"/>
      <c r="D1018" s="185" t="s">
        <v>810</v>
      </c>
      <c r="E1018" s="165">
        <v>0</v>
      </c>
      <c r="F1018" s="165">
        <v>1.7301000341079962E-3</v>
      </c>
      <c r="G1018" s="165">
        <v>1.7301000341079962E-3</v>
      </c>
      <c r="H1018" s="165">
        <v>0</v>
      </c>
      <c r="I1018" s="165">
        <v>0</v>
      </c>
      <c r="J1018" s="166">
        <f t="shared" si="20"/>
        <v>3.4602000682159924E-3</v>
      </c>
    </row>
    <row r="1019" spans="1:10" ht="16.5" thickBot="1">
      <c r="A1019" s="211"/>
      <c r="B1019" s="212"/>
      <c r="C1019" s="213"/>
      <c r="D1019" s="185" t="s">
        <v>811</v>
      </c>
      <c r="E1019" s="165">
        <v>0</v>
      </c>
      <c r="F1019" s="165">
        <v>1.1069668495205214E-3</v>
      </c>
      <c r="G1019" s="165">
        <v>1.1069668495205214E-3</v>
      </c>
      <c r="H1019" s="165">
        <v>0</v>
      </c>
      <c r="I1019" s="165">
        <v>0</v>
      </c>
      <c r="J1019" s="166">
        <f t="shared" si="20"/>
        <v>2.2139336990410429E-3</v>
      </c>
    </row>
    <row r="1020" spans="1:10" ht="16.5" thickBot="1">
      <c r="A1020" s="211"/>
      <c r="B1020" s="212"/>
      <c r="C1020" s="213"/>
      <c r="D1020" s="185" t="s">
        <v>812</v>
      </c>
      <c r="E1020" s="158">
        <v>0</v>
      </c>
      <c r="F1020" s="158">
        <v>2</v>
      </c>
      <c r="G1020" s="158">
        <v>2</v>
      </c>
      <c r="H1020" s="158">
        <v>0</v>
      </c>
      <c r="I1020" s="158">
        <v>0</v>
      </c>
      <c r="J1020" s="159">
        <f t="shared" si="20"/>
        <v>4</v>
      </c>
    </row>
    <row r="1021" spans="1:10" ht="16.5" thickBot="1">
      <c r="A1021" s="211">
        <v>369</v>
      </c>
      <c r="B1021" s="212" t="s">
        <v>561</v>
      </c>
      <c r="C1021" s="213" t="s">
        <v>892</v>
      </c>
      <c r="D1021" s="185" t="s">
        <v>809</v>
      </c>
      <c r="E1021" s="158">
        <v>0</v>
      </c>
      <c r="F1021" s="158">
        <v>0.78389420916775798</v>
      </c>
      <c r="G1021" s="158">
        <v>0.52259613944517191</v>
      </c>
      <c r="H1021" s="158">
        <v>0</v>
      </c>
      <c r="I1021" s="158">
        <v>0</v>
      </c>
      <c r="J1021" s="159">
        <f t="shared" si="20"/>
        <v>1.3064903486129298</v>
      </c>
    </row>
    <row r="1022" spans="1:10" ht="16.5" thickBot="1">
      <c r="A1022" s="211"/>
      <c r="B1022" s="212"/>
      <c r="C1022" s="213"/>
      <c r="D1022" s="185" t="s">
        <v>810</v>
      </c>
      <c r="E1022" s="165">
        <v>0</v>
      </c>
      <c r="F1022" s="165">
        <v>1.5771003365869712E-4</v>
      </c>
      <c r="G1022" s="165">
        <v>1.051400224391314E-4</v>
      </c>
      <c r="H1022" s="165">
        <v>0</v>
      </c>
      <c r="I1022" s="165">
        <v>0</v>
      </c>
      <c r="J1022" s="166">
        <f t="shared" si="20"/>
        <v>2.6285005609782855E-4</v>
      </c>
    </row>
    <row r="1023" spans="1:10" ht="16.5" thickBot="1">
      <c r="A1023" s="211"/>
      <c r="B1023" s="212"/>
      <c r="C1023" s="213"/>
      <c r="D1023" s="185" t="s">
        <v>811</v>
      </c>
      <c r="E1023" s="165">
        <v>0</v>
      </c>
      <c r="F1023" s="165">
        <v>1.0090733232483462E-4</v>
      </c>
      <c r="G1023" s="165">
        <v>6.7271554883223069E-5</v>
      </c>
      <c r="H1023" s="165">
        <v>0</v>
      </c>
      <c r="I1023" s="165">
        <v>0</v>
      </c>
      <c r="J1023" s="166">
        <f t="shared" si="20"/>
        <v>1.6817888720805767E-4</v>
      </c>
    </row>
    <row r="1024" spans="1:10" ht="16.5" thickBot="1">
      <c r="A1024" s="211"/>
      <c r="B1024" s="212"/>
      <c r="C1024" s="213"/>
      <c r="D1024" s="185" t="s">
        <v>812</v>
      </c>
      <c r="E1024" s="158">
        <v>0</v>
      </c>
      <c r="F1024" s="158">
        <v>3</v>
      </c>
      <c r="G1024" s="158">
        <v>2</v>
      </c>
      <c r="H1024" s="158">
        <v>0</v>
      </c>
      <c r="I1024" s="158">
        <v>0</v>
      </c>
      <c r="J1024" s="159">
        <f t="shared" si="20"/>
        <v>5</v>
      </c>
    </row>
    <row r="1025" spans="1:10" ht="16.5" customHeight="1" thickBot="1">
      <c r="A1025" s="211">
        <v>370</v>
      </c>
      <c r="B1025" s="212" t="s">
        <v>564</v>
      </c>
      <c r="C1025" s="213" t="s">
        <v>893</v>
      </c>
      <c r="D1025" s="185" t="s">
        <v>809</v>
      </c>
      <c r="E1025" s="158">
        <v>0</v>
      </c>
      <c r="F1025" s="158">
        <v>2.0840000000000001</v>
      </c>
      <c r="G1025" s="158">
        <v>2.0840000000000001</v>
      </c>
      <c r="H1025" s="158">
        <v>0</v>
      </c>
      <c r="I1025" s="158">
        <v>0</v>
      </c>
      <c r="J1025" s="159">
        <f t="shared" si="20"/>
        <v>4.1680000000000001</v>
      </c>
    </row>
    <row r="1026" spans="1:10" ht="16.5" thickBot="1">
      <c r="A1026" s="211"/>
      <c r="B1026" s="212"/>
      <c r="C1026" s="213"/>
      <c r="D1026" s="185" t="s">
        <v>810</v>
      </c>
      <c r="E1026" s="165">
        <v>0</v>
      </c>
      <c r="F1026" s="165">
        <v>4.1900647948164268E-4</v>
      </c>
      <c r="G1026" s="165">
        <v>4.1900647948164268E-4</v>
      </c>
      <c r="H1026" s="165">
        <v>0</v>
      </c>
      <c r="I1026" s="165">
        <v>0</v>
      </c>
      <c r="J1026" s="166">
        <f t="shared" si="20"/>
        <v>8.3801295896328537E-4</v>
      </c>
    </row>
    <row r="1027" spans="1:10" ht="16.5" thickBot="1">
      <c r="A1027" s="211"/>
      <c r="B1027" s="212"/>
      <c r="C1027" s="213"/>
      <c r="D1027" s="185" t="s">
        <v>811</v>
      </c>
      <c r="E1027" s="165">
        <v>0</v>
      </c>
      <c r="F1027" s="165">
        <v>2.678185745140396E-4</v>
      </c>
      <c r="G1027" s="165">
        <v>2.678185745140396E-4</v>
      </c>
      <c r="H1027" s="165">
        <v>0</v>
      </c>
      <c r="I1027" s="165">
        <v>0</v>
      </c>
      <c r="J1027" s="166">
        <f t="shared" si="20"/>
        <v>5.3563714902807921E-4</v>
      </c>
    </row>
    <row r="1028" spans="1:10" ht="16.5" thickBot="1">
      <c r="A1028" s="211"/>
      <c r="B1028" s="212"/>
      <c r="C1028" s="213"/>
      <c r="D1028" s="185" t="s">
        <v>812</v>
      </c>
      <c r="E1028" s="158">
        <v>0</v>
      </c>
      <c r="F1028" s="158">
        <v>2</v>
      </c>
      <c r="G1028" s="158">
        <v>2</v>
      </c>
      <c r="H1028" s="158">
        <v>0</v>
      </c>
      <c r="I1028" s="158">
        <v>0</v>
      </c>
      <c r="J1028" s="159">
        <f t="shared" si="20"/>
        <v>4</v>
      </c>
    </row>
    <row r="1029" spans="1:10" ht="16.5" thickBot="1">
      <c r="A1029" s="211">
        <v>371</v>
      </c>
      <c r="B1029" s="212" t="s">
        <v>566</v>
      </c>
      <c r="C1029" s="213" t="s">
        <v>894</v>
      </c>
      <c r="D1029" s="185" t="s">
        <v>809</v>
      </c>
      <c r="E1029" s="158">
        <v>0</v>
      </c>
      <c r="F1029" s="158">
        <v>7.1255915662650597</v>
      </c>
      <c r="G1029" s="158">
        <v>4.7503943775100401</v>
      </c>
      <c r="H1029" s="158">
        <v>0</v>
      </c>
      <c r="I1029" s="158">
        <v>0</v>
      </c>
      <c r="J1029" s="159">
        <f t="shared" si="20"/>
        <v>11.875985943775099</v>
      </c>
    </row>
    <row r="1030" spans="1:10" ht="16.5" thickBot="1">
      <c r="A1030" s="211"/>
      <c r="B1030" s="212"/>
      <c r="C1030" s="213"/>
      <c r="D1030" s="185" t="s">
        <v>810</v>
      </c>
      <c r="E1030" s="165">
        <v>0</v>
      </c>
      <c r="F1030" s="165">
        <v>1.4335828388716899E-3</v>
      </c>
      <c r="G1030" s="165">
        <v>9.5572189258112661E-4</v>
      </c>
      <c r="H1030" s="165">
        <v>0</v>
      </c>
      <c r="I1030" s="165">
        <v>0</v>
      </c>
      <c r="J1030" s="166">
        <f t="shared" si="20"/>
        <v>2.3893047314528164E-3</v>
      </c>
    </row>
    <row r="1031" spans="1:10" ht="16.5" thickBot="1">
      <c r="A1031" s="211"/>
      <c r="B1031" s="212"/>
      <c r="C1031" s="213"/>
      <c r="D1031" s="185" t="s">
        <v>811</v>
      </c>
      <c r="E1031" s="165">
        <v>0</v>
      </c>
      <c r="F1031" s="165">
        <v>9.1724677613261112E-4</v>
      </c>
      <c r="G1031" s="165">
        <v>6.1149785075507404E-4</v>
      </c>
      <c r="H1031" s="165">
        <v>0</v>
      </c>
      <c r="I1031" s="165">
        <v>0</v>
      </c>
      <c r="J1031" s="166">
        <f t="shared" si="20"/>
        <v>1.5287446268876853E-3</v>
      </c>
    </row>
    <row r="1032" spans="1:10" ht="16.5" thickBot="1">
      <c r="A1032" s="211"/>
      <c r="B1032" s="212"/>
      <c r="C1032" s="213"/>
      <c r="D1032" s="185" t="s">
        <v>812</v>
      </c>
      <c r="E1032" s="158">
        <v>0</v>
      </c>
      <c r="F1032" s="158">
        <v>3</v>
      </c>
      <c r="G1032" s="158">
        <v>2</v>
      </c>
      <c r="H1032" s="158">
        <v>0</v>
      </c>
      <c r="I1032" s="158">
        <v>0</v>
      </c>
      <c r="J1032" s="159">
        <f t="shared" si="20"/>
        <v>5</v>
      </c>
    </row>
    <row r="1033" spans="1:10" ht="16.5" customHeight="1" thickBot="1">
      <c r="A1033" s="211">
        <v>372</v>
      </c>
      <c r="B1033" s="212" t="s">
        <v>569</v>
      </c>
      <c r="C1033" s="213" t="s">
        <v>895</v>
      </c>
      <c r="D1033" s="185" t="s">
        <v>809</v>
      </c>
      <c r="E1033" s="158">
        <v>0.67013999999999996</v>
      </c>
      <c r="F1033" s="158">
        <v>1.0052099999999999</v>
      </c>
      <c r="G1033" s="158">
        <v>0.67013999999999996</v>
      </c>
      <c r="H1033" s="158">
        <v>0.33506999999999998</v>
      </c>
      <c r="I1033" s="158">
        <v>0.67013999999999996</v>
      </c>
      <c r="J1033" s="159">
        <f t="shared" si="20"/>
        <v>3.3506999999999998</v>
      </c>
    </row>
    <row r="1034" spans="1:10" ht="16.5" thickBot="1">
      <c r="A1034" s="211"/>
      <c r="B1034" s="212"/>
      <c r="C1034" s="213"/>
      <c r="D1034" s="185" t="s">
        <v>810</v>
      </c>
      <c r="E1034" s="165">
        <v>1.3482406263498958E-4</v>
      </c>
      <c r="F1034" s="165">
        <v>2.0223609395248436E-4</v>
      </c>
      <c r="G1034" s="165">
        <v>1.3482406263498958E-4</v>
      </c>
      <c r="H1034" s="165">
        <v>6.7412031317494792E-5</v>
      </c>
      <c r="I1034" s="165">
        <v>1.3482406263498958E-4</v>
      </c>
      <c r="J1034" s="166">
        <f t="shared" si="20"/>
        <v>6.7412031317494795E-4</v>
      </c>
    </row>
    <row r="1035" spans="1:10" ht="16.5" thickBot="1">
      <c r="A1035" s="211"/>
      <c r="B1035" s="212"/>
      <c r="C1035" s="213"/>
      <c r="D1035" s="185" t="s">
        <v>811</v>
      </c>
      <c r="E1035" s="165">
        <v>8.626424190064818E-5</v>
      </c>
      <c r="F1035" s="165">
        <v>1.2939636285097227E-4</v>
      </c>
      <c r="G1035" s="165">
        <v>8.626424190064818E-5</v>
      </c>
      <c r="H1035" s="165">
        <v>4.313212095032409E-5</v>
      </c>
      <c r="I1035" s="165">
        <v>8.626424190064818E-5</v>
      </c>
      <c r="J1035" s="166">
        <f t="shared" si="20"/>
        <v>4.313212095032409E-4</v>
      </c>
    </row>
    <row r="1036" spans="1:10" ht="16.5" thickBot="1">
      <c r="A1036" s="211"/>
      <c r="B1036" s="212"/>
      <c r="C1036" s="213"/>
      <c r="D1036" s="185" t="s">
        <v>812</v>
      </c>
      <c r="E1036" s="158">
        <v>2</v>
      </c>
      <c r="F1036" s="158">
        <v>3</v>
      </c>
      <c r="G1036" s="158">
        <v>2</v>
      </c>
      <c r="H1036" s="158">
        <v>1</v>
      </c>
      <c r="I1036" s="158">
        <v>2</v>
      </c>
      <c r="J1036" s="159">
        <f t="shared" si="20"/>
        <v>10</v>
      </c>
    </row>
    <row r="1037" spans="1:10" ht="16.5" customHeight="1" thickBot="1">
      <c r="A1037" s="211">
        <v>373</v>
      </c>
      <c r="B1037" s="212" t="s">
        <v>572</v>
      </c>
      <c r="C1037" s="213" t="s">
        <v>895</v>
      </c>
      <c r="D1037" s="185" t="s">
        <v>809</v>
      </c>
      <c r="E1037" s="158">
        <v>0</v>
      </c>
      <c r="F1037" s="158">
        <v>5.4823365000000006</v>
      </c>
      <c r="G1037" s="158">
        <v>0</v>
      </c>
      <c r="H1037" s="158">
        <v>5.4823365000000006</v>
      </c>
      <c r="I1037" s="158">
        <v>0</v>
      </c>
      <c r="J1037" s="159">
        <f t="shared" si="20"/>
        <v>10.964673000000001</v>
      </c>
    </row>
    <row r="1038" spans="1:10" ht="16.5" thickBot="1">
      <c r="A1038" s="211"/>
      <c r="B1038" s="212"/>
      <c r="C1038" s="213"/>
      <c r="D1038" s="185" t="s">
        <v>810</v>
      </c>
      <c r="E1038" s="165">
        <v>0</v>
      </c>
      <c r="F1038" s="165">
        <v>1.1029797947624221E-3</v>
      </c>
      <c r="G1038" s="165">
        <v>0</v>
      </c>
      <c r="H1038" s="165">
        <v>1.1029797947624221E-3</v>
      </c>
      <c r="I1038" s="165">
        <v>0</v>
      </c>
      <c r="J1038" s="166">
        <f t="shared" si="20"/>
        <v>2.2059595895248443E-3</v>
      </c>
    </row>
    <row r="1039" spans="1:10" ht="16.5" thickBot="1">
      <c r="A1039" s="211"/>
      <c r="B1039" s="212"/>
      <c r="C1039" s="213"/>
      <c r="D1039" s="185" t="s">
        <v>811</v>
      </c>
      <c r="E1039" s="165">
        <v>0</v>
      </c>
      <c r="F1039" s="165">
        <v>7.0571761425486162E-4</v>
      </c>
      <c r="G1039" s="165">
        <v>0</v>
      </c>
      <c r="H1039" s="165">
        <v>7.0571761425486162E-4</v>
      </c>
      <c r="I1039" s="165">
        <v>0</v>
      </c>
      <c r="J1039" s="166">
        <f t="shared" si="20"/>
        <v>1.4114352285097232E-3</v>
      </c>
    </row>
    <row r="1040" spans="1:10" ht="16.5" thickBot="1">
      <c r="A1040" s="211"/>
      <c r="B1040" s="212"/>
      <c r="C1040" s="213"/>
      <c r="D1040" s="185" t="s">
        <v>812</v>
      </c>
      <c r="E1040" s="158">
        <v>0</v>
      </c>
      <c r="F1040" s="158">
        <v>3</v>
      </c>
      <c r="G1040" s="158">
        <v>0</v>
      </c>
      <c r="H1040" s="158">
        <v>3</v>
      </c>
      <c r="I1040" s="158">
        <v>0</v>
      </c>
      <c r="J1040" s="159">
        <f t="shared" si="20"/>
        <v>6</v>
      </c>
    </row>
    <row r="1041" spans="1:10" ht="16.5" customHeight="1" thickBot="1">
      <c r="A1041" s="211">
        <v>374</v>
      </c>
      <c r="B1041" s="212" t="s">
        <v>574</v>
      </c>
      <c r="C1041" s="213" t="s">
        <v>896</v>
      </c>
      <c r="D1041" s="185" t="s">
        <v>809</v>
      </c>
      <c r="E1041" s="158">
        <v>13.820127238470286</v>
      </c>
      <c r="F1041" s="158">
        <v>27.640254476940573</v>
      </c>
      <c r="G1041" s="158">
        <v>179.66165410011371</v>
      </c>
      <c r="H1041" s="158">
        <v>13.820127238470286</v>
      </c>
      <c r="I1041" s="158">
        <v>27.640254476940573</v>
      </c>
      <c r="J1041" s="159">
        <f t="shared" si="20"/>
        <v>262.5824175309354</v>
      </c>
    </row>
    <row r="1042" spans="1:10" ht="16.5" thickBot="1">
      <c r="A1042" s="211"/>
      <c r="B1042" s="212"/>
      <c r="C1042" s="213"/>
      <c r="D1042" s="185" t="s">
        <v>810</v>
      </c>
      <c r="E1042" s="165">
        <v>2.7804424454935441E-3</v>
      </c>
      <c r="F1042" s="165">
        <v>5.5608848909870882E-3</v>
      </c>
      <c r="G1042" s="165">
        <v>3.6145751791416075E-2</v>
      </c>
      <c r="H1042" s="165">
        <v>2.7804424454935441E-3</v>
      </c>
      <c r="I1042" s="165">
        <v>5.5608848909870882E-3</v>
      </c>
      <c r="J1042" s="166">
        <f t="shared" si="20"/>
        <v>5.2828406464377337E-2</v>
      </c>
    </row>
    <row r="1043" spans="1:10" ht="16.5" thickBot="1">
      <c r="A1043" s="211"/>
      <c r="B1043" s="212"/>
      <c r="C1043" s="213"/>
      <c r="D1043" s="185" t="s">
        <v>811</v>
      </c>
      <c r="E1043" s="165">
        <v>1.7790055797253382E-3</v>
      </c>
      <c r="F1043" s="165">
        <v>3.5580111594506764E-3</v>
      </c>
      <c r="G1043" s="165">
        <v>2.3127072536429392E-2</v>
      </c>
      <c r="H1043" s="165">
        <v>1.7790055797253382E-3</v>
      </c>
      <c r="I1043" s="165">
        <v>3.5580111594506764E-3</v>
      </c>
      <c r="J1043" s="166">
        <f t="shared" si="20"/>
        <v>3.3801106014781424E-2</v>
      </c>
    </row>
    <row r="1044" spans="1:10" ht="16.5" thickBot="1">
      <c r="A1044" s="211"/>
      <c r="B1044" s="212"/>
      <c r="C1044" s="213"/>
      <c r="D1044" s="185" t="s">
        <v>812</v>
      </c>
      <c r="E1044" s="158">
        <v>1</v>
      </c>
      <c r="F1044" s="158">
        <v>2</v>
      </c>
      <c r="G1044" s="158">
        <v>13</v>
      </c>
      <c r="H1044" s="158">
        <v>1</v>
      </c>
      <c r="I1044" s="158">
        <v>2</v>
      </c>
      <c r="J1044" s="159">
        <f t="shared" si="20"/>
        <v>19</v>
      </c>
    </row>
    <row r="1045" spans="1:10" ht="16.5" thickBot="1">
      <c r="A1045" s="211">
        <v>375</v>
      </c>
      <c r="B1045" s="212" t="s">
        <v>576</v>
      </c>
      <c r="C1045" s="213" t="s">
        <v>897</v>
      </c>
      <c r="D1045" s="185" t="s">
        <v>809</v>
      </c>
      <c r="E1045" s="158">
        <v>0</v>
      </c>
      <c r="F1045" s="158">
        <v>2.8642149602417959</v>
      </c>
      <c r="G1045" s="158">
        <v>8.5926448807253877</v>
      </c>
      <c r="H1045" s="158">
        <v>0</v>
      </c>
      <c r="I1045" s="158">
        <v>0</v>
      </c>
      <c r="J1045" s="159">
        <f t="shared" si="20"/>
        <v>11.456859840967184</v>
      </c>
    </row>
    <row r="1046" spans="1:10" ht="16.5" thickBot="1">
      <c r="A1046" s="211"/>
      <c r="B1046" s="212"/>
      <c r="C1046" s="213"/>
      <c r="D1046" s="185" t="s">
        <v>810</v>
      </c>
      <c r="E1046" s="165">
        <v>0</v>
      </c>
      <c r="F1046" s="165">
        <v>5.7624540722791358E-4</v>
      </c>
      <c r="G1046" s="165">
        <v>1.7287362216837408E-3</v>
      </c>
      <c r="H1046" s="165">
        <v>0</v>
      </c>
      <c r="I1046" s="165">
        <v>0</v>
      </c>
      <c r="J1046" s="166">
        <f t="shared" si="20"/>
        <v>2.3049816289116543E-3</v>
      </c>
    </row>
    <row r="1047" spans="1:10" ht="16.5" thickBot="1">
      <c r="A1047" s="211"/>
      <c r="B1047" s="212"/>
      <c r="C1047" s="213"/>
      <c r="D1047" s="185" t="s">
        <v>811</v>
      </c>
      <c r="E1047" s="165">
        <v>0</v>
      </c>
      <c r="F1047" s="165">
        <v>3.6869808127518682E-4</v>
      </c>
      <c r="G1047" s="165">
        <v>1.1060942438255606E-3</v>
      </c>
      <c r="H1047" s="165">
        <v>0</v>
      </c>
      <c r="I1047" s="165">
        <v>0</v>
      </c>
      <c r="J1047" s="166">
        <f t="shared" si="20"/>
        <v>1.4747923251007475E-3</v>
      </c>
    </row>
    <row r="1048" spans="1:10" ht="16.5" thickBot="1">
      <c r="A1048" s="211"/>
      <c r="B1048" s="212"/>
      <c r="C1048" s="213"/>
      <c r="D1048" s="185" t="s">
        <v>812</v>
      </c>
      <c r="E1048" s="158">
        <v>0</v>
      </c>
      <c r="F1048" s="158">
        <v>1</v>
      </c>
      <c r="G1048" s="158">
        <v>3</v>
      </c>
      <c r="H1048" s="158">
        <v>0</v>
      </c>
      <c r="I1048" s="158">
        <v>0</v>
      </c>
      <c r="J1048" s="159">
        <f t="shared" si="20"/>
        <v>4</v>
      </c>
    </row>
    <row r="1049" spans="1:10" ht="16.5" thickBot="1">
      <c r="A1049" s="211">
        <v>376</v>
      </c>
      <c r="B1049" s="212" t="s">
        <v>579</v>
      </c>
      <c r="C1049" s="213" t="s">
        <v>846</v>
      </c>
      <c r="D1049" s="185" t="s">
        <v>809</v>
      </c>
      <c r="E1049" s="158">
        <v>0</v>
      </c>
      <c r="F1049" s="158">
        <v>6.8625317647058773E-2</v>
      </c>
      <c r="G1049" s="158">
        <v>6.8625317647058773E-2</v>
      </c>
      <c r="H1049" s="158">
        <v>0</v>
      </c>
      <c r="I1049" s="158">
        <v>0</v>
      </c>
      <c r="J1049" s="159">
        <f t="shared" si="20"/>
        <v>0.13725063529411755</v>
      </c>
    </row>
    <row r="1050" spans="1:10" ht="16.5" thickBot="1">
      <c r="A1050" s="211"/>
      <c r="B1050" s="212"/>
      <c r="C1050" s="213"/>
      <c r="D1050" s="185" t="s">
        <v>810</v>
      </c>
      <c r="E1050" s="165">
        <v>0</v>
      </c>
      <c r="F1050" s="165">
        <v>1.380658388514804E-5</v>
      </c>
      <c r="G1050" s="165">
        <v>1.380658388514804E-5</v>
      </c>
      <c r="H1050" s="165">
        <v>0</v>
      </c>
      <c r="I1050" s="165">
        <v>0</v>
      </c>
      <c r="J1050" s="166">
        <f t="shared" si="20"/>
        <v>2.761316777029608E-5</v>
      </c>
    </row>
    <row r="1051" spans="1:10" ht="16.5" thickBot="1">
      <c r="A1051" s="211"/>
      <c r="B1051" s="212"/>
      <c r="C1051" s="213"/>
      <c r="D1051" s="185" t="s">
        <v>811</v>
      </c>
      <c r="E1051" s="165">
        <v>0</v>
      </c>
      <c r="F1051" s="165">
        <v>8.8338421852369643E-6</v>
      </c>
      <c r="G1051" s="165">
        <v>8.8338421852369643E-6</v>
      </c>
      <c r="H1051" s="165">
        <v>0</v>
      </c>
      <c r="I1051" s="165">
        <v>0</v>
      </c>
      <c r="J1051" s="166">
        <f t="shared" si="20"/>
        <v>1.7667684370473929E-5</v>
      </c>
    </row>
    <row r="1052" spans="1:10" ht="16.5" thickBot="1">
      <c r="A1052" s="211"/>
      <c r="B1052" s="212"/>
      <c r="C1052" s="213"/>
      <c r="D1052" s="185" t="s">
        <v>812</v>
      </c>
      <c r="E1052" s="158">
        <v>0</v>
      </c>
      <c r="F1052" s="158">
        <v>1</v>
      </c>
      <c r="G1052" s="158">
        <v>1</v>
      </c>
      <c r="H1052" s="158">
        <v>0</v>
      </c>
      <c r="I1052" s="158">
        <v>0</v>
      </c>
      <c r="J1052" s="159">
        <f t="shared" si="20"/>
        <v>2</v>
      </c>
    </row>
    <row r="1053" spans="1:10" ht="16.5" thickBot="1">
      <c r="A1053" s="211">
        <v>377</v>
      </c>
      <c r="B1053" s="212" t="s">
        <v>582</v>
      </c>
      <c r="C1053" s="213" t="s">
        <v>898</v>
      </c>
      <c r="D1053" s="185" t="s">
        <v>809</v>
      </c>
      <c r="E1053" s="158">
        <v>0</v>
      </c>
      <c r="F1053" s="158">
        <v>0</v>
      </c>
      <c r="G1053" s="158">
        <v>0</v>
      </c>
      <c r="H1053" s="158">
        <v>0</v>
      </c>
      <c r="I1053" s="158">
        <v>2.6554741560889341</v>
      </c>
      <c r="J1053" s="159">
        <f t="shared" si="20"/>
        <v>2.6554741560889341</v>
      </c>
    </row>
    <row r="1054" spans="1:10" ht="16.5" thickBot="1">
      <c r="A1054" s="211"/>
      <c r="B1054" s="212"/>
      <c r="C1054" s="213"/>
      <c r="D1054" s="185" t="s">
        <v>810</v>
      </c>
      <c r="E1054" s="165">
        <v>0</v>
      </c>
      <c r="F1054" s="165">
        <v>0</v>
      </c>
      <c r="G1054" s="165">
        <v>0</v>
      </c>
      <c r="H1054" s="165">
        <v>0</v>
      </c>
      <c r="I1054" s="165">
        <v>1.2449839494529922E-3</v>
      </c>
      <c r="J1054" s="166">
        <f t="shared" ref="J1054:J1117" si="21">SUM(E1054:I1054)</f>
        <v>1.2449839494529922E-3</v>
      </c>
    </row>
    <row r="1055" spans="1:10" ht="16.5" thickBot="1">
      <c r="A1055" s="211"/>
      <c r="B1055" s="212"/>
      <c r="C1055" s="213"/>
      <c r="D1055" s="185" t="s">
        <v>811</v>
      </c>
      <c r="E1055" s="165">
        <v>0</v>
      </c>
      <c r="F1055" s="165">
        <v>0</v>
      </c>
      <c r="G1055" s="165">
        <v>0</v>
      </c>
      <c r="H1055" s="165">
        <v>0</v>
      </c>
      <c r="I1055" s="165">
        <v>1.0134390569782204E-3</v>
      </c>
      <c r="J1055" s="166">
        <f t="shared" si="21"/>
        <v>1.0134390569782204E-3</v>
      </c>
    </row>
    <row r="1056" spans="1:10" ht="16.5" thickBot="1">
      <c r="A1056" s="211"/>
      <c r="B1056" s="212"/>
      <c r="C1056" s="213"/>
      <c r="D1056" s="185" t="s">
        <v>812</v>
      </c>
      <c r="E1056" s="158">
        <v>0</v>
      </c>
      <c r="F1056" s="158">
        <v>0</v>
      </c>
      <c r="G1056" s="158">
        <v>0</v>
      </c>
      <c r="H1056" s="158">
        <v>0</v>
      </c>
      <c r="I1056" s="158">
        <v>2</v>
      </c>
      <c r="J1056" s="159">
        <f t="shared" si="21"/>
        <v>2</v>
      </c>
    </row>
    <row r="1057" spans="1:10" ht="16.5" thickBot="1">
      <c r="A1057" s="211">
        <v>378</v>
      </c>
      <c r="B1057" s="212" t="s">
        <v>212</v>
      </c>
      <c r="C1057" s="213" t="s">
        <v>899</v>
      </c>
      <c r="D1057" s="185" t="s">
        <v>809</v>
      </c>
      <c r="E1057" s="158">
        <v>0</v>
      </c>
      <c r="F1057" s="158">
        <v>0</v>
      </c>
      <c r="G1057" s="158">
        <v>0</v>
      </c>
      <c r="H1057" s="158">
        <v>0.18466666666666665</v>
      </c>
      <c r="I1057" s="158">
        <v>0</v>
      </c>
      <c r="J1057" s="159">
        <f t="shared" si="21"/>
        <v>0.18466666666666665</v>
      </c>
    </row>
    <row r="1058" spans="1:10" ht="16.5" thickBot="1">
      <c r="A1058" s="211"/>
      <c r="B1058" s="212"/>
      <c r="C1058" s="213"/>
      <c r="D1058" s="185" t="s">
        <v>810</v>
      </c>
      <c r="E1058" s="165">
        <v>0</v>
      </c>
      <c r="F1058" s="165">
        <v>0</v>
      </c>
      <c r="G1058" s="165">
        <v>0</v>
      </c>
      <c r="H1058" s="165">
        <v>2.3758099352051907E-5</v>
      </c>
      <c r="I1058" s="165">
        <v>0</v>
      </c>
      <c r="J1058" s="166">
        <f t="shared" si="21"/>
        <v>2.3758099352051907E-5</v>
      </c>
    </row>
    <row r="1059" spans="1:10" ht="16.5" thickBot="1">
      <c r="A1059" s="211"/>
      <c r="B1059" s="212"/>
      <c r="C1059" s="213"/>
      <c r="D1059" s="185" t="s">
        <v>811</v>
      </c>
      <c r="E1059" s="165">
        <v>0</v>
      </c>
      <c r="F1059" s="165">
        <v>0</v>
      </c>
      <c r="G1059" s="165">
        <v>0</v>
      </c>
      <c r="H1059" s="165">
        <v>2.4478041756659537E-5</v>
      </c>
      <c r="I1059" s="165">
        <v>0</v>
      </c>
      <c r="J1059" s="166">
        <f t="shared" si="21"/>
        <v>2.4478041756659537E-5</v>
      </c>
    </row>
    <row r="1060" spans="1:10" ht="16.5" thickBot="1">
      <c r="A1060" s="211"/>
      <c r="B1060" s="212"/>
      <c r="C1060" s="213"/>
      <c r="D1060" s="185" t="s">
        <v>812</v>
      </c>
      <c r="E1060" s="158">
        <v>0</v>
      </c>
      <c r="F1060" s="158">
        <v>0</v>
      </c>
      <c r="G1060" s="158">
        <v>0</v>
      </c>
      <c r="H1060" s="158">
        <v>2</v>
      </c>
      <c r="I1060" s="158">
        <v>0</v>
      </c>
      <c r="J1060" s="159">
        <f t="shared" si="21"/>
        <v>2</v>
      </c>
    </row>
    <row r="1061" spans="1:10" ht="16.5" thickBot="1">
      <c r="A1061" s="211">
        <v>379</v>
      </c>
      <c r="B1061" s="212" t="s">
        <v>586</v>
      </c>
      <c r="C1061" s="213" t="s">
        <v>839</v>
      </c>
      <c r="D1061" s="185" t="s">
        <v>809</v>
      </c>
      <c r="E1061" s="158">
        <v>0</v>
      </c>
      <c r="F1061" s="158">
        <v>0</v>
      </c>
      <c r="G1061" s="158">
        <v>0</v>
      </c>
      <c r="H1061" s="158">
        <v>53822.25</v>
      </c>
      <c r="I1061" s="158">
        <v>0</v>
      </c>
      <c r="J1061" s="159">
        <f t="shared" si="21"/>
        <v>53822.25</v>
      </c>
    </row>
    <row r="1062" spans="1:10" ht="16.5" thickBot="1">
      <c r="A1062" s="211"/>
      <c r="B1062" s="212"/>
      <c r="C1062" s="213"/>
      <c r="D1062" s="185" t="s">
        <v>810</v>
      </c>
      <c r="E1062" s="165">
        <v>0</v>
      </c>
      <c r="F1062" s="165">
        <v>0</v>
      </c>
      <c r="G1062" s="165">
        <v>0</v>
      </c>
      <c r="H1062" s="165">
        <v>6.8643711933045548</v>
      </c>
      <c r="I1062" s="165">
        <v>0</v>
      </c>
      <c r="J1062" s="166">
        <f t="shared" si="21"/>
        <v>6.8643711933045548</v>
      </c>
    </row>
    <row r="1063" spans="1:10" ht="16.5" thickBot="1">
      <c r="A1063" s="211"/>
      <c r="B1063" s="212"/>
      <c r="C1063" s="213"/>
      <c r="D1063" s="185" t="s">
        <v>811</v>
      </c>
      <c r="E1063" s="165">
        <v>0</v>
      </c>
      <c r="F1063" s="165">
        <v>0</v>
      </c>
      <c r="G1063" s="165">
        <v>0</v>
      </c>
      <c r="H1063" s="165">
        <v>7.1317387419006675</v>
      </c>
      <c r="I1063" s="165">
        <v>0</v>
      </c>
      <c r="J1063" s="166">
        <f t="shared" si="21"/>
        <v>7.1317387419006675</v>
      </c>
    </row>
    <row r="1064" spans="1:10" ht="16.5" thickBot="1">
      <c r="A1064" s="211"/>
      <c r="B1064" s="212"/>
      <c r="C1064" s="213"/>
      <c r="D1064" s="185" t="s">
        <v>812</v>
      </c>
      <c r="E1064" s="158">
        <v>0</v>
      </c>
      <c r="F1064" s="158">
        <v>0</v>
      </c>
      <c r="G1064" s="158">
        <v>0</v>
      </c>
      <c r="H1064" s="158">
        <v>6</v>
      </c>
      <c r="I1064" s="158">
        <v>0</v>
      </c>
      <c r="J1064" s="159">
        <f t="shared" si="21"/>
        <v>6</v>
      </c>
    </row>
    <row r="1065" spans="1:10" ht="16.5" thickBot="1">
      <c r="A1065" s="211">
        <v>380</v>
      </c>
      <c r="B1065" s="212" t="s">
        <v>589</v>
      </c>
      <c r="C1065" s="213" t="s">
        <v>900</v>
      </c>
      <c r="D1065" s="185" t="s">
        <v>809</v>
      </c>
      <c r="E1065" s="158">
        <v>8.72593</v>
      </c>
      <c r="F1065" s="158">
        <v>0</v>
      </c>
      <c r="G1065" s="158">
        <v>0</v>
      </c>
      <c r="H1065" s="158">
        <v>26.177790000000002</v>
      </c>
      <c r="I1065" s="158">
        <v>0</v>
      </c>
      <c r="J1065" s="159">
        <f t="shared" si="21"/>
        <v>34.90372</v>
      </c>
    </row>
    <row r="1066" spans="1:10" ht="16.5" thickBot="1">
      <c r="A1066" s="211"/>
      <c r="B1066" s="212"/>
      <c r="C1066" s="213"/>
      <c r="D1066" s="185" t="s">
        <v>810</v>
      </c>
      <c r="E1066" s="165">
        <v>1.0799136069114502E-3</v>
      </c>
      <c r="F1066" s="165">
        <v>0</v>
      </c>
      <c r="G1066" s="165">
        <v>0</v>
      </c>
      <c r="H1066" s="165">
        <v>3.2397408207343499E-3</v>
      </c>
      <c r="I1066" s="165">
        <v>0</v>
      </c>
      <c r="J1066" s="166">
        <f t="shared" si="21"/>
        <v>4.3196544276457999E-3</v>
      </c>
    </row>
    <row r="1067" spans="1:10" ht="16.5" thickBot="1">
      <c r="A1067" s="211"/>
      <c r="B1067" s="212"/>
      <c r="C1067" s="213"/>
      <c r="D1067" s="185" t="s">
        <v>811</v>
      </c>
      <c r="E1067" s="165">
        <v>1.0799136069114502E-3</v>
      </c>
      <c r="F1067" s="165">
        <v>0</v>
      </c>
      <c r="G1067" s="165">
        <v>0</v>
      </c>
      <c r="H1067" s="165">
        <v>3.2397408207343499E-3</v>
      </c>
      <c r="I1067" s="165">
        <v>0</v>
      </c>
      <c r="J1067" s="166">
        <f t="shared" si="21"/>
        <v>4.3196544276457999E-3</v>
      </c>
    </row>
    <row r="1068" spans="1:10" ht="16.5" thickBot="1">
      <c r="A1068" s="211"/>
      <c r="B1068" s="212"/>
      <c r="C1068" s="213"/>
      <c r="D1068" s="185" t="s">
        <v>812</v>
      </c>
      <c r="E1068" s="158">
        <v>1</v>
      </c>
      <c r="F1068" s="158">
        <v>0</v>
      </c>
      <c r="G1068" s="158">
        <v>0</v>
      </c>
      <c r="H1068" s="158">
        <v>3</v>
      </c>
      <c r="I1068" s="158">
        <v>0</v>
      </c>
      <c r="J1068" s="159">
        <f t="shared" si="21"/>
        <v>4</v>
      </c>
    </row>
    <row r="1069" spans="1:10" ht="16.5" customHeight="1" thickBot="1">
      <c r="A1069" s="211">
        <v>381</v>
      </c>
      <c r="B1069" s="212" t="s">
        <v>592</v>
      </c>
      <c r="C1069" s="213" t="s">
        <v>901</v>
      </c>
      <c r="D1069" s="185" t="s">
        <v>809</v>
      </c>
      <c r="E1069" s="158">
        <v>0</v>
      </c>
      <c r="F1069" s="158">
        <v>0.45484803000000001</v>
      </c>
      <c r="G1069" s="158">
        <v>0.45484803000000001</v>
      </c>
      <c r="H1069" s="158">
        <v>0.45484803000000001</v>
      </c>
      <c r="I1069" s="158">
        <v>0.45484803000000001</v>
      </c>
      <c r="J1069" s="159">
        <f t="shared" si="21"/>
        <v>1.8193921200000001</v>
      </c>
    </row>
    <row r="1070" spans="1:10" ht="16.5" thickBot="1">
      <c r="A1070" s="211"/>
      <c r="B1070" s="212"/>
      <c r="C1070" s="213"/>
      <c r="D1070" s="185" t="s">
        <v>810</v>
      </c>
      <c r="E1070" s="165">
        <v>0</v>
      </c>
      <c r="F1070" s="165">
        <v>9.8603901187905243E-5</v>
      </c>
      <c r="G1070" s="165">
        <v>9.8603901187905243E-5</v>
      </c>
      <c r="H1070" s="165">
        <v>9.8603901187905243E-5</v>
      </c>
      <c r="I1070" s="165">
        <v>9.8603901187905243E-5</v>
      </c>
      <c r="J1070" s="166">
        <f t="shared" si="21"/>
        <v>3.9441560475162097E-4</v>
      </c>
    </row>
    <row r="1071" spans="1:10" ht="16.5" thickBot="1">
      <c r="A1071" s="211"/>
      <c r="B1071" s="212"/>
      <c r="C1071" s="213"/>
      <c r="D1071" s="185" t="s">
        <v>811</v>
      </c>
      <c r="E1071" s="165">
        <v>0</v>
      </c>
      <c r="F1071" s="165">
        <v>1.1849040226781889E-4</v>
      </c>
      <c r="G1071" s="165">
        <v>1.1849040226781889E-4</v>
      </c>
      <c r="H1071" s="165">
        <v>1.1849040226781889E-4</v>
      </c>
      <c r="I1071" s="165">
        <v>1.1849040226781889E-4</v>
      </c>
      <c r="J1071" s="166">
        <f t="shared" si="21"/>
        <v>4.7396160907127558E-4</v>
      </c>
    </row>
    <row r="1072" spans="1:10" ht="16.5" thickBot="1">
      <c r="A1072" s="211"/>
      <c r="B1072" s="212"/>
      <c r="C1072" s="213"/>
      <c r="D1072" s="185" t="s">
        <v>812</v>
      </c>
      <c r="E1072" s="158">
        <v>0</v>
      </c>
      <c r="F1072" s="158">
        <v>2</v>
      </c>
      <c r="G1072" s="158">
        <v>2</v>
      </c>
      <c r="H1072" s="158">
        <v>2</v>
      </c>
      <c r="I1072" s="158">
        <v>2</v>
      </c>
      <c r="J1072" s="159">
        <f t="shared" si="21"/>
        <v>8</v>
      </c>
    </row>
    <row r="1073" spans="1:10" ht="16.5" thickBot="1">
      <c r="A1073" s="211">
        <v>382</v>
      </c>
      <c r="B1073" s="212" t="s">
        <v>594</v>
      </c>
      <c r="C1073" s="213" t="s">
        <v>902</v>
      </c>
      <c r="D1073" s="185" t="s">
        <v>809</v>
      </c>
      <c r="E1073" s="158">
        <v>0.99840000000000007</v>
      </c>
      <c r="F1073" s="158">
        <v>0</v>
      </c>
      <c r="G1073" s="158">
        <v>1.9968000000000001</v>
      </c>
      <c r="H1073" s="158">
        <v>0</v>
      </c>
      <c r="I1073" s="158">
        <v>5.9904000000000002</v>
      </c>
      <c r="J1073" s="159">
        <f t="shared" si="21"/>
        <v>8.9855999999999998</v>
      </c>
    </row>
    <row r="1074" spans="1:10" ht="16.5" thickBot="1">
      <c r="A1074" s="211"/>
      <c r="B1074" s="212"/>
      <c r="C1074" s="213"/>
      <c r="D1074" s="185" t="s">
        <v>810</v>
      </c>
      <c r="E1074" s="165">
        <v>1.2311015118790533E-4</v>
      </c>
      <c r="F1074" s="165">
        <v>0</v>
      </c>
      <c r="G1074" s="165">
        <v>2.4622030237581065E-4</v>
      </c>
      <c r="H1074" s="165">
        <v>0</v>
      </c>
      <c r="I1074" s="165">
        <v>7.3866090712743191E-4</v>
      </c>
      <c r="J1074" s="166">
        <f t="shared" si="21"/>
        <v>1.107991360691148E-3</v>
      </c>
    </row>
    <row r="1075" spans="1:10" ht="16.5" thickBot="1">
      <c r="A1075" s="211"/>
      <c r="B1075" s="212"/>
      <c r="C1075" s="213"/>
      <c r="D1075" s="185" t="s">
        <v>811</v>
      </c>
      <c r="E1075" s="165">
        <v>1.2311015118790533E-4</v>
      </c>
      <c r="F1075" s="165">
        <v>0</v>
      </c>
      <c r="G1075" s="165">
        <v>2.4622030237581065E-4</v>
      </c>
      <c r="H1075" s="165">
        <v>0</v>
      </c>
      <c r="I1075" s="165">
        <v>7.3866090712743191E-4</v>
      </c>
      <c r="J1075" s="166">
        <f t="shared" si="21"/>
        <v>1.107991360691148E-3</v>
      </c>
    </row>
    <row r="1076" spans="1:10" ht="16.5" thickBot="1">
      <c r="A1076" s="211"/>
      <c r="B1076" s="212"/>
      <c r="C1076" s="213"/>
      <c r="D1076" s="185" t="s">
        <v>812</v>
      </c>
      <c r="E1076" s="158">
        <v>1</v>
      </c>
      <c r="F1076" s="158">
        <v>0</v>
      </c>
      <c r="G1076" s="158">
        <v>2</v>
      </c>
      <c r="H1076" s="158">
        <v>0</v>
      </c>
      <c r="I1076" s="158">
        <v>6</v>
      </c>
      <c r="J1076" s="159">
        <f t="shared" si="21"/>
        <v>9</v>
      </c>
    </row>
    <row r="1077" spans="1:10" ht="16.5" thickBot="1">
      <c r="A1077" s="211">
        <v>383</v>
      </c>
      <c r="B1077" s="212" t="s">
        <v>597</v>
      </c>
      <c r="C1077" s="213" t="s">
        <v>903</v>
      </c>
      <c r="D1077" s="185" t="s">
        <v>809</v>
      </c>
      <c r="E1077" s="158">
        <v>2.4041644800000004</v>
      </c>
      <c r="F1077" s="158">
        <v>4.8083289600000008</v>
      </c>
      <c r="G1077" s="158">
        <v>13.222904640000001</v>
      </c>
      <c r="H1077" s="158">
        <v>4.8083289600000008</v>
      </c>
      <c r="I1077" s="158">
        <v>6.0104112000000001</v>
      </c>
      <c r="J1077" s="159">
        <f t="shared" si="21"/>
        <v>31.254138240000003</v>
      </c>
    </row>
    <row r="1078" spans="1:10" ht="16.5" thickBot="1">
      <c r="A1078" s="211"/>
      <c r="B1078" s="212"/>
      <c r="C1078" s="213"/>
      <c r="D1078" s="185" t="s">
        <v>810</v>
      </c>
      <c r="E1078" s="165">
        <v>5.2118505784314745E-4</v>
      </c>
      <c r="F1078" s="165">
        <v>1.0423701156862949E-3</v>
      </c>
      <c r="G1078" s="165">
        <v>2.8665178181373108E-3</v>
      </c>
      <c r="H1078" s="165">
        <v>1.0423701156862949E-3</v>
      </c>
      <c r="I1078" s="165">
        <v>1.3029626446078683E-3</v>
      </c>
      <c r="J1078" s="166">
        <f t="shared" si="21"/>
        <v>6.7754057519609162E-3</v>
      </c>
    </row>
    <row r="1079" spans="1:10" ht="16.5" thickBot="1">
      <c r="A1079" s="211"/>
      <c r="B1079" s="212"/>
      <c r="C1079" s="213"/>
      <c r="D1079" s="185" t="s">
        <v>811</v>
      </c>
      <c r="E1079" s="165">
        <v>6.2629801068546278E-4</v>
      </c>
      <c r="F1079" s="165">
        <v>1.2525960213709256E-3</v>
      </c>
      <c r="G1079" s="165">
        <v>3.444639058770045E-3</v>
      </c>
      <c r="H1079" s="165">
        <v>1.2525960213709256E-3</v>
      </c>
      <c r="I1079" s="165">
        <v>1.5657450267136568E-3</v>
      </c>
      <c r="J1079" s="166">
        <f t="shared" si="21"/>
        <v>8.141874138911015E-3</v>
      </c>
    </row>
    <row r="1080" spans="1:10" ht="16.5" thickBot="1">
      <c r="A1080" s="211"/>
      <c r="B1080" s="212"/>
      <c r="C1080" s="213"/>
      <c r="D1080" s="185" t="s">
        <v>812</v>
      </c>
      <c r="E1080" s="158">
        <v>2</v>
      </c>
      <c r="F1080" s="158">
        <v>4</v>
      </c>
      <c r="G1080" s="158">
        <v>11</v>
      </c>
      <c r="H1080" s="158">
        <v>4</v>
      </c>
      <c r="I1080" s="158">
        <v>5</v>
      </c>
      <c r="J1080" s="159">
        <f t="shared" si="21"/>
        <v>26</v>
      </c>
    </row>
    <row r="1081" spans="1:10" ht="16.5" customHeight="1" thickBot="1">
      <c r="A1081" s="211">
        <v>384</v>
      </c>
      <c r="B1081" s="212" t="s">
        <v>600</v>
      </c>
      <c r="C1081" s="213" t="s">
        <v>904</v>
      </c>
      <c r="D1081" s="185" t="s">
        <v>809</v>
      </c>
      <c r="E1081" s="158">
        <v>0</v>
      </c>
      <c r="F1081" s="158">
        <v>1.11772</v>
      </c>
      <c r="G1081" s="158">
        <v>2.2354400000000001</v>
      </c>
      <c r="H1081" s="158">
        <v>1.11772</v>
      </c>
      <c r="I1081" s="158">
        <v>2.2354400000000001</v>
      </c>
      <c r="J1081" s="159">
        <f t="shared" si="21"/>
        <v>6.7063199999999998</v>
      </c>
    </row>
    <row r="1082" spans="1:10" ht="16.5" thickBot="1">
      <c r="A1082" s="211"/>
      <c r="B1082" s="212"/>
      <c r="C1082" s="213"/>
      <c r="D1082" s="185" t="s">
        <v>810</v>
      </c>
      <c r="E1082" s="165">
        <v>0</v>
      </c>
      <c r="F1082" s="165">
        <v>2.4233261339092941E-4</v>
      </c>
      <c r="G1082" s="165">
        <v>4.8466522678185882E-4</v>
      </c>
      <c r="H1082" s="165">
        <v>2.4233261339092941E-4</v>
      </c>
      <c r="I1082" s="165">
        <v>4.8466522678185882E-4</v>
      </c>
      <c r="J1082" s="166">
        <f t="shared" si="21"/>
        <v>1.4539956803455763E-3</v>
      </c>
    </row>
    <row r="1083" spans="1:10" ht="16.5" thickBot="1">
      <c r="A1083" s="211"/>
      <c r="B1083" s="212"/>
      <c r="C1083" s="213"/>
      <c r="D1083" s="185" t="s">
        <v>811</v>
      </c>
      <c r="E1083" s="165">
        <v>0</v>
      </c>
      <c r="F1083" s="165">
        <v>2.4233261339092941E-4</v>
      </c>
      <c r="G1083" s="165">
        <v>4.8466522678185882E-4</v>
      </c>
      <c r="H1083" s="165">
        <v>2.4233261339092941E-4</v>
      </c>
      <c r="I1083" s="165">
        <v>4.8466522678185882E-4</v>
      </c>
      <c r="J1083" s="166">
        <f t="shared" si="21"/>
        <v>1.4539956803455763E-3</v>
      </c>
    </row>
    <row r="1084" spans="1:10" ht="16.5" thickBot="1">
      <c r="A1084" s="211"/>
      <c r="B1084" s="212"/>
      <c r="C1084" s="213"/>
      <c r="D1084" s="185" t="s">
        <v>812</v>
      </c>
      <c r="E1084" s="158">
        <v>0</v>
      </c>
      <c r="F1084" s="158">
        <v>1</v>
      </c>
      <c r="G1084" s="158">
        <v>2</v>
      </c>
      <c r="H1084" s="158">
        <v>1</v>
      </c>
      <c r="I1084" s="158">
        <v>2</v>
      </c>
      <c r="J1084" s="159">
        <f t="shared" si="21"/>
        <v>6</v>
      </c>
    </row>
    <row r="1085" spans="1:10" ht="16.5" customHeight="1" thickBot="1">
      <c r="A1085" s="211">
        <v>385</v>
      </c>
      <c r="B1085" s="212" t="s">
        <v>603</v>
      </c>
      <c r="C1085" s="213" t="s">
        <v>905</v>
      </c>
      <c r="D1085" s="185" t="s">
        <v>809</v>
      </c>
      <c r="E1085" s="158">
        <v>289.91821999999996</v>
      </c>
      <c r="F1085" s="158">
        <v>340.33877999999999</v>
      </c>
      <c r="G1085" s="158">
        <v>327.73364000000004</v>
      </c>
      <c r="H1085" s="158">
        <v>289.91821999999996</v>
      </c>
      <c r="I1085" s="158">
        <v>277.31307999999996</v>
      </c>
      <c r="J1085" s="159">
        <f t="shared" si="21"/>
        <v>1525.2219399999999</v>
      </c>
    </row>
    <row r="1086" spans="1:10" ht="16.5" thickBot="1">
      <c r="A1086" s="211"/>
      <c r="B1086" s="212"/>
      <c r="C1086" s="213"/>
      <c r="D1086" s="185" t="s">
        <v>810</v>
      </c>
      <c r="E1086" s="165">
        <v>6.2850107991360871E-2</v>
      </c>
      <c r="F1086" s="165">
        <v>7.3780561555075813E-2</v>
      </c>
      <c r="G1086" s="165">
        <v>7.1047948164147071E-2</v>
      </c>
      <c r="H1086" s="165">
        <v>6.2850107991360871E-2</v>
      </c>
      <c r="I1086" s="165">
        <v>6.0117494600432135E-2</v>
      </c>
      <c r="J1086" s="166">
        <f t="shared" si="21"/>
        <v>0.33064622030237678</v>
      </c>
    </row>
    <row r="1087" spans="1:10" ht="16.5" thickBot="1">
      <c r="A1087" s="211"/>
      <c r="B1087" s="212"/>
      <c r="C1087" s="213"/>
      <c r="D1087" s="185" t="s">
        <v>811</v>
      </c>
      <c r="E1087" s="165">
        <v>6.2850107991360871E-2</v>
      </c>
      <c r="F1087" s="165">
        <v>7.3780561555075813E-2</v>
      </c>
      <c r="G1087" s="165">
        <v>7.1047948164147071E-2</v>
      </c>
      <c r="H1087" s="165">
        <v>6.2850107991360871E-2</v>
      </c>
      <c r="I1087" s="165">
        <v>6.0117494600432135E-2</v>
      </c>
      <c r="J1087" s="166">
        <f t="shared" si="21"/>
        <v>0.33064622030237678</v>
      </c>
    </row>
    <row r="1088" spans="1:10" ht="16.5" thickBot="1">
      <c r="A1088" s="211"/>
      <c r="B1088" s="212"/>
      <c r="C1088" s="213"/>
      <c r="D1088" s="185" t="s">
        <v>812</v>
      </c>
      <c r="E1088" s="158">
        <v>23</v>
      </c>
      <c r="F1088" s="158">
        <v>27</v>
      </c>
      <c r="G1088" s="158">
        <v>26</v>
      </c>
      <c r="H1088" s="158">
        <v>23</v>
      </c>
      <c r="I1088" s="158">
        <v>22</v>
      </c>
      <c r="J1088" s="159">
        <f t="shared" si="21"/>
        <v>121</v>
      </c>
    </row>
    <row r="1089" spans="1:10" ht="16.5" thickBot="1">
      <c r="A1089" s="211">
        <v>386</v>
      </c>
      <c r="B1089" s="212" t="s">
        <v>605</v>
      </c>
      <c r="C1089" s="213" t="s">
        <v>906</v>
      </c>
      <c r="D1089" s="185" t="s">
        <v>809</v>
      </c>
      <c r="E1089" s="158">
        <v>0.55886000000000002</v>
      </c>
      <c r="F1089" s="158">
        <v>1.67658</v>
      </c>
      <c r="G1089" s="158">
        <v>1.67658</v>
      </c>
      <c r="H1089" s="158">
        <v>1.11772</v>
      </c>
      <c r="I1089" s="158">
        <v>1.11772</v>
      </c>
      <c r="J1089" s="159">
        <f t="shared" si="21"/>
        <v>6.1474600000000006</v>
      </c>
    </row>
    <row r="1090" spans="1:10" ht="16.5" thickBot="1">
      <c r="A1090" s="211"/>
      <c r="B1090" s="212"/>
      <c r="C1090" s="213"/>
      <c r="D1090" s="185" t="s">
        <v>810</v>
      </c>
      <c r="E1090" s="165">
        <v>1.211663066954647E-4</v>
      </c>
      <c r="F1090" s="165">
        <v>3.6349892008639414E-4</v>
      </c>
      <c r="G1090" s="165">
        <v>3.6349892008639414E-4</v>
      </c>
      <c r="H1090" s="165">
        <v>2.4233261339092941E-4</v>
      </c>
      <c r="I1090" s="165">
        <v>2.4233261339092941E-4</v>
      </c>
      <c r="J1090" s="166">
        <f t="shared" si="21"/>
        <v>1.3328293736501119E-3</v>
      </c>
    </row>
    <row r="1091" spans="1:10" ht="16.5" thickBot="1">
      <c r="A1091" s="211"/>
      <c r="B1091" s="212"/>
      <c r="C1091" s="213"/>
      <c r="D1091" s="185" t="s">
        <v>811</v>
      </c>
      <c r="E1091" s="165">
        <v>1.211663066954647E-4</v>
      </c>
      <c r="F1091" s="165">
        <v>3.6349892008639414E-4</v>
      </c>
      <c r="G1091" s="165">
        <v>3.6349892008639414E-4</v>
      </c>
      <c r="H1091" s="165">
        <v>2.4233261339092941E-4</v>
      </c>
      <c r="I1091" s="165">
        <v>2.4233261339092941E-4</v>
      </c>
      <c r="J1091" s="166">
        <f t="shared" si="21"/>
        <v>1.3328293736501119E-3</v>
      </c>
    </row>
    <row r="1092" spans="1:10" ht="16.5" thickBot="1">
      <c r="A1092" s="211"/>
      <c r="B1092" s="212"/>
      <c r="C1092" s="213"/>
      <c r="D1092" s="185" t="s">
        <v>812</v>
      </c>
      <c r="E1092" s="158">
        <v>1</v>
      </c>
      <c r="F1092" s="158">
        <v>3</v>
      </c>
      <c r="G1092" s="158">
        <v>3</v>
      </c>
      <c r="H1092" s="158">
        <v>2</v>
      </c>
      <c r="I1092" s="158">
        <v>2</v>
      </c>
      <c r="J1092" s="159">
        <f t="shared" si="21"/>
        <v>11</v>
      </c>
    </row>
    <row r="1093" spans="1:10" ht="16.5" customHeight="1" thickBot="1">
      <c r="A1093" s="211">
        <v>387</v>
      </c>
      <c r="B1093" s="212" t="s">
        <v>607</v>
      </c>
      <c r="C1093" s="213" t="s">
        <v>828</v>
      </c>
      <c r="D1093" s="185" t="s">
        <v>809</v>
      </c>
      <c r="E1093" s="158">
        <v>0</v>
      </c>
      <c r="F1093" s="158">
        <v>2.01186</v>
      </c>
      <c r="G1093" s="158">
        <v>1.9000899999999998</v>
      </c>
      <c r="H1093" s="158">
        <v>2.1236299999999999</v>
      </c>
      <c r="I1093" s="158">
        <v>1.9000899999999998</v>
      </c>
      <c r="J1093" s="159">
        <f t="shared" si="21"/>
        <v>7.9356699999999991</v>
      </c>
    </row>
    <row r="1094" spans="1:10" ht="16.5" thickBot="1">
      <c r="A1094" s="211"/>
      <c r="B1094" s="212"/>
      <c r="C1094" s="213"/>
      <c r="D1094" s="185" t="s">
        <v>810</v>
      </c>
      <c r="E1094" s="165">
        <v>0</v>
      </c>
      <c r="F1094" s="165">
        <v>4.3542116630669668E-4</v>
      </c>
      <c r="G1094" s="165">
        <v>4.1123110151188025E-4</v>
      </c>
      <c r="H1094" s="165">
        <v>4.5961123110151321E-4</v>
      </c>
      <c r="I1094" s="165">
        <v>4.1123110151188025E-4</v>
      </c>
      <c r="J1094" s="166">
        <f t="shared" si="21"/>
        <v>1.7174946004319704E-3</v>
      </c>
    </row>
    <row r="1095" spans="1:10" ht="16.5" thickBot="1">
      <c r="A1095" s="211"/>
      <c r="B1095" s="212"/>
      <c r="C1095" s="213"/>
      <c r="D1095" s="185" t="s">
        <v>811</v>
      </c>
      <c r="E1095" s="165">
        <v>0</v>
      </c>
      <c r="F1095" s="165">
        <v>4.3542116630669668E-4</v>
      </c>
      <c r="G1095" s="165">
        <v>4.1123110151188025E-4</v>
      </c>
      <c r="H1095" s="165">
        <v>4.5961123110151321E-4</v>
      </c>
      <c r="I1095" s="165">
        <v>4.1123110151188025E-4</v>
      </c>
      <c r="J1095" s="166">
        <f t="shared" si="21"/>
        <v>1.7174946004319704E-3</v>
      </c>
    </row>
    <row r="1096" spans="1:10" ht="16.5" thickBot="1">
      <c r="A1096" s="211"/>
      <c r="B1096" s="212"/>
      <c r="C1096" s="213"/>
      <c r="D1096" s="185" t="s">
        <v>812</v>
      </c>
      <c r="E1096" s="158">
        <v>0</v>
      </c>
      <c r="F1096" s="158">
        <v>18</v>
      </c>
      <c r="G1096" s="158">
        <v>17</v>
      </c>
      <c r="H1096" s="158">
        <v>19</v>
      </c>
      <c r="I1096" s="158">
        <v>17</v>
      </c>
      <c r="J1096" s="159">
        <f t="shared" si="21"/>
        <v>71</v>
      </c>
    </row>
    <row r="1097" spans="1:10" ht="16.5" thickBot="1">
      <c r="A1097" s="211">
        <v>388</v>
      </c>
      <c r="B1097" s="212" t="s">
        <v>610</v>
      </c>
      <c r="C1097" s="213" t="s">
        <v>829</v>
      </c>
      <c r="D1097" s="185" t="s">
        <v>809</v>
      </c>
      <c r="E1097" s="158">
        <v>6.275E-2</v>
      </c>
      <c r="F1097" s="158">
        <v>0.62749999999999995</v>
      </c>
      <c r="G1097" s="158">
        <v>0.62749999999999995</v>
      </c>
      <c r="H1097" s="158">
        <v>0.62749999999999995</v>
      </c>
      <c r="I1097" s="158">
        <v>0.81574999999999998</v>
      </c>
      <c r="J1097" s="159">
        <f t="shared" si="21"/>
        <v>2.7609999999999997</v>
      </c>
    </row>
    <row r="1098" spans="1:10" ht="16.5" thickBot="1">
      <c r="A1098" s="211"/>
      <c r="B1098" s="212"/>
      <c r="C1098" s="213"/>
      <c r="D1098" s="185" t="s">
        <v>810</v>
      </c>
      <c r="E1098" s="165">
        <v>7.721382289416868E-6</v>
      </c>
      <c r="F1098" s="165">
        <v>7.721382289416868E-5</v>
      </c>
      <c r="G1098" s="165">
        <v>7.721382289416868E-5</v>
      </c>
      <c r="H1098" s="165">
        <v>7.721382289416868E-5</v>
      </c>
      <c r="I1098" s="165">
        <v>1.003779697624193E-4</v>
      </c>
      <c r="J1098" s="166">
        <f t="shared" si="21"/>
        <v>3.3974082073434219E-4</v>
      </c>
    </row>
    <row r="1099" spans="1:10" ht="16.5" thickBot="1">
      <c r="A1099" s="211"/>
      <c r="B1099" s="212"/>
      <c r="C1099" s="213"/>
      <c r="D1099" s="185" t="s">
        <v>811</v>
      </c>
      <c r="E1099" s="165">
        <v>7.721382289416868E-6</v>
      </c>
      <c r="F1099" s="165">
        <v>7.721382289416868E-5</v>
      </c>
      <c r="G1099" s="165">
        <v>7.721382289416868E-5</v>
      </c>
      <c r="H1099" s="165">
        <v>7.721382289416868E-5</v>
      </c>
      <c r="I1099" s="165">
        <v>1.003779697624193E-4</v>
      </c>
      <c r="J1099" s="166">
        <f t="shared" si="21"/>
        <v>3.3974082073434219E-4</v>
      </c>
    </row>
    <row r="1100" spans="1:10" ht="16.5" thickBot="1">
      <c r="A1100" s="211"/>
      <c r="B1100" s="212"/>
      <c r="C1100" s="213"/>
      <c r="D1100" s="185" t="s">
        <v>812</v>
      </c>
      <c r="E1100" s="158">
        <v>1</v>
      </c>
      <c r="F1100" s="158">
        <v>10</v>
      </c>
      <c r="G1100" s="158">
        <v>10</v>
      </c>
      <c r="H1100" s="158">
        <v>10</v>
      </c>
      <c r="I1100" s="158">
        <v>13</v>
      </c>
      <c r="J1100" s="159">
        <f t="shared" si="21"/>
        <v>44</v>
      </c>
    </row>
    <row r="1101" spans="1:10" ht="16.5" thickBot="1">
      <c r="A1101" s="211">
        <v>389</v>
      </c>
      <c r="B1101" s="212" t="s">
        <v>613</v>
      </c>
      <c r="C1101" s="213" t="s">
        <v>847</v>
      </c>
      <c r="D1101" s="185" t="s">
        <v>809</v>
      </c>
      <c r="E1101" s="158">
        <v>0</v>
      </c>
      <c r="F1101" s="158">
        <v>0</v>
      </c>
      <c r="G1101" s="158">
        <v>1.4753699999999998</v>
      </c>
      <c r="H1101" s="158">
        <v>0</v>
      </c>
      <c r="I1101" s="158">
        <v>0</v>
      </c>
      <c r="J1101" s="159">
        <f t="shared" si="21"/>
        <v>1.4753699999999998</v>
      </c>
    </row>
    <row r="1102" spans="1:10" ht="16.5" thickBot="1">
      <c r="A1102" s="211"/>
      <c r="B1102" s="212"/>
      <c r="C1102" s="213"/>
      <c r="D1102" s="185" t="s">
        <v>810</v>
      </c>
      <c r="E1102" s="165">
        <v>0</v>
      </c>
      <c r="F1102" s="165">
        <v>0</v>
      </c>
      <c r="G1102" s="165">
        <v>0</v>
      </c>
      <c r="H1102" s="165">
        <v>0</v>
      </c>
      <c r="I1102" s="165">
        <v>0</v>
      </c>
      <c r="J1102" s="166">
        <f t="shared" si="21"/>
        <v>0</v>
      </c>
    </row>
    <row r="1103" spans="1:10" ht="16.5" thickBot="1">
      <c r="A1103" s="211"/>
      <c r="B1103" s="212"/>
      <c r="C1103" s="213"/>
      <c r="D1103" s="185" t="s">
        <v>811</v>
      </c>
      <c r="E1103" s="165">
        <v>0</v>
      </c>
      <c r="F1103" s="165">
        <v>0</v>
      </c>
      <c r="G1103" s="165">
        <v>0</v>
      </c>
      <c r="H1103" s="165">
        <v>0</v>
      </c>
      <c r="I1103" s="165">
        <v>0</v>
      </c>
      <c r="J1103" s="166">
        <f t="shared" si="21"/>
        <v>0</v>
      </c>
    </row>
    <row r="1104" spans="1:10" ht="16.5" thickBot="1">
      <c r="A1104" s="211"/>
      <c r="B1104" s="212"/>
      <c r="C1104" s="213"/>
      <c r="D1104" s="185" t="s">
        <v>812</v>
      </c>
      <c r="E1104" s="158">
        <v>0</v>
      </c>
      <c r="F1104" s="158">
        <v>0</v>
      </c>
      <c r="G1104" s="158">
        <v>2</v>
      </c>
      <c r="H1104" s="158">
        <v>0</v>
      </c>
      <c r="I1104" s="158">
        <v>0</v>
      </c>
      <c r="J1104" s="159">
        <f t="shared" si="21"/>
        <v>2</v>
      </c>
    </row>
    <row r="1105" spans="1:10" ht="16.5" thickBot="1">
      <c r="A1105" s="211">
        <v>390</v>
      </c>
      <c r="B1105" s="212" t="s">
        <v>616</v>
      </c>
      <c r="C1105" s="213" t="s">
        <v>848</v>
      </c>
      <c r="D1105" s="185" t="s">
        <v>809</v>
      </c>
      <c r="E1105" s="158">
        <v>8.7681299999999993</v>
      </c>
      <c r="F1105" s="158">
        <v>10.020719999999999</v>
      </c>
      <c r="G1105" s="158">
        <v>11.273309999999999</v>
      </c>
      <c r="H1105" s="158">
        <v>10.020719999999999</v>
      </c>
      <c r="I1105" s="158">
        <v>6.26295</v>
      </c>
      <c r="J1105" s="159">
        <f t="shared" si="21"/>
        <v>46.345829999999992</v>
      </c>
    </row>
    <row r="1106" spans="1:10" ht="16.5" thickBot="1">
      <c r="A1106" s="211"/>
      <c r="B1106" s="212"/>
      <c r="C1106" s="213"/>
      <c r="D1106" s="185" t="s">
        <v>810</v>
      </c>
      <c r="E1106" s="165">
        <v>0</v>
      </c>
      <c r="F1106" s="165">
        <v>0</v>
      </c>
      <c r="G1106" s="165">
        <v>0</v>
      </c>
      <c r="H1106" s="165">
        <v>0</v>
      </c>
      <c r="I1106" s="165">
        <v>0</v>
      </c>
      <c r="J1106" s="166">
        <f t="shared" si="21"/>
        <v>0</v>
      </c>
    </row>
    <row r="1107" spans="1:10" ht="16.5" thickBot="1">
      <c r="A1107" s="211"/>
      <c r="B1107" s="212"/>
      <c r="C1107" s="213"/>
      <c r="D1107" s="185" t="s">
        <v>811</v>
      </c>
      <c r="E1107" s="165">
        <v>0</v>
      </c>
      <c r="F1107" s="165">
        <v>0</v>
      </c>
      <c r="G1107" s="165">
        <v>0</v>
      </c>
      <c r="H1107" s="165">
        <v>0</v>
      </c>
      <c r="I1107" s="165">
        <v>0</v>
      </c>
      <c r="J1107" s="166">
        <f t="shared" si="21"/>
        <v>0</v>
      </c>
    </row>
    <row r="1108" spans="1:10" ht="16.5" thickBot="1">
      <c r="A1108" s="211"/>
      <c r="B1108" s="212"/>
      <c r="C1108" s="213"/>
      <c r="D1108" s="185" t="s">
        <v>812</v>
      </c>
      <c r="E1108" s="158">
        <v>7</v>
      </c>
      <c r="F1108" s="158">
        <v>8</v>
      </c>
      <c r="G1108" s="158">
        <v>9</v>
      </c>
      <c r="H1108" s="158">
        <v>8</v>
      </c>
      <c r="I1108" s="158">
        <v>5</v>
      </c>
      <c r="J1108" s="159">
        <f t="shared" si="21"/>
        <v>37</v>
      </c>
    </row>
    <row r="1109" spans="1:10" ht="16.5" thickBot="1">
      <c r="A1109" s="211">
        <v>391</v>
      </c>
      <c r="B1109" s="212" t="s">
        <v>619</v>
      </c>
      <c r="C1109" s="213" t="s">
        <v>823</v>
      </c>
      <c r="D1109" s="185" t="s">
        <v>809</v>
      </c>
      <c r="E1109" s="158">
        <v>0</v>
      </c>
      <c r="F1109" s="158">
        <v>0</v>
      </c>
      <c r="G1109" s="158">
        <v>0.74355000000000004</v>
      </c>
      <c r="H1109" s="158">
        <v>0</v>
      </c>
      <c r="I1109" s="158">
        <v>0.14871000000000001</v>
      </c>
      <c r="J1109" s="159">
        <f t="shared" si="21"/>
        <v>0.89226000000000005</v>
      </c>
    </row>
    <row r="1110" spans="1:10" ht="16.5" thickBot="1">
      <c r="A1110" s="211"/>
      <c r="B1110" s="212"/>
      <c r="C1110" s="213"/>
      <c r="D1110" s="185" t="s">
        <v>810</v>
      </c>
      <c r="E1110" s="165">
        <v>0</v>
      </c>
      <c r="F1110" s="165">
        <v>0</v>
      </c>
      <c r="G1110" s="165">
        <v>9.1792656587473266E-5</v>
      </c>
      <c r="H1110" s="165">
        <v>0</v>
      </c>
      <c r="I1110" s="165">
        <v>1.8358531317494652E-5</v>
      </c>
      <c r="J1110" s="166">
        <f t="shared" si="21"/>
        <v>1.1015118790496792E-4</v>
      </c>
    </row>
    <row r="1111" spans="1:10" ht="16.5" thickBot="1">
      <c r="A1111" s="211"/>
      <c r="B1111" s="212"/>
      <c r="C1111" s="213"/>
      <c r="D1111" s="185" t="s">
        <v>811</v>
      </c>
      <c r="E1111" s="165">
        <v>0</v>
      </c>
      <c r="F1111" s="165">
        <v>0</v>
      </c>
      <c r="G1111" s="165">
        <v>9.1792656587473266E-5</v>
      </c>
      <c r="H1111" s="165">
        <v>0</v>
      </c>
      <c r="I1111" s="165">
        <v>1.8358531317494652E-5</v>
      </c>
      <c r="J1111" s="166">
        <f t="shared" si="21"/>
        <v>1.1015118790496792E-4</v>
      </c>
    </row>
    <row r="1112" spans="1:10" ht="16.5" thickBot="1">
      <c r="A1112" s="211"/>
      <c r="B1112" s="212"/>
      <c r="C1112" s="213"/>
      <c r="D1112" s="185" t="s">
        <v>812</v>
      </c>
      <c r="E1112" s="158">
        <v>0</v>
      </c>
      <c r="F1112" s="158">
        <v>0</v>
      </c>
      <c r="G1112" s="158">
        <v>5</v>
      </c>
      <c r="H1112" s="158">
        <v>0</v>
      </c>
      <c r="I1112" s="158">
        <v>1</v>
      </c>
      <c r="J1112" s="159">
        <f t="shared" si="21"/>
        <v>6</v>
      </c>
    </row>
    <row r="1113" spans="1:10" ht="16.5" thickBot="1">
      <c r="A1113" s="211">
        <v>392</v>
      </c>
      <c r="B1113" s="212" t="s">
        <v>622</v>
      </c>
      <c r="C1113" s="213" t="s">
        <v>827</v>
      </c>
      <c r="D1113" s="185" t="s">
        <v>809</v>
      </c>
      <c r="E1113" s="158">
        <v>2.89</v>
      </c>
      <c r="F1113" s="158">
        <v>0</v>
      </c>
      <c r="G1113" s="158">
        <v>2.89</v>
      </c>
      <c r="H1113" s="158">
        <v>0</v>
      </c>
      <c r="I1113" s="158">
        <v>0</v>
      </c>
      <c r="J1113" s="159">
        <f t="shared" si="21"/>
        <v>5.78</v>
      </c>
    </row>
    <row r="1114" spans="1:10" ht="16.5" thickBot="1">
      <c r="A1114" s="211"/>
      <c r="B1114" s="212"/>
      <c r="C1114" s="213"/>
      <c r="D1114" s="185" t="s">
        <v>810</v>
      </c>
      <c r="E1114" s="165">
        <v>5.3056155507559544E-4</v>
      </c>
      <c r="F1114" s="165">
        <v>0</v>
      </c>
      <c r="G1114" s="165">
        <v>5.3056155507559544E-4</v>
      </c>
      <c r="H1114" s="165">
        <v>0</v>
      </c>
      <c r="I1114" s="165">
        <v>0</v>
      </c>
      <c r="J1114" s="166">
        <f t="shared" si="21"/>
        <v>1.0611231101511909E-3</v>
      </c>
    </row>
    <row r="1115" spans="1:10" ht="16.5" thickBot="1">
      <c r="A1115" s="211"/>
      <c r="B1115" s="212"/>
      <c r="C1115" s="213"/>
      <c r="D1115" s="185" t="s">
        <v>811</v>
      </c>
      <c r="E1115" s="165">
        <v>5.3056155507559544E-4</v>
      </c>
      <c r="F1115" s="165">
        <v>0</v>
      </c>
      <c r="G1115" s="165">
        <v>5.3056155507559544E-4</v>
      </c>
      <c r="H1115" s="165">
        <v>0</v>
      </c>
      <c r="I1115" s="165">
        <v>0</v>
      </c>
      <c r="J1115" s="166">
        <f t="shared" si="21"/>
        <v>1.0611231101511909E-3</v>
      </c>
    </row>
    <row r="1116" spans="1:10" ht="16.5" thickBot="1">
      <c r="A1116" s="211"/>
      <c r="B1116" s="212"/>
      <c r="C1116" s="213"/>
      <c r="D1116" s="185" t="s">
        <v>812</v>
      </c>
      <c r="E1116" s="158">
        <v>1</v>
      </c>
      <c r="F1116" s="158">
        <v>0</v>
      </c>
      <c r="G1116" s="158">
        <v>1</v>
      </c>
      <c r="H1116" s="158">
        <v>0</v>
      </c>
      <c r="I1116" s="158">
        <v>0</v>
      </c>
      <c r="J1116" s="159">
        <f t="shared" si="21"/>
        <v>2</v>
      </c>
    </row>
    <row r="1117" spans="1:10" ht="16.5" thickBot="1">
      <c r="A1117" s="211">
        <v>393</v>
      </c>
      <c r="B1117" s="212" t="s">
        <v>625</v>
      </c>
      <c r="C1117" s="213" t="s">
        <v>831</v>
      </c>
      <c r="D1117" s="185" t="s">
        <v>809</v>
      </c>
      <c r="E1117" s="158">
        <v>11.515750000000001</v>
      </c>
      <c r="F1117" s="158">
        <v>11.515750000000001</v>
      </c>
      <c r="G1117" s="158">
        <v>23.031500000000001</v>
      </c>
      <c r="H1117" s="158">
        <v>0</v>
      </c>
      <c r="I1117" s="158">
        <v>0</v>
      </c>
      <c r="J1117" s="159">
        <f t="shared" si="21"/>
        <v>46.063000000000002</v>
      </c>
    </row>
    <row r="1118" spans="1:10" ht="16.5" thickBot="1">
      <c r="A1118" s="211"/>
      <c r="B1118" s="212"/>
      <c r="C1118" s="213"/>
      <c r="D1118" s="185" t="s">
        <v>810</v>
      </c>
      <c r="E1118" s="165">
        <v>2.1141225701943904E-3</v>
      </c>
      <c r="F1118" s="165">
        <v>2.1141225701943904E-3</v>
      </c>
      <c r="G1118" s="165">
        <v>4.2282451403887807E-3</v>
      </c>
      <c r="H1118" s="165">
        <v>0</v>
      </c>
      <c r="I1118" s="165">
        <v>0</v>
      </c>
      <c r="J1118" s="166">
        <f t="shared" ref="J1118:J1181" si="22">SUM(E1118:I1118)</f>
        <v>8.4564902807775615E-3</v>
      </c>
    </row>
    <row r="1119" spans="1:10" ht="16.5" thickBot="1">
      <c r="A1119" s="211"/>
      <c r="B1119" s="212"/>
      <c r="C1119" s="213"/>
      <c r="D1119" s="185" t="s">
        <v>811</v>
      </c>
      <c r="E1119" s="165">
        <v>2.1141225701943904E-3</v>
      </c>
      <c r="F1119" s="165">
        <v>2.1141225701943904E-3</v>
      </c>
      <c r="G1119" s="165">
        <v>4.2282451403887807E-3</v>
      </c>
      <c r="H1119" s="165">
        <v>0</v>
      </c>
      <c r="I1119" s="165">
        <v>0</v>
      </c>
      <c r="J1119" s="166">
        <f t="shared" si="22"/>
        <v>8.4564902807775615E-3</v>
      </c>
    </row>
    <row r="1120" spans="1:10" ht="16.5" thickBot="1">
      <c r="A1120" s="211"/>
      <c r="B1120" s="212"/>
      <c r="C1120" s="213"/>
      <c r="D1120" s="185" t="s">
        <v>812</v>
      </c>
      <c r="E1120" s="158">
        <v>1</v>
      </c>
      <c r="F1120" s="158">
        <v>1</v>
      </c>
      <c r="G1120" s="158">
        <v>2</v>
      </c>
      <c r="H1120" s="158">
        <v>0</v>
      </c>
      <c r="I1120" s="158">
        <v>0</v>
      </c>
      <c r="J1120" s="159">
        <f t="shared" si="22"/>
        <v>4</v>
      </c>
    </row>
    <row r="1121" spans="1:10" ht="16.5" customHeight="1" thickBot="1">
      <c r="A1121" s="211">
        <v>394</v>
      </c>
      <c r="B1121" s="212" t="s">
        <v>627</v>
      </c>
      <c r="C1121" s="213" t="s">
        <v>822</v>
      </c>
      <c r="D1121" s="185" t="s">
        <v>809</v>
      </c>
      <c r="E1121" s="158">
        <v>0</v>
      </c>
      <c r="F1121" s="158">
        <v>0</v>
      </c>
      <c r="G1121" s="158">
        <v>2.4966570641769241</v>
      </c>
      <c r="H1121" s="158">
        <v>0</v>
      </c>
      <c r="I1121" s="158">
        <v>0</v>
      </c>
      <c r="J1121" s="159">
        <f t="shared" si="22"/>
        <v>2.4966570641769241</v>
      </c>
    </row>
    <row r="1122" spans="1:10" ht="16.5" thickBot="1">
      <c r="A1122" s="211"/>
      <c r="B1122" s="212"/>
      <c r="C1122" s="213"/>
      <c r="D1122" s="185" t="s">
        <v>810</v>
      </c>
      <c r="E1122" s="165">
        <v>0</v>
      </c>
      <c r="F1122" s="165">
        <v>0</v>
      </c>
      <c r="G1122" s="165">
        <v>5.3114626527305973E-4</v>
      </c>
      <c r="H1122" s="165">
        <v>0</v>
      </c>
      <c r="I1122" s="165">
        <v>0</v>
      </c>
      <c r="J1122" s="166">
        <f t="shared" si="22"/>
        <v>5.3114626527305973E-4</v>
      </c>
    </row>
    <row r="1123" spans="1:10" ht="16.5" thickBot="1">
      <c r="A1123" s="211"/>
      <c r="B1123" s="212"/>
      <c r="C1123" s="213"/>
      <c r="D1123" s="185" t="s">
        <v>811</v>
      </c>
      <c r="E1123" s="165">
        <v>0</v>
      </c>
      <c r="F1123" s="165">
        <v>0</v>
      </c>
      <c r="G1123" s="165">
        <v>0</v>
      </c>
      <c r="H1123" s="165">
        <v>0</v>
      </c>
      <c r="I1123" s="165">
        <v>0</v>
      </c>
      <c r="J1123" s="166">
        <f t="shared" si="22"/>
        <v>0</v>
      </c>
    </row>
    <row r="1124" spans="1:10" ht="16.5" thickBot="1">
      <c r="A1124" s="211"/>
      <c r="B1124" s="212"/>
      <c r="C1124" s="213"/>
      <c r="D1124" s="185" t="s">
        <v>812</v>
      </c>
      <c r="E1124" s="158">
        <v>0</v>
      </c>
      <c r="F1124" s="158">
        <v>0</v>
      </c>
      <c r="G1124" s="158">
        <v>4</v>
      </c>
      <c r="H1124" s="158">
        <v>0</v>
      </c>
      <c r="I1124" s="158">
        <v>0</v>
      </c>
      <c r="J1124" s="159">
        <f t="shared" si="22"/>
        <v>4</v>
      </c>
    </row>
    <row r="1125" spans="1:10" ht="16.5" thickBot="1">
      <c r="A1125" s="211">
        <v>395</v>
      </c>
      <c r="B1125" s="212" t="s">
        <v>629</v>
      </c>
      <c r="C1125" s="213" t="s">
        <v>835</v>
      </c>
      <c r="D1125" s="185" t="s">
        <v>809</v>
      </c>
      <c r="E1125" s="158">
        <v>2.1780234374999994</v>
      </c>
      <c r="F1125" s="158">
        <v>0</v>
      </c>
      <c r="G1125" s="158">
        <v>6.5340703124999981</v>
      </c>
      <c r="H1125" s="158">
        <v>0</v>
      </c>
      <c r="I1125" s="158">
        <v>0</v>
      </c>
      <c r="J1125" s="159">
        <f t="shared" si="22"/>
        <v>8.7120937499999975</v>
      </c>
    </row>
    <row r="1126" spans="1:10" ht="16.5" thickBot="1">
      <c r="A1126" s="211"/>
      <c r="B1126" s="212"/>
      <c r="C1126" s="213"/>
      <c r="D1126" s="185" t="s">
        <v>810</v>
      </c>
      <c r="E1126" s="165">
        <v>3.9985311487581105E-4</v>
      </c>
      <c r="F1126" s="165">
        <v>0</v>
      </c>
      <c r="G1126" s="165">
        <v>1.1995593446274331E-3</v>
      </c>
      <c r="H1126" s="165">
        <v>0</v>
      </c>
      <c r="I1126" s="165">
        <v>0</v>
      </c>
      <c r="J1126" s="166">
        <f t="shared" si="22"/>
        <v>1.5994124595032442E-3</v>
      </c>
    </row>
    <row r="1127" spans="1:10" ht="16.5" thickBot="1">
      <c r="A1127" s="211"/>
      <c r="B1127" s="212"/>
      <c r="C1127" s="213"/>
      <c r="D1127" s="185" t="s">
        <v>811</v>
      </c>
      <c r="E1127" s="165">
        <v>4.2337388633909403E-4</v>
      </c>
      <c r="F1127" s="165">
        <v>0</v>
      </c>
      <c r="G1127" s="165">
        <v>1.2701216590172819E-3</v>
      </c>
      <c r="H1127" s="165">
        <v>0</v>
      </c>
      <c r="I1127" s="165">
        <v>0</v>
      </c>
      <c r="J1127" s="166">
        <f t="shared" si="22"/>
        <v>1.6934955453563759E-3</v>
      </c>
    </row>
    <row r="1128" spans="1:10" ht="16.5" thickBot="1">
      <c r="A1128" s="211"/>
      <c r="B1128" s="212"/>
      <c r="C1128" s="213"/>
      <c r="D1128" s="185" t="s">
        <v>812</v>
      </c>
      <c r="E1128" s="158">
        <v>1</v>
      </c>
      <c r="F1128" s="158">
        <v>0</v>
      </c>
      <c r="G1128" s="158">
        <v>3</v>
      </c>
      <c r="H1128" s="158">
        <v>0</v>
      </c>
      <c r="I1128" s="158">
        <v>0</v>
      </c>
      <c r="J1128" s="159">
        <f t="shared" si="22"/>
        <v>4</v>
      </c>
    </row>
    <row r="1129" spans="1:10" ht="16.5" thickBot="1">
      <c r="A1129" s="211">
        <v>396</v>
      </c>
      <c r="B1129" s="212" t="s">
        <v>632</v>
      </c>
      <c r="C1129" s="213" t="s">
        <v>836</v>
      </c>
      <c r="D1129" s="185" t="s">
        <v>809</v>
      </c>
      <c r="E1129" s="158">
        <v>107.94170204245096</v>
      </c>
      <c r="F1129" s="158">
        <v>149.45774128954747</v>
      </c>
      <c r="G1129" s="158">
        <v>166.06415698838609</v>
      </c>
      <c r="H1129" s="158">
        <v>149.45774128954747</v>
      </c>
      <c r="I1129" s="158">
        <v>116.24490989187025</v>
      </c>
      <c r="J1129" s="159">
        <f t="shared" si="22"/>
        <v>689.16625150180232</v>
      </c>
    </row>
    <row r="1130" spans="1:10" ht="16.5" thickBot="1">
      <c r="A1130" s="211"/>
      <c r="B1130" s="212"/>
      <c r="C1130" s="213"/>
      <c r="D1130" s="185" t="s">
        <v>810</v>
      </c>
      <c r="E1130" s="165">
        <v>4.0002646804675447E-2</v>
      </c>
      <c r="F1130" s="165">
        <v>5.5388280191089073E-2</v>
      </c>
      <c r="G1130" s="165">
        <v>6.1542533545654539E-2</v>
      </c>
      <c r="H1130" s="165">
        <v>5.5388280191089073E-2</v>
      </c>
      <c r="I1130" s="165">
        <v>4.3079773481958177E-2</v>
      </c>
      <c r="J1130" s="166">
        <f t="shared" si="22"/>
        <v>0.25540151421446627</v>
      </c>
    </row>
    <row r="1131" spans="1:10" ht="16.5" thickBot="1">
      <c r="A1131" s="211"/>
      <c r="B1131" s="212"/>
      <c r="C1131" s="213"/>
      <c r="D1131" s="185" t="s">
        <v>811</v>
      </c>
      <c r="E1131" s="165">
        <v>0</v>
      </c>
      <c r="F1131" s="165">
        <v>0</v>
      </c>
      <c r="G1131" s="165">
        <v>0</v>
      </c>
      <c r="H1131" s="165">
        <v>0</v>
      </c>
      <c r="I1131" s="165">
        <v>0</v>
      </c>
      <c r="J1131" s="166">
        <f t="shared" si="22"/>
        <v>0</v>
      </c>
    </row>
    <row r="1132" spans="1:10" ht="16.5" thickBot="1">
      <c r="A1132" s="211"/>
      <c r="B1132" s="212"/>
      <c r="C1132" s="213"/>
      <c r="D1132" s="185" t="s">
        <v>812</v>
      </c>
      <c r="E1132" s="158">
        <v>13</v>
      </c>
      <c r="F1132" s="158">
        <v>18</v>
      </c>
      <c r="G1132" s="158">
        <v>20</v>
      </c>
      <c r="H1132" s="158">
        <v>18</v>
      </c>
      <c r="I1132" s="158">
        <v>14</v>
      </c>
      <c r="J1132" s="159">
        <f t="shared" si="22"/>
        <v>83</v>
      </c>
    </row>
    <row r="1133" spans="1:10" ht="16.5" thickBot="1">
      <c r="A1133" s="211">
        <v>397</v>
      </c>
      <c r="B1133" s="212" t="s">
        <v>634</v>
      </c>
      <c r="C1133" s="213" t="s">
        <v>832</v>
      </c>
      <c r="D1133" s="185" t="s">
        <v>809</v>
      </c>
      <c r="E1133" s="158">
        <v>0</v>
      </c>
      <c r="F1133" s="158">
        <v>0</v>
      </c>
      <c r="G1133" s="158">
        <v>1.3080000000000001</v>
      </c>
      <c r="H1133" s="158">
        <v>0</v>
      </c>
      <c r="I1133" s="158">
        <v>0.436</v>
      </c>
      <c r="J1133" s="159">
        <f t="shared" si="22"/>
        <v>1.744</v>
      </c>
    </row>
    <row r="1134" spans="1:10" ht="16.5" thickBot="1">
      <c r="A1134" s="211"/>
      <c r="B1134" s="212"/>
      <c r="C1134" s="213"/>
      <c r="D1134" s="185" t="s">
        <v>810</v>
      </c>
      <c r="E1134" s="165">
        <v>0</v>
      </c>
      <c r="F1134" s="165">
        <v>0</v>
      </c>
      <c r="G1134" s="165">
        <v>0</v>
      </c>
      <c r="H1134" s="165">
        <v>0</v>
      </c>
      <c r="I1134" s="165">
        <v>0</v>
      </c>
      <c r="J1134" s="166">
        <f t="shared" si="22"/>
        <v>0</v>
      </c>
    </row>
    <row r="1135" spans="1:10" ht="16.5" thickBot="1">
      <c r="A1135" s="211"/>
      <c r="B1135" s="212"/>
      <c r="C1135" s="213"/>
      <c r="D1135" s="185" t="s">
        <v>811</v>
      </c>
      <c r="E1135" s="165">
        <v>0</v>
      </c>
      <c r="F1135" s="165">
        <v>0</v>
      </c>
      <c r="G1135" s="165">
        <v>1.2958963282937404E-3</v>
      </c>
      <c r="H1135" s="165">
        <v>0</v>
      </c>
      <c r="I1135" s="165">
        <v>4.3196544276458002E-4</v>
      </c>
      <c r="J1135" s="166">
        <f t="shared" si="22"/>
        <v>1.7278617710583205E-3</v>
      </c>
    </row>
    <row r="1136" spans="1:10" ht="16.5" thickBot="1">
      <c r="A1136" s="211"/>
      <c r="B1136" s="212"/>
      <c r="C1136" s="213"/>
      <c r="D1136" s="185" t="s">
        <v>812</v>
      </c>
      <c r="E1136" s="158">
        <v>0</v>
      </c>
      <c r="F1136" s="158">
        <v>0</v>
      </c>
      <c r="G1136" s="158">
        <v>3</v>
      </c>
      <c r="H1136" s="158">
        <v>0</v>
      </c>
      <c r="I1136" s="158">
        <v>1</v>
      </c>
      <c r="J1136" s="159">
        <f t="shared" si="22"/>
        <v>4</v>
      </c>
    </row>
    <row r="1137" spans="1:10" ht="16.5" customHeight="1" thickBot="1">
      <c r="A1137" s="211">
        <v>398</v>
      </c>
      <c r="B1137" s="212" t="s">
        <v>637</v>
      </c>
      <c r="C1137" s="213" t="s">
        <v>833</v>
      </c>
      <c r="D1137" s="185" t="s">
        <v>809</v>
      </c>
      <c r="E1137" s="158">
        <v>0</v>
      </c>
      <c r="F1137" s="158">
        <v>5.0101360000000001</v>
      </c>
      <c r="G1137" s="158">
        <v>5.0101360000000001</v>
      </c>
      <c r="H1137" s="158">
        <v>0</v>
      </c>
      <c r="I1137" s="158">
        <v>5.0101360000000001</v>
      </c>
      <c r="J1137" s="159">
        <f t="shared" si="22"/>
        <v>15.030408000000001</v>
      </c>
    </row>
    <row r="1138" spans="1:10" ht="16.5" thickBot="1">
      <c r="A1138" s="211"/>
      <c r="B1138" s="212"/>
      <c r="C1138" s="213"/>
      <c r="D1138" s="185" t="s">
        <v>810</v>
      </c>
      <c r="E1138" s="165">
        <v>0</v>
      </c>
      <c r="F1138" s="165">
        <v>7.5747196544276676E-4</v>
      </c>
      <c r="G1138" s="165">
        <v>7.5747196544276676E-4</v>
      </c>
      <c r="H1138" s="165">
        <v>0</v>
      </c>
      <c r="I1138" s="165">
        <v>7.5747196544276676E-4</v>
      </c>
      <c r="J1138" s="166">
        <f t="shared" si="22"/>
        <v>2.2724158963283005E-3</v>
      </c>
    </row>
    <row r="1139" spans="1:10" ht="16.5" thickBot="1">
      <c r="A1139" s="211"/>
      <c r="B1139" s="212"/>
      <c r="C1139" s="213"/>
      <c r="D1139" s="185" t="s">
        <v>811</v>
      </c>
      <c r="E1139" s="165">
        <v>0</v>
      </c>
      <c r="F1139" s="165">
        <v>7.5747196544276676E-4</v>
      </c>
      <c r="G1139" s="165">
        <v>7.5747196544276676E-4</v>
      </c>
      <c r="H1139" s="165">
        <v>0</v>
      </c>
      <c r="I1139" s="165">
        <v>7.5747196544276676E-4</v>
      </c>
      <c r="J1139" s="166">
        <f t="shared" si="22"/>
        <v>2.2724158963283005E-3</v>
      </c>
    </row>
    <row r="1140" spans="1:10" ht="16.5" thickBot="1">
      <c r="A1140" s="211"/>
      <c r="B1140" s="212"/>
      <c r="C1140" s="213"/>
      <c r="D1140" s="185" t="s">
        <v>812</v>
      </c>
      <c r="E1140" s="158">
        <v>0</v>
      </c>
      <c r="F1140" s="158">
        <v>1</v>
      </c>
      <c r="G1140" s="158">
        <v>1</v>
      </c>
      <c r="H1140" s="158">
        <v>0</v>
      </c>
      <c r="I1140" s="158">
        <v>1</v>
      </c>
      <c r="J1140" s="159">
        <f t="shared" si="22"/>
        <v>3</v>
      </c>
    </row>
    <row r="1141" spans="1:10" ht="16.5" thickBot="1">
      <c r="A1141" s="211">
        <v>399</v>
      </c>
      <c r="B1141" s="212" t="s">
        <v>640</v>
      </c>
      <c r="C1141" s="213" t="s">
        <v>834</v>
      </c>
      <c r="D1141" s="185" t="s">
        <v>809</v>
      </c>
      <c r="E1141" s="158">
        <v>0</v>
      </c>
      <c r="F1141" s="158">
        <v>0.17399999999999999</v>
      </c>
      <c r="G1141" s="158">
        <v>0.17399999999999999</v>
      </c>
      <c r="H1141" s="158">
        <v>0</v>
      </c>
      <c r="I1141" s="158">
        <v>0</v>
      </c>
      <c r="J1141" s="159">
        <f t="shared" si="22"/>
        <v>0.34799999999999998</v>
      </c>
    </row>
    <row r="1142" spans="1:10" ht="16.5" thickBot="1">
      <c r="A1142" s="211"/>
      <c r="B1142" s="212"/>
      <c r="C1142" s="213"/>
      <c r="D1142" s="185" t="s">
        <v>810</v>
      </c>
      <c r="E1142" s="165">
        <v>0</v>
      </c>
      <c r="F1142" s="165">
        <v>4.8596112311015253E-4</v>
      </c>
      <c r="G1142" s="165">
        <v>4.8596112311015253E-4</v>
      </c>
      <c r="H1142" s="165">
        <v>0</v>
      </c>
      <c r="I1142" s="165">
        <v>0</v>
      </c>
      <c r="J1142" s="166">
        <f t="shared" si="22"/>
        <v>9.7192224622030506E-4</v>
      </c>
    </row>
    <row r="1143" spans="1:10" ht="16.5" thickBot="1">
      <c r="A1143" s="211"/>
      <c r="B1143" s="212"/>
      <c r="C1143" s="213"/>
      <c r="D1143" s="185" t="s">
        <v>811</v>
      </c>
      <c r="E1143" s="165">
        <v>0</v>
      </c>
      <c r="F1143" s="165">
        <v>0</v>
      </c>
      <c r="G1143" s="165">
        <v>0</v>
      </c>
      <c r="H1143" s="165">
        <v>0</v>
      </c>
      <c r="I1143" s="165">
        <v>0</v>
      </c>
      <c r="J1143" s="166">
        <f t="shared" si="22"/>
        <v>0</v>
      </c>
    </row>
    <row r="1144" spans="1:10" ht="16.5" thickBot="1">
      <c r="A1144" s="211"/>
      <c r="B1144" s="212"/>
      <c r="C1144" s="213"/>
      <c r="D1144" s="185" t="s">
        <v>812</v>
      </c>
      <c r="E1144" s="158">
        <v>0</v>
      </c>
      <c r="F1144" s="158">
        <v>1</v>
      </c>
      <c r="G1144" s="158">
        <v>1</v>
      </c>
      <c r="H1144" s="158">
        <v>0</v>
      </c>
      <c r="I1144" s="158">
        <v>0</v>
      </c>
      <c r="J1144" s="159">
        <f t="shared" si="22"/>
        <v>2</v>
      </c>
    </row>
    <row r="1145" spans="1:10" ht="16.5" thickBot="1">
      <c r="A1145" s="211">
        <v>400</v>
      </c>
      <c r="B1145" s="212" t="s">
        <v>643</v>
      </c>
      <c r="C1145" s="213" t="s">
        <v>815</v>
      </c>
      <c r="D1145" s="185" t="s">
        <v>809</v>
      </c>
      <c r="E1145" s="158">
        <v>3691.4430000000002</v>
      </c>
      <c r="F1145" s="158">
        <v>5625.0559999999996</v>
      </c>
      <c r="G1145" s="158">
        <v>10019.630999999999</v>
      </c>
      <c r="H1145" s="158">
        <v>9668.0650000000005</v>
      </c>
      <c r="I1145" s="158">
        <v>6679.7539999999999</v>
      </c>
      <c r="J1145" s="159">
        <f t="shared" si="22"/>
        <v>35683.949000000001</v>
      </c>
    </row>
    <row r="1146" spans="1:10" ht="16.5" thickBot="1">
      <c r="A1146" s="211"/>
      <c r="B1146" s="212"/>
      <c r="C1146" s="213"/>
      <c r="D1146" s="185" t="s">
        <v>810</v>
      </c>
      <c r="E1146" s="165">
        <v>0.65224730021598454</v>
      </c>
      <c r="F1146" s="165">
        <v>0.9939006479481669</v>
      </c>
      <c r="G1146" s="165">
        <v>1.7703855291576722</v>
      </c>
      <c r="H1146" s="165">
        <v>1.7082667386609118</v>
      </c>
      <c r="I1146" s="165">
        <v>1.1802570194384485</v>
      </c>
      <c r="J1146" s="166">
        <f t="shared" si="22"/>
        <v>6.3050572354211836</v>
      </c>
    </row>
    <row r="1147" spans="1:10" ht="16.5" thickBot="1">
      <c r="A1147" s="211"/>
      <c r="B1147" s="212"/>
      <c r="C1147" s="213"/>
      <c r="D1147" s="185" t="s">
        <v>811</v>
      </c>
      <c r="E1147" s="165">
        <v>0.65224730021598454</v>
      </c>
      <c r="F1147" s="165">
        <v>0.9939006479481669</v>
      </c>
      <c r="G1147" s="165">
        <v>1.7703855291576722</v>
      </c>
      <c r="H1147" s="165">
        <v>1.7082667386609118</v>
      </c>
      <c r="I1147" s="165">
        <v>1.1802570194384485</v>
      </c>
      <c r="J1147" s="166">
        <f t="shared" si="22"/>
        <v>6.3050572354211836</v>
      </c>
    </row>
    <row r="1148" spans="1:10" ht="16.5" thickBot="1">
      <c r="A1148" s="211"/>
      <c r="B1148" s="212"/>
      <c r="C1148" s="213"/>
      <c r="D1148" s="185" t="s">
        <v>812</v>
      </c>
      <c r="E1148" s="158">
        <v>21</v>
      </c>
      <c r="F1148" s="158">
        <v>32</v>
      </c>
      <c r="G1148" s="158">
        <v>57</v>
      </c>
      <c r="H1148" s="158">
        <v>55</v>
      </c>
      <c r="I1148" s="158">
        <v>38</v>
      </c>
      <c r="J1148" s="159">
        <f t="shared" si="22"/>
        <v>203</v>
      </c>
    </row>
    <row r="1149" spans="1:10" ht="16.5" thickBot="1">
      <c r="A1149" s="211">
        <v>401</v>
      </c>
      <c r="B1149" s="212" t="s">
        <v>646</v>
      </c>
      <c r="C1149" s="213" t="s">
        <v>907</v>
      </c>
      <c r="D1149" s="185" t="s">
        <v>809</v>
      </c>
      <c r="E1149" s="158">
        <v>3.2869200000000003</v>
      </c>
      <c r="F1149" s="158">
        <v>4.9303800000000004</v>
      </c>
      <c r="G1149" s="158">
        <v>6.5738400000000006</v>
      </c>
      <c r="H1149" s="158">
        <v>8.2172999999999998</v>
      </c>
      <c r="I1149" s="158">
        <v>9.8607599999999991</v>
      </c>
      <c r="J1149" s="159">
        <f t="shared" si="22"/>
        <v>32.869199999999999</v>
      </c>
    </row>
    <row r="1150" spans="1:10" ht="16.5" thickBot="1">
      <c r="A1150" s="211"/>
      <c r="B1150" s="212"/>
      <c r="C1150" s="213"/>
      <c r="D1150" s="185" t="s">
        <v>810</v>
      </c>
      <c r="E1150" s="165">
        <v>5.1619870410367309E-4</v>
      </c>
      <c r="F1150" s="165">
        <v>7.7429805615550969E-4</v>
      </c>
      <c r="G1150" s="165">
        <v>1.0323974082073462E-3</v>
      </c>
      <c r="H1150" s="165">
        <v>1.2904967602591828E-3</v>
      </c>
      <c r="I1150" s="165">
        <v>1.5485961123110192E-3</v>
      </c>
      <c r="J1150" s="166">
        <f t="shared" si="22"/>
        <v>5.1619870410367311E-3</v>
      </c>
    </row>
    <row r="1151" spans="1:10" ht="16.5" thickBot="1">
      <c r="A1151" s="211"/>
      <c r="B1151" s="212"/>
      <c r="C1151" s="213"/>
      <c r="D1151" s="185" t="s">
        <v>811</v>
      </c>
      <c r="E1151" s="165">
        <v>4.2980561555075718E-4</v>
      </c>
      <c r="F1151" s="165">
        <v>6.4470842332613567E-4</v>
      </c>
      <c r="G1151" s="165">
        <v>8.5961123110151437E-4</v>
      </c>
      <c r="H1151" s="165">
        <v>1.074514038876893E-3</v>
      </c>
      <c r="I1151" s="165">
        <v>1.2894168466522716E-3</v>
      </c>
      <c r="J1151" s="166">
        <f t="shared" si="22"/>
        <v>4.2980561555075718E-3</v>
      </c>
    </row>
    <row r="1152" spans="1:10" ht="16.5" thickBot="1">
      <c r="A1152" s="211"/>
      <c r="B1152" s="212"/>
      <c r="C1152" s="213"/>
      <c r="D1152" s="185" t="s">
        <v>812</v>
      </c>
      <c r="E1152" s="158">
        <v>2</v>
      </c>
      <c r="F1152" s="158">
        <v>3</v>
      </c>
      <c r="G1152" s="158">
        <v>4</v>
      </c>
      <c r="H1152" s="158">
        <v>5</v>
      </c>
      <c r="I1152" s="158">
        <v>6</v>
      </c>
      <c r="J1152" s="159">
        <f t="shared" si="22"/>
        <v>20</v>
      </c>
    </row>
    <row r="1153" spans="1:10" ht="16.5" thickBot="1">
      <c r="A1153" s="211">
        <v>430</v>
      </c>
      <c r="B1153" s="212" t="s">
        <v>648</v>
      </c>
      <c r="C1153" s="213" t="s">
        <v>830</v>
      </c>
      <c r="D1153" s="185" t="s">
        <v>809</v>
      </c>
      <c r="E1153" s="158">
        <v>2.2053700792256294</v>
      </c>
      <c r="F1153" s="158">
        <v>4.4107401584512589</v>
      </c>
      <c r="G1153" s="158">
        <v>3.3080551188384444</v>
      </c>
      <c r="H1153" s="158">
        <v>3.3080551188384444</v>
      </c>
      <c r="I1153" s="158">
        <v>2.2053700792256294</v>
      </c>
      <c r="J1153" s="159">
        <f t="shared" si="22"/>
        <v>15.437590554579407</v>
      </c>
    </row>
    <row r="1154" spans="1:10" ht="16.5" thickBot="1">
      <c r="A1154" s="211"/>
      <c r="B1154" s="212"/>
      <c r="C1154" s="213"/>
      <c r="D1154" s="185" t="s">
        <v>810</v>
      </c>
      <c r="E1154" s="165">
        <v>2.7187319141907992E-4</v>
      </c>
      <c r="F1154" s="165">
        <v>5.4374638283815984E-4</v>
      </c>
      <c r="G1154" s="165">
        <v>4.0780978712861985E-4</v>
      </c>
      <c r="H1154" s="165">
        <v>4.0780978712861985E-4</v>
      </c>
      <c r="I1154" s="165">
        <v>2.7187319141907992E-4</v>
      </c>
      <c r="J1154" s="166">
        <f t="shared" si="22"/>
        <v>1.9031123399335594E-3</v>
      </c>
    </row>
    <row r="1155" spans="1:10" ht="16.5" thickBot="1">
      <c r="A1155" s="211"/>
      <c r="B1155" s="212"/>
      <c r="C1155" s="213"/>
      <c r="D1155" s="185" t="s">
        <v>811</v>
      </c>
      <c r="E1155" s="165">
        <v>2.7187319141907992E-4</v>
      </c>
      <c r="F1155" s="165">
        <v>5.4374638283815984E-4</v>
      </c>
      <c r="G1155" s="165">
        <v>4.0780978712861985E-4</v>
      </c>
      <c r="H1155" s="165">
        <v>4.0780978712861985E-4</v>
      </c>
      <c r="I1155" s="165">
        <v>2.7187319141907992E-4</v>
      </c>
      <c r="J1155" s="166">
        <f t="shared" si="22"/>
        <v>1.9031123399335594E-3</v>
      </c>
    </row>
    <row r="1156" spans="1:10" ht="16.5" thickBot="1">
      <c r="A1156" s="211"/>
      <c r="B1156" s="212"/>
      <c r="C1156" s="213"/>
      <c r="D1156" s="185" t="s">
        <v>812</v>
      </c>
      <c r="E1156" s="158">
        <v>2</v>
      </c>
      <c r="F1156" s="158">
        <v>4</v>
      </c>
      <c r="G1156" s="158">
        <v>3</v>
      </c>
      <c r="H1156" s="158">
        <v>3</v>
      </c>
      <c r="I1156" s="158">
        <v>2</v>
      </c>
      <c r="J1156" s="159">
        <f t="shared" si="22"/>
        <v>14</v>
      </c>
    </row>
    <row r="1157" spans="1:10" ht="16.5" customHeight="1" thickBot="1">
      <c r="A1157" s="211">
        <v>567</v>
      </c>
      <c r="B1157" s="212" t="s">
        <v>651</v>
      </c>
      <c r="C1157" s="213" t="s">
        <v>908</v>
      </c>
      <c r="D1157" s="185" t="s">
        <v>809</v>
      </c>
      <c r="E1157" s="158">
        <v>1537.4232</v>
      </c>
      <c r="F1157" s="158">
        <v>1676.1204000000002</v>
      </c>
      <c r="G1157" s="158">
        <v>1750.8758400000002</v>
      </c>
      <c r="H1157" s="158">
        <v>1676.1204000000002</v>
      </c>
      <c r="I1157" s="158">
        <v>1537.4232</v>
      </c>
      <c r="J1157" s="159">
        <f t="shared" si="22"/>
        <v>8177.9630399999996</v>
      </c>
    </row>
    <row r="1158" spans="1:10" ht="16.5" thickBot="1">
      <c r="A1158" s="211"/>
      <c r="B1158" s="212"/>
      <c r="C1158" s="213"/>
      <c r="D1158" s="185" t="s">
        <v>810</v>
      </c>
      <c r="E1158" s="165">
        <v>0</v>
      </c>
      <c r="F1158" s="165">
        <v>0</v>
      </c>
      <c r="G1158" s="165">
        <v>0</v>
      </c>
      <c r="H1158" s="165">
        <v>0</v>
      </c>
      <c r="I1158" s="165">
        <v>0</v>
      </c>
      <c r="J1158" s="166">
        <f t="shared" si="22"/>
        <v>0</v>
      </c>
    </row>
    <row r="1159" spans="1:10" ht="16.5" thickBot="1">
      <c r="A1159" s="211"/>
      <c r="B1159" s="212"/>
      <c r="C1159" s="213"/>
      <c r="D1159" s="185" t="s">
        <v>811</v>
      </c>
      <c r="E1159" s="165">
        <v>0.20693520518358588</v>
      </c>
      <c r="F1159" s="165">
        <v>0.22560367170626414</v>
      </c>
      <c r="G1159" s="165">
        <v>0.23566565874730089</v>
      </c>
      <c r="H1159" s="165">
        <v>0.22560367170626414</v>
      </c>
      <c r="I1159" s="165">
        <v>0.20693520518358588</v>
      </c>
      <c r="J1159" s="166">
        <f t="shared" si="22"/>
        <v>1.100743412527001</v>
      </c>
    </row>
    <row r="1160" spans="1:10" ht="16.5" thickBot="1">
      <c r="A1160" s="211"/>
      <c r="B1160" s="212"/>
      <c r="C1160" s="213"/>
      <c r="D1160" s="185" t="s">
        <v>812</v>
      </c>
      <c r="E1160" s="158">
        <v>3270</v>
      </c>
      <c r="F1160" s="158">
        <v>3565</v>
      </c>
      <c r="G1160" s="158">
        <v>3724</v>
      </c>
      <c r="H1160" s="158">
        <v>3565</v>
      </c>
      <c r="I1160" s="158">
        <v>3270</v>
      </c>
      <c r="J1160" s="159">
        <f t="shared" si="22"/>
        <v>17394</v>
      </c>
    </row>
    <row r="1161" spans="1:10" ht="16.5" customHeight="1" thickBot="1">
      <c r="A1161" s="211">
        <v>568</v>
      </c>
      <c r="B1161" s="212" t="s">
        <v>653</v>
      </c>
      <c r="C1161" s="213" t="s">
        <v>908</v>
      </c>
      <c r="D1161" s="185" t="s">
        <v>809</v>
      </c>
      <c r="E1161" s="158">
        <v>1179.5565599999998</v>
      </c>
      <c r="F1161" s="158">
        <v>1308.7828</v>
      </c>
      <c r="G1161" s="158">
        <v>1745.2884799999999</v>
      </c>
      <c r="H1161" s="158">
        <v>1308.7828</v>
      </c>
      <c r="I1161" s="158">
        <v>1179.5565599999998</v>
      </c>
      <c r="J1161" s="159">
        <f t="shared" si="22"/>
        <v>6721.9672</v>
      </c>
    </row>
    <row r="1162" spans="1:10" ht="16.5" thickBot="1">
      <c r="A1162" s="211"/>
      <c r="B1162" s="212"/>
      <c r="C1162" s="213"/>
      <c r="D1162" s="185" t="s">
        <v>810</v>
      </c>
      <c r="E1162" s="165">
        <v>5.7251079913607075E-2</v>
      </c>
      <c r="F1162" s="165">
        <v>6.3523218142548785E-2</v>
      </c>
      <c r="G1162" s="165">
        <v>8.4709503239741066E-2</v>
      </c>
      <c r="H1162" s="165">
        <v>6.3523218142548785E-2</v>
      </c>
      <c r="I1162" s="165">
        <v>5.7251079913607075E-2</v>
      </c>
      <c r="J1162" s="166">
        <f t="shared" si="22"/>
        <v>0.3262580993520528</v>
      </c>
    </row>
    <row r="1163" spans="1:10" ht="16.5" thickBot="1">
      <c r="A1163" s="211"/>
      <c r="B1163" s="212"/>
      <c r="C1163" s="213"/>
      <c r="D1163" s="185" t="s">
        <v>811</v>
      </c>
      <c r="E1163" s="165">
        <v>0.30742095032397493</v>
      </c>
      <c r="F1163" s="165">
        <v>0.34110043196544371</v>
      </c>
      <c r="G1163" s="165">
        <v>0.45486436285097326</v>
      </c>
      <c r="H1163" s="165">
        <v>0.34110043196544371</v>
      </c>
      <c r="I1163" s="165">
        <v>0.30742095032397493</v>
      </c>
      <c r="J1163" s="166">
        <f t="shared" si="22"/>
        <v>1.7519071274298106</v>
      </c>
    </row>
    <row r="1164" spans="1:10" ht="16.5" thickBot="1">
      <c r="A1164" s="211"/>
      <c r="B1164" s="212"/>
      <c r="C1164" s="213"/>
      <c r="D1164" s="185" t="s">
        <v>812</v>
      </c>
      <c r="E1164" s="158">
        <v>3213</v>
      </c>
      <c r="F1164" s="158">
        <v>3565</v>
      </c>
      <c r="G1164" s="158">
        <v>4754</v>
      </c>
      <c r="H1164" s="158">
        <v>3565</v>
      </c>
      <c r="I1164" s="158">
        <v>3213</v>
      </c>
      <c r="J1164" s="159">
        <f t="shared" si="22"/>
        <v>18310</v>
      </c>
    </row>
    <row r="1165" spans="1:10" ht="16.5" customHeight="1" thickBot="1">
      <c r="A1165" s="211">
        <v>569</v>
      </c>
      <c r="B1165" s="212" t="s">
        <v>655</v>
      </c>
      <c r="C1165" s="213" t="s">
        <v>908</v>
      </c>
      <c r="D1165" s="185" t="s">
        <v>809</v>
      </c>
      <c r="E1165" s="158">
        <v>3029.1160399999999</v>
      </c>
      <c r="F1165" s="158">
        <v>3271.4739199999999</v>
      </c>
      <c r="G1165" s="158">
        <v>3428.0414000000001</v>
      </c>
      <c r="H1165" s="158">
        <v>3271.4739199999999</v>
      </c>
      <c r="I1165" s="158">
        <v>3029.1160399999999</v>
      </c>
      <c r="J1165" s="159">
        <f t="shared" si="22"/>
        <v>16029.221320000001</v>
      </c>
    </row>
    <row r="1166" spans="1:10" ht="16.5" thickBot="1">
      <c r="A1166" s="211"/>
      <c r="B1166" s="212"/>
      <c r="C1166" s="213"/>
      <c r="D1166" s="185" t="s">
        <v>810</v>
      </c>
      <c r="E1166" s="165">
        <v>0.82955518358531544</v>
      </c>
      <c r="F1166" s="165">
        <v>0.89592742980561801</v>
      </c>
      <c r="G1166" s="165">
        <v>0.9388050755939551</v>
      </c>
      <c r="H1166" s="165">
        <v>0.89592742980561801</v>
      </c>
      <c r="I1166" s="165">
        <v>0.82955518358531544</v>
      </c>
      <c r="J1166" s="166">
        <f t="shared" si="22"/>
        <v>4.3897703023758226</v>
      </c>
    </row>
    <row r="1167" spans="1:10" ht="16.5" thickBot="1">
      <c r="A1167" s="211"/>
      <c r="B1167" s="212"/>
      <c r="C1167" s="213"/>
      <c r="D1167" s="185" t="s">
        <v>811</v>
      </c>
      <c r="E1167" s="165">
        <v>0.78974751619870631</v>
      </c>
      <c r="F1167" s="165">
        <v>0.85293477321814504</v>
      </c>
      <c r="G1167" s="165">
        <v>0.89375485961123358</v>
      </c>
      <c r="H1167" s="165">
        <v>0.85293477321814504</v>
      </c>
      <c r="I1167" s="165">
        <v>0.78974751619870631</v>
      </c>
      <c r="J1167" s="166">
        <f t="shared" si="22"/>
        <v>4.1791194384449364</v>
      </c>
    </row>
    <row r="1168" spans="1:10" ht="16.5" thickBot="1">
      <c r="A1168" s="211"/>
      <c r="B1168" s="212"/>
      <c r="C1168" s="213"/>
      <c r="D1168" s="185" t="s">
        <v>812</v>
      </c>
      <c r="E1168" s="158">
        <v>4237</v>
      </c>
      <c r="F1168" s="158">
        <v>4576</v>
      </c>
      <c r="G1168" s="158">
        <v>4795</v>
      </c>
      <c r="H1168" s="158">
        <v>4576</v>
      </c>
      <c r="I1168" s="158">
        <v>4237</v>
      </c>
      <c r="J1168" s="159">
        <f t="shared" si="22"/>
        <v>22421</v>
      </c>
    </row>
    <row r="1169" spans="1:10" ht="16.5" customHeight="1" thickBot="1">
      <c r="A1169" s="211">
        <v>570</v>
      </c>
      <c r="B1169" s="212" t="s">
        <v>656</v>
      </c>
      <c r="C1169" s="213" t="s">
        <v>908</v>
      </c>
      <c r="D1169" s="185" t="s">
        <v>809</v>
      </c>
      <c r="E1169" s="158">
        <v>854.64711</v>
      </c>
      <c r="F1169" s="158">
        <v>968.43501000000003</v>
      </c>
      <c r="G1169" s="158">
        <v>1013.3788499999999</v>
      </c>
      <c r="H1169" s="158">
        <v>920.82501000000002</v>
      </c>
      <c r="I1169" s="158">
        <v>854.64711</v>
      </c>
      <c r="J1169" s="159">
        <f t="shared" si="22"/>
        <v>4611.9330900000004</v>
      </c>
    </row>
    <row r="1170" spans="1:10" ht="16.5" thickBot="1">
      <c r="A1170" s="211"/>
      <c r="B1170" s="212"/>
      <c r="C1170" s="213"/>
      <c r="D1170" s="185" t="s">
        <v>810</v>
      </c>
      <c r="E1170" s="165">
        <v>0.234564902807776</v>
      </c>
      <c r="F1170" s="165">
        <v>0.26579492440604829</v>
      </c>
      <c r="G1170" s="165">
        <v>0.27813012958963362</v>
      </c>
      <c r="H1170" s="165">
        <v>0.25272796976241968</v>
      </c>
      <c r="I1170" s="165">
        <v>0.234564902807776</v>
      </c>
      <c r="J1170" s="166">
        <f t="shared" si="22"/>
        <v>1.2657828293736537</v>
      </c>
    </row>
    <row r="1171" spans="1:10" ht="16.5" thickBot="1">
      <c r="A1171" s="211"/>
      <c r="B1171" s="212"/>
      <c r="C1171" s="213"/>
      <c r="D1171" s="185" t="s">
        <v>811</v>
      </c>
      <c r="E1171" s="165">
        <v>0.22293358531317556</v>
      </c>
      <c r="F1171" s="165">
        <v>0.25261501079913679</v>
      </c>
      <c r="G1171" s="165">
        <v>0.26433855291576747</v>
      </c>
      <c r="H1171" s="165">
        <v>0.2401960043196551</v>
      </c>
      <c r="I1171" s="165">
        <v>0.22293358531317556</v>
      </c>
      <c r="J1171" s="166">
        <f t="shared" si="22"/>
        <v>1.2030167386609105</v>
      </c>
    </row>
    <row r="1172" spans="1:10" ht="16.5" thickBot="1">
      <c r="A1172" s="211"/>
      <c r="B1172" s="212"/>
      <c r="C1172" s="213"/>
      <c r="D1172" s="185" t="s">
        <v>812</v>
      </c>
      <c r="E1172" s="158">
        <v>17951</v>
      </c>
      <c r="F1172" s="158">
        <v>20341</v>
      </c>
      <c r="G1172" s="158">
        <v>21285</v>
      </c>
      <c r="H1172" s="158">
        <v>19341</v>
      </c>
      <c r="I1172" s="158">
        <v>17951</v>
      </c>
      <c r="J1172" s="159">
        <f t="shared" si="22"/>
        <v>96869</v>
      </c>
    </row>
    <row r="1173" spans="1:10" ht="16.5" customHeight="1" thickBot="1">
      <c r="A1173" s="211">
        <v>571</v>
      </c>
      <c r="B1173" s="212" t="s">
        <v>657</v>
      </c>
      <c r="C1173" s="213" t="s">
        <v>909</v>
      </c>
      <c r="D1173" s="185" t="s">
        <v>809</v>
      </c>
      <c r="E1173" s="158">
        <v>0</v>
      </c>
      <c r="F1173" s="158">
        <v>30.096518607442974</v>
      </c>
      <c r="G1173" s="158">
        <v>30.096518607442974</v>
      </c>
      <c r="H1173" s="158">
        <v>30.096518607442974</v>
      </c>
      <c r="I1173" s="158">
        <v>30.096518607442974</v>
      </c>
      <c r="J1173" s="159">
        <f t="shared" si="22"/>
        <v>120.3860744297719</v>
      </c>
    </row>
    <row r="1174" spans="1:10" ht="16.5" thickBot="1">
      <c r="A1174" s="211"/>
      <c r="B1174" s="212"/>
      <c r="C1174" s="213"/>
      <c r="D1174" s="185" t="s">
        <v>810</v>
      </c>
      <c r="E1174" s="165">
        <v>0</v>
      </c>
      <c r="F1174" s="165">
        <v>1.5472998860192067E-2</v>
      </c>
      <c r="G1174" s="165">
        <v>1.5472998860192067E-2</v>
      </c>
      <c r="H1174" s="165">
        <v>1.5472998860192067E-2</v>
      </c>
      <c r="I1174" s="165">
        <v>1.5472998860192067E-2</v>
      </c>
      <c r="J1174" s="166">
        <f t="shared" si="22"/>
        <v>6.1891995440768267E-2</v>
      </c>
    </row>
    <row r="1175" spans="1:10" ht="16.5" thickBot="1">
      <c r="A1175" s="211"/>
      <c r="B1175" s="212"/>
      <c r="C1175" s="213"/>
      <c r="D1175" s="185" t="s">
        <v>811</v>
      </c>
      <c r="E1175" s="165">
        <v>0</v>
      </c>
      <c r="F1175" s="165">
        <v>6.1686331834245765E-3</v>
      </c>
      <c r="G1175" s="165">
        <v>6.1686331834245765E-3</v>
      </c>
      <c r="H1175" s="165">
        <v>6.1686331834245765E-3</v>
      </c>
      <c r="I1175" s="165">
        <v>6.1686331834245765E-3</v>
      </c>
      <c r="J1175" s="166">
        <f t="shared" si="22"/>
        <v>2.4674532733698306E-2</v>
      </c>
    </row>
    <row r="1176" spans="1:10" ht="16.5" thickBot="1">
      <c r="A1176" s="211"/>
      <c r="B1176" s="212"/>
      <c r="C1176" s="213"/>
      <c r="D1176" s="185" t="s">
        <v>812</v>
      </c>
      <c r="E1176" s="158">
        <v>0</v>
      </c>
      <c r="F1176" s="158">
        <v>40</v>
      </c>
      <c r="G1176" s="158">
        <v>40</v>
      </c>
      <c r="H1176" s="158">
        <v>40</v>
      </c>
      <c r="I1176" s="158">
        <v>40</v>
      </c>
      <c r="J1176" s="159">
        <f t="shared" si="22"/>
        <v>160</v>
      </c>
    </row>
    <row r="1177" spans="1:10" ht="16.5" customHeight="1" thickBot="1">
      <c r="A1177" s="211">
        <v>572</v>
      </c>
      <c r="B1177" s="212" t="s">
        <v>659</v>
      </c>
      <c r="C1177" s="213" t="s">
        <v>909</v>
      </c>
      <c r="D1177" s="185" t="s">
        <v>809</v>
      </c>
      <c r="E1177" s="158">
        <v>0</v>
      </c>
      <c r="F1177" s="158">
        <v>30.413810119792689</v>
      </c>
      <c r="G1177" s="158">
        <v>30.413810119792689</v>
      </c>
      <c r="H1177" s="158">
        <v>30.413810119792689</v>
      </c>
      <c r="I1177" s="158">
        <v>30.413810119792689</v>
      </c>
      <c r="J1177" s="159">
        <f t="shared" si="22"/>
        <v>121.65524047917076</v>
      </c>
    </row>
    <row r="1178" spans="1:10" ht="16.5" thickBot="1">
      <c r="A1178" s="211"/>
      <c r="B1178" s="212"/>
      <c r="C1178" s="213"/>
      <c r="D1178" s="185" t="s">
        <v>810</v>
      </c>
      <c r="E1178" s="165">
        <v>0</v>
      </c>
      <c r="F1178" s="165">
        <v>1.5636122418533519E-2</v>
      </c>
      <c r="G1178" s="165">
        <v>1.5636122418533519E-2</v>
      </c>
      <c r="H1178" s="165">
        <v>1.5636122418533519E-2</v>
      </c>
      <c r="I1178" s="165">
        <v>1.5636122418533519E-2</v>
      </c>
      <c r="J1178" s="166">
        <f t="shared" si="22"/>
        <v>6.2544489674134077E-2</v>
      </c>
    </row>
    <row r="1179" spans="1:10" ht="16.5" thickBot="1">
      <c r="A1179" s="211"/>
      <c r="B1179" s="212"/>
      <c r="C1179" s="213"/>
      <c r="D1179" s="185" t="s">
        <v>811</v>
      </c>
      <c r="E1179" s="165">
        <v>0</v>
      </c>
      <c r="F1179" s="165">
        <v>6.2336657866112902E-3</v>
      </c>
      <c r="G1179" s="165">
        <v>6.2336657866112902E-3</v>
      </c>
      <c r="H1179" s="165">
        <v>6.2336657866112902E-3</v>
      </c>
      <c r="I1179" s="165">
        <v>6.2336657866112902E-3</v>
      </c>
      <c r="J1179" s="166">
        <f t="shared" si="22"/>
        <v>2.4934663146445161E-2</v>
      </c>
    </row>
    <row r="1180" spans="1:10" ht="16.5" thickBot="1">
      <c r="A1180" s="211"/>
      <c r="B1180" s="212"/>
      <c r="C1180" s="213"/>
      <c r="D1180" s="185" t="s">
        <v>812</v>
      </c>
      <c r="E1180" s="158">
        <v>0</v>
      </c>
      <c r="F1180" s="158">
        <v>40</v>
      </c>
      <c r="G1180" s="158">
        <v>40</v>
      </c>
      <c r="H1180" s="158">
        <v>40</v>
      </c>
      <c r="I1180" s="158">
        <v>40</v>
      </c>
      <c r="J1180" s="159">
        <f t="shared" si="22"/>
        <v>160</v>
      </c>
    </row>
    <row r="1181" spans="1:10" ht="16.5" customHeight="1" thickBot="1">
      <c r="A1181" s="211">
        <v>573</v>
      </c>
      <c r="B1181" s="212" t="s">
        <v>661</v>
      </c>
      <c r="C1181" s="213" t="s">
        <v>910</v>
      </c>
      <c r="D1181" s="185" t="s">
        <v>809</v>
      </c>
      <c r="E1181" s="158">
        <v>0</v>
      </c>
      <c r="F1181" s="158">
        <v>75.063440529061523</v>
      </c>
      <c r="G1181" s="158">
        <v>76.59534747863421</v>
      </c>
      <c r="H1181" s="158">
        <v>76.59534747863421</v>
      </c>
      <c r="I1181" s="158">
        <v>76.59534747863421</v>
      </c>
      <c r="J1181" s="159">
        <f t="shared" si="22"/>
        <v>304.84948296496418</v>
      </c>
    </row>
    <row r="1182" spans="1:10" ht="16.5" thickBot="1">
      <c r="A1182" s="211"/>
      <c r="B1182" s="212"/>
      <c r="C1182" s="213"/>
      <c r="D1182" s="185" t="s">
        <v>810</v>
      </c>
      <c r="E1182" s="165">
        <v>0</v>
      </c>
      <c r="F1182" s="165">
        <v>5.4700027763567111E-2</v>
      </c>
      <c r="G1182" s="165">
        <v>5.5816354860782763E-2</v>
      </c>
      <c r="H1182" s="165">
        <v>5.5816354860782763E-2</v>
      </c>
      <c r="I1182" s="165">
        <v>5.5816354860782763E-2</v>
      </c>
      <c r="J1182" s="166">
        <f t="shared" ref="J1182:J1245" si="23">SUM(E1182:I1182)</f>
        <v>0.2221490923459154</v>
      </c>
    </row>
    <row r="1183" spans="1:10" ht="16.5" thickBot="1">
      <c r="A1183" s="211"/>
      <c r="B1183" s="212"/>
      <c r="C1183" s="213"/>
      <c r="D1183" s="185" t="s">
        <v>811</v>
      </c>
      <c r="E1183" s="165">
        <v>0</v>
      </c>
      <c r="F1183" s="165">
        <v>4.1818172272409637E-2</v>
      </c>
      <c r="G1183" s="165">
        <v>4.267160435960167E-2</v>
      </c>
      <c r="H1183" s="165">
        <v>4.267160435960167E-2</v>
      </c>
      <c r="I1183" s="165">
        <v>4.267160435960167E-2</v>
      </c>
      <c r="J1183" s="166">
        <f t="shared" si="23"/>
        <v>0.16983298535121466</v>
      </c>
    </row>
    <row r="1184" spans="1:10" ht="16.5" thickBot="1">
      <c r="A1184" s="211"/>
      <c r="B1184" s="212"/>
      <c r="C1184" s="213"/>
      <c r="D1184" s="185" t="s">
        <v>812</v>
      </c>
      <c r="E1184" s="158">
        <v>0</v>
      </c>
      <c r="F1184" s="158">
        <v>49</v>
      </c>
      <c r="G1184" s="158">
        <v>50</v>
      </c>
      <c r="H1184" s="158">
        <v>50</v>
      </c>
      <c r="I1184" s="158">
        <v>50</v>
      </c>
      <c r="J1184" s="159">
        <f t="shared" si="23"/>
        <v>199</v>
      </c>
    </row>
    <row r="1185" spans="1:10" ht="16.5" customHeight="1" thickBot="1">
      <c r="A1185" s="211">
        <v>574</v>
      </c>
      <c r="B1185" s="212" t="s">
        <v>663</v>
      </c>
      <c r="C1185" s="213" t="s">
        <v>907</v>
      </c>
      <c r="D1185" s="185" t="s">
        <v>809</v>
      </c>
      <c r="E1185" s="158">
        <v>1.6434600000000001</v>
      </c>
      <c r="F1185" s="158">
        <v>1.6434600000000001</v>
      </c>
      <c r="G1185" s="158">
        <v>3.2869200000000003</v>
      </c>
      <c r="H1185" s="158">
        <v>3.2869200000000003</v>
      </c>
      <c r="I1185" s="158">
        <v>1.6434600000000001</v>
      </c>
      <c r="J1185" s="159">
        <f t="shared" si="23"/>
        <v>11.50422</v>
      </c>
    </row>
    <row r="1186" spans="1:10" ht="16.5" thickBot="1">
      <c r="A1186" s="211"/>
      <c r="B1186" s="212"/>
      <c r="C1186" s="213"/>
      <c r="D1186" s="185" t="s">
        <v>810</v>
      </c>
      <c r="E1186" s="165">
        <v>2.5809935205183655E-4</v>
      </c>
      <c r="F1186" s="165">
        <v>2.5809935205183655E-4</v>
      </c>
      <c r="G1186" s="165">
        <v>5.1619870410367309E-4</v>
      </c>
      <c r="H1186" s="165">
        <v>5.1619870410367309E-4</v>
      </c>
      <c r="I1186" s="165">
        <v>2.5809935205183655E-4</v>
      </c>
      <c r="J1186" s="166">
        <f t="shared" si="23"/>
        <v>1.8066954643628558E-3</v>
      </c>
    </row>
    <row r="1187" spans="1:10" ht="16.5" thickBot="1">
      <c r="A1187" s="211"/>
      <c r="B1187" s="212"/>
      <c r="C1187" s="213"/>
      <c r="D1187" s="185" t="s">
        <v>811</v>
      </c>
      <c r="E1187" s="165">
        <v>2.1490280777537859E-4</v>
      </c>
      <c r="F1187" s="165">
        <v>2.1490280777537859E-4</v>
      </c>
      <c r="G1187" s="165">
        <v>4.2980561555075718E-4</v>
      </c>
      <c r="H1187" s="165">
        <v>4.2980561555075718E-4</v>
      </c>
      <c r="I1187" s="165">
        <v>2.1490280777537859E-4</v>
      </c>
      <c r="J1187" s="166">
        <f t="shared" si="23"/>
        <v>1.5043196544276501E-3</v>
      </c>
    </row>
    <row r="1188" spans="1:10" ht="16.5" thickBot="1">
      <c r="A1188" s="211"/>
      <c r="B1188" s="212"/>
      <c r="C1188" s="213"/>
      <c r="D1188" s="185" t="s">
        <v>812</v>
      </c>
      <c r="E1188" s="158">
        <v>1</v>
      </c>
      <c r="F1188" s="158">
        <v>1</v>
      </c>
      <c r="G1188" s="158">
        <v>2</v>
      </c>
      <c r="H1188" s="158">
        <v>2</v>
      </c>
      <c r="I1188" s="158">
        <v>1</v>
      </c>
      <c r="J1188" s="159">
        <f t="shared" si="23"/>
        <v>7</v>
      </c>
    </row>
    <row r="1189" spans="1:10" ht="16.5" customHeight="1" thickBot="1">
      <c r="A1189" s="211">
        <v>575</v>
      </c>
      <c r="B1189" s="212" t="s">
        <v>664</v>
      </c>
      <c r="C1189" s="213" t="s">
        <v>863</v>
      </c>
      <c r="D1189" s="185" t="s">
        <v>809</v>
      </c>
      <c r="E1189" s="158">
        <v>20.15466</v>
      </c>
      <c r="F1189" s="158">
        <v>20.15466</v>
      </c>
      <c r="G1189" s="158">
        <v>20.15466</v>
      </c>
      <c r="H1189" s="158">
        <v>20.15466</v>
      </c>
      <c r="I1189" s="158">
        <v>20.15466</v>
      </c>
      <c r="J1189" s="159">
        <f t="shared" si="23"/>
        <v>100.77330000000001</v>
      </c>
    </row>
    <row r="1190" spans="1:10" ht="16.5" thickBot="1">
      <c r="A1190" s="211"/>
      <c r="B1190" s="212"/>
      <c r="C1190" s="213"/>
      <c r="D1190" s="185" t="s">
        <v>810</v>
      </c>
      <c r="E1190" s="165">
        <v>6.4427645788337111E-3</v>
      </c>
      <c r="F1190" s="165">
        <v>6.4427645788337111E-3</v>
      </c>
      <c r="G1190" s="165">
        <v>6.4427645788337111E-3</v>
      </c>
      <c r="H1190" s="165">
        <v>6.4427645788337111E-3</v>
      </c>
      <c r="I1190" s="165">
        <v>6.4427645788337111E-3</v>
      </c>
      <c r="J1190" s="166">
        <f t="shared" si="23"/>
        <v>3.2213822894168555E-2</v>
      </c>
    </row>
    <row r="1191" spans="1:10" ht="16.5" thickBot="1">
      <c r="A1191" s="211"/>
      <c r="B1191" s="212"/>
      <c r="C1191" s="213"/>
      <c r="D1191" s="185" t="s">
        <v>811</v>
      </c>
      <c r="E1191" s="165">
        <v>1.7451403887689033E-4</v>
      </c>
      <c r="F1191" s="165">
        <v>1.7451403887689033E-4</v>
      </c>
      <c r="G1191" s="165">
        <v>1.7451403887689033E-4</v>
      </c>
      <c r="H1191" s="165">
        <v>1.7451403887689033E-4</v>
      </c>
      <c r="I1191" s="165">
        <v>1.7451403887689033E-4</v>
      </c>
      <c r="J1191" s="166">
        <f t="shared" si="23"/>
        <v>8.7257019438445171E-4</v>
      </c>
    </row>
    <row r="1192" spans="1:10" ht="16.5" thickBot="1">
      <c r="A1192" s="211"/>
      <c r="B1192" s="212"/>
      <c r="C1192" s="213"/>
      <c r="D1192" s="185" t="s">
        <v>812</v>
      </c>
      <c r="E1192" s="158">
        <v>2</v>
      </c>
      <c r="F1192" s="158">
        <v>2</v>
      </c>
      <c r="G1192" s="158">
        <v>2</v>
      </c>
      <c r="H1192" s="158">
        <v>2</v>
      </c>
      <c r="I1192" s="158">
        <v>2</v>
      </c>
      <c r="J1192" s="159">
        <f t="shared" si="23"/>
        <v>10</v>
      </c>
    </row>
    <row r="1193" spans="1:10" ht="16.5" customHeight="1" thickBot="1">
      <c r="A1193" s="211">
        <v>576</v>
      </c>
      <c r="B1193" s="212" t="s">
        <v>665</v>
      </c>
      <c r="C1193" s="213" t="s">
        <v>864</v>
      </c>
      <c r="D1193" s="185" t="s">
        <v>809</v>
      </c>
      <c r="E1193" s="158">
        <v>47.425280000000001</v>
      </c>
      <c r="F1193" s="158">
        <v>47.425280000000001</v>
      </c>
      <c r="G1193" s="158">
        <v>47.425280000000001</v>
      </c>
      <c r="H1193" s="158">
        <v>47.425280000000001</v>
      </c>
      <c r="I1193" s="158">
        <v>47.425280000000001</v>
      </c>
      <c r="J1193" s="159">
        <f t="shared" si="23"/>
        <v>237.12639999999999</v>
      </c>
    </row>
    <row r="1194" spans="1:10" ht="16.5" thickBot="1">
      <c r="A1194" s="211"/>
      <c r="B1194" s="212"/>
      <c r="C1194" s="213"/>
      <c r="D1194" s="185" t="s">
        <v>810</v>
      </c>
      <c r="E1194" s="165">
        <v>5.3866090712743134E-3</v>
      </c>
      <c r="F1194" s="165">
        <v>5.3866090712743134E-3</v>
      </c>
      <c r="G1194" s="165">
        <v>5.3866090712743134E-3</v>
      </c>
      <c r="H1194" s="165">
        <v>5.3866090712743134E-3</v>
      </c>
      <c r="I1194" s="165">
        <v>5.3866090712743134E-3</v>
      </c>
      <c r="J1194" s="166">
        <f t="shared" si="23"/>
        <v>2.6933045356371567E-2</v>
      </c>
    </row>
    <row r="1195" spans="1:10" ht="16.5" thickBot="1">
      <c r="A1195" s="211"/>
      <c r="B1195" s="212"/>
      <c r="C1195" s="213"/>
      <c r="D1195" s="185" t="s">
        <v>811</v>
      </c>
      <c r="E1195" s="165">
        <v>1.1101511879049706E-2</v>
      </c>
      <c r="F1195" s="165">
        <v>1.1101511879049706E-2</v>
      </c>
      <c r="G1195" s="165">
        <v>1.1101511879049706E-2</v>
      </c>
      <c r="H1195" s="165">
        <v>1.1101511879049706E-2</v>
      </c>
      <c r="I1195" s="165">
        <v>1.1101511879049706E-2</v>
      </c>
      <c r="J1195" s="166">
        <f t="shared" si="23"/>
        <v>5.5507559395248526E-2</v>
      </c>
    </row>
    <row r="1196" spans="1:10" ht="16.5" thickBot="1">
      <c r="A1196" s="211"/>
      <c r="B1196" s="212"/>
      <c r="C1196" s="213"/>
      <c r="D1196" s="185" t="s">
        <v>812</v>
      </c>
      <c r="E1196" s="158">
        <v>4</v>
      </c>
      <c r="F1196" s="158">
        <v>4</v>
      </c>
      <c r="G1196" s="158">
        <v>4</v>
      </c>
      <c r="H1196" s="158">
        <v>4</v>
      </c>
      <c r="I1196" s="158">
        <v>4</v>
      </c>
      <c r="J1196" s="159">
        <f t="shared" si="23"/>
        <v>20</v>
      </c>
    </row>
    <row r="1197" spans="1:10" ht="16.5" customHeight="1" thickBot="1">
      <c r="A1197" s="211">
        <v>577</v>
      </c>
      <c r="B1197" s="212" t="s">
        <v>667</v>
      </c>
      <c r="C1197" s="213" t="s">
        <v>821</v>
      </c>
      <c r="D1197" s="185" t="s">
        <v>809</v>
      </c>
      <c r="E1197" s="158">
        <v>0</v>
      </c>
      <c r="F1197" s="158">
        <v>0</v>
      </c>
      <c r="G1197" s="158">
        <v>0</v>
      </c>
      <c r="H1197" s="158">
        <v>0</v>
      </c>
      <c r="I1197" s="158">
        <v>1.4059600000000001</v>
      </c>
      <c r="J1197" s="159">
        <f t="shared" si="23"/>
        <v>1.4059600000000001</v>
      </c>
    </row>
    <row r="1198" spans="1:10" ht="16.5" thickBot="1">
      <c r="A1198" s="211"/>
      <c r="B1198" s="212"/>
      <c r="C1198" s="213"/>
      <c r="D1198" s="185" t="s">
        <v>810</v>
      </c>
      <c r="E1198" s="165">
        <v>0</v>
      </c>
      <c r="F1198" s="165">
        <v>0</v>
      </c>
      <c r="G1198" s="165">
        <v>0</v>
      </c>
      <c r="H1198" s="165">
        <v>0</v>
      </c>
      <c r="I1198" s="165">
        <v>1.7321814254859656E-4</v>
      </c>
      <c r="J1198" s="166">
        <f t="shared" si="23"/>
        <v>1.7321814254859656E-4</v>
      </c>
    </row>
    <row r="1199" spans="1:10" ht="16.5" thickBot="1">
      <c r="A1199" s="211"/>
      <c r="B1199" s="212"/>
      <c r="C1199" s="213"/>
      <c r="D1199" s="185" t="s">
        <v>811</v>
      </c>
      <c r="E1199" s="165">
        <v>0</v>
      </c>
      <c r="F1199" s="165">
        <v>0</v>
      </c>
      <c r="G1199" s="165">
        <v>0</v>
      </c>
      <c r="H1199" s="165">
        <v>0</v>
      </c>
      <c r="I1199" s="165">
        <v>1.7321814254859656E-4</v>
      </c>
      <c r="J1199" s="166">
        <f t="shared" si="23"/>
        <v>1.7321814254859656E-4</v>
      </c>
    </row>
    <row r="1200" spans="1:10" ht="16.5" thickBot="1">
      <c r="A1200" s="211"/>
      <c r="B1200" s="212"/>
      <c r="C1200" s="213"/>
      <c r="D1200" s="185" t="s">
        <v>812</v>
      </c>
      <c r="E1200" s="158">
        <v>0</v>
      </c>
      <c r="F1200" s="158">
        <v>0</v>
      </c>
      <c r="G1200" s="158">
        <v>0</v>
      </c>
      <c r="H1200" s="158">
        <v>0</v>
      </c>
      <c r="I1200" s="158">
        <v>4</v>
      </c>
      <c r="J1200" s="159">
        <f t="shared" si="23"/>
        <v>4</v>
      </c>
    </row>
    <row r="1201" spans="1:10" ht="16.5" customHeight="1" thickBot="1">
      <c r="A1201" s="211">
        <v>578</v>
      </c>
      <c r="B1201" s="212" t="s">
        <v>668</v>
      </c>
      <c r="C1201" s="213" t="s">
        <v>821</v>
      </c>
      <c r="D1201" s="185" t="s">
        <v>809</v>
      </c>
      <c r="E1201" s="158">
        <v>0</v>
      </c>
      <c r="F1201" s="158">
        <v>0</v>
      </c>
      <c r="G1201" s="158">
        <v>0</v>
      </c>
      <c r="H1201" s="158">
        <v>0</v>
      </c>
      <c r="I1201" s="158">
        <v>2.7083200000000005</v>
      </c>
      <c r="J1201" s="159">
        <f t="shared" si="23"/>
        <v>2.7083200000000005</v>
      </c>
    </row>
    <row r="1202" spans="1:10" ht="16.5" thickBot="1">
      <c r="A1202" s="211"/>
      <c r="B1202" s="212"/>
      <c r="C1202" s="213"/>
      <c r="D1202" s="185" t="s">
        <v>810</v>
      </c>
      <c r="E1202" s="165">
        <v>0</v>
      </c>
      <c r="F1202" s="165">
        <v>0</v>
      </c>
      <c r="G1202" s="165">
        <v>0</v>
      </c>
      <c r="H1202" s="165">
        <v>0</v>
      </c>
      <c r="I1202" s="165">
        <v>3.3390928725702033E-4</v>
      </c>
      <c r="J1202" s="166">
        <f t="shared" si="23"/>
        <v>3.3390928725702033E-4</v>
      </c>
    </row>
    <row r="1203" spans="1:10" ht="16.5" thickBot="1">
      <c r="A1203" s="211"/>
      <c r="B1203" s="212"/>
      <c r="C1203" s="213"/>
      <c r="D1203" s="185" t="s">
        <v>811</v>
      </c>
      <c r="E1203" s="165">
        <v>0</v>
      </c>
      <c r="F1203" s="165">
        <v>0</v>
      </c>
      <c r="G1203" s="165">
        <v>0</v>
      </c>
      <c r="H1203" s="165">
        <v>0</v>
      </c>
      <c r="I1203" s="165">
        <v>3.3390928725702033E-4</v>
      </c>
      <c r="J1203" s="166">
        <f t="shared" si="23"/>
        <v>3.3390928725702033E-4</v>
      </c>
    </row>
    <row r="1204" spans="1:10" ht="16.5" thickBot="1">
      <c r="A1204" s="211"/>
      <c r="B1204" s="212"/>
      <c r="C1204" s="213"/>
      <c r="D1204" s="185" t="s">
        <v>812</v>
      </c>
      <c r="E1204" s="158">
        <v>0</v>
      </c>
      <c r="F1204" s="158">
        <v>0</v>
      </c>
      <c r="G1204" s="158">
        <v>0</v>
      </c>
      <c r="H1204" s="158">
        <v>0</v>
      </c>
      <c r="I1204" s="158">
        <v>4</v>
      </c>
      <c r="J1204" s="159">
        <f t="shared" si="23"/>
        <v>4</v>
      </c>
    </row>
    <row r="1205" spans="1:10" ht="16.5" customHeight="1" thickBot="1">
      <c r="A1205" s="211">
        <v>579</v>
      </c>
      <c r="B1205" s="212" t="s">
        <v>669</v>
      </c>
      <c r="C1205" s="213" t="s">
        <v>873</v>
      </c>
      <c r="D1205" s="185" t="s">
        <v>809</v>
      </c>
      <c r="E1205" s="158">
        <v>0</v>
      </c>
      <c r="F1205" s="158">
        <v>0</v>
      </c>
      <c r="G1205" s="158">
        <v>0</v>
      </c>
      <c r="H1205" s="158">
        <v>0</v>
      </c>
      <c r="I1205" s="158">
        <v>4.0991340000000003</v>
      </c>
      <c r="J1205" s="159">
        <f t="shared" si="23"/>
        <v>4.0991340000000003</v>
      </c>
    </row>
    <row r="1206" spans="1:10" ht="16.5" thickBot="1">
      <c r="A1206" s="211"/>
      <c r="B1206" s="212"/>
      <c r="C1206" s="213"/>
      <c r="D1206" s="185" t="s">
        <v>810</v>
      </c>
      <c r="E1206" s="165">
        <v>0</v>
      </c>
      <c r="F1206" s="165">
        <v>0</v>
      </c>
      <c r="G1206" s="165">
        <v>0</v>
      </c>
      <c r="H1206" s="165">
        <v>0</v>
      </c>
      <c r="I1206" s="165">
        <v>4.1619870410367288E-4</v>
      </c>
      <c r="J1206" s="166">
        <f t="shared" si="23"/>
        <v>4.1619870410367288E-4</v>
      </c>
    </row>
    <row r="1207" spans="1:10" ht="16.5" thickBot="1">
      <c r="A1207" s="211"/>
      <c r="B1207" s="212"/>
      <c r="C1207" s="213"/>
      <c r="D1207" s="185" t="s">
        <v>811</v>
      </c>
      <c r="E1207" s="165">
        <v>0</v>
      </c>
      <c r="F1207" s="165">
        <v>0</v>
      </c>
      <c r="G1207" s="165">
        <v>0</v>
      </c>
      <c r="H1207" s="165">
        <v>0</v>
      </c>
      <c r="I1207" s="165">
        <v>4.1619870410367288E-4</v>
      </c>
      <c r="J1207" s="166">
        <f t="shared" si="23"/>
        <v>4.1619870410367288E-4</v>
      </c>
    </row>
    <row r="1208" spans="1:10" ht="16.5" thickBot="1">
      <c r="A1208" s="211"/>
      <c r="B1208" s="212"/>
      <c r="C1208" s="213"/>
      <c r="D1208" s="185" t="s">
        <v>812</v>
      </c>
      <c r="E1208" s="158">
        <v>0</v>
      </c>
      <c r="F1208" s="158">
        <v>0</v>
      </c>
      <c r="G1208" s="158">
        <v>0</v>
      </c>
      <c r="H1208" s="158">
        <v>0</v>
      </c>
      <c r="I1208" s="158">
        <v>2</v>
      </c>
      <c r="J1208" s="159">
        <f t="shared" si="23"/>
        <v>2</v>
      </c>
    </row>
    <row r="1209" spans="1:10" ht="16.5" customHeight="1" thickBot="1">
      <c r="A1209" s="211">
        <v>580</v>
      </c>
      <c r="B1209" s="212" t="s">
        <v>670</v>
      </c>
      <c r="C1209" s="213" t="s">
        <v>875</v>
      </c>
      <c r="D1209" s="185" t="s">
        <v>809</v>
      </c>
      <c r="E1209" s="158">
        <v>2.8453380000000004</v>
      </c>
      <c r="F1209" s="158">
        <v>2.8453380000000004</v>
      </c>
      <c r="G1209" s="158">
        <v>2.8453380000000004</v>
      </c>
      <c r="H1209" s="158">
        <v>2.8453380000000004</v>
      </c>
      <c r="I1209" s="158">
        <v>2.8453380000000004</v>
      </c>
      <c r="J1209" s="159">
        <f t="shared" si="23"/>
        <v>14.226690000000001</v>
      </c>
    </row>
    <row r="1210" spans="1:10" ht="16.5" thickBot="1">
      <c r="A1210" s="211"/>
      <c r="B1210" s="212"/>
      <c r="C1210" s="213"/>
      <c r="D1210" s="185" t="s">
        <v>810</v>
      </c>
      <c r="E1210" s="165">
        <v>1.0626349892008669E-4</v>
      </c>
      <c r="F1210" s="165">
        <v>1.0626349892008669E-4</v>
      </c>
      <c r="G1210" s="165">
        <v>1.0626349892008669E-4</v>
      </c>
      <c r="H1210" s="165">
        <v>1.0626349892008669E-4</v>
      </c>
      <c r="I1210" s="165">
        <v>1.0626349892008669E-4</v>
      </c>
      <c r="J1210" s="166">
        <f t="shared" si="23"/>
        <v>5.3131749460043343E-4</v>
      </c>
    </row>
    <row r="1211" spans="1:10" ht="16.5" thickBot="1">
      <c r="A1211" s="211"/>
      <c r="B1211" s="212"/>
      <c r="C1211" s="213"/>
      <c r="D1211" s="185" t="s">
        <v>811</v>
      </c>
      <c r="E1211" s="165">
        <v>8.4233261339093098E-5</v>
      </c>
      <c r="F1211" s="165">
        <v>8.4233261339093098E-5</v>
      </c>
      <c r="G1211" s="165">
        <v>8.4233261339093098E-5</v>
      </c>
      <c r="H1211" s="165">
        <v>8.4233261339093098E-5</v>
      </c>
      <c r="I1211" s="165">
        <v>8.4233261339093098E-5</v>
      </c>
      <c r="J1211" s="166">
        <f t="shared" si="23"/>
        <v>4.2116630669546552E-4</v>
      </c>
    </row>
    <row r="1212" spans="1:10" ht="16.5" thickBot="1">
      <c r="A1212" s="211"/>
      <c r="B1212" s="212"/>
      <c r="C1212" s="213"/>
      <c r="D1212" s="185" t="s">
        <v>812</v>
      </c>
      <c r="E1212" s="158">
        <v>2</v>
      </c>
      <c r="F1212" s="158">
        <v>2</v>
      </c>
      <c r="G1212" s="158">
        <v>2</v>
      </c>
      <c r="H1212" s="158">
        <v>2</v>
      </c>
      <c r="I1212" s="158">
        <v>2</v>
      </c>
      <c r="J1212" s="159">
        <f t="shared" si="23"/>
        <v>10</v>
      </c>
    </row>
    <row r="1213" spans="1:10" ht="16.5" customHeight="1" thickBot="1">
      <c r="A1213" s="211">
        <v>581</v>
      </c>
      <c r="B1213" s="212" t="s">
        <v>671</v>
      </c>
      <c r="C1213" s="213" t="s">
        <v>876</v>
      </c>
      <c r="D1213" s="185" t="s">
        <v>809</v>
      </c>
      <c r="E1213" s="158">
        <v>0</v>
      </c>
      <c r="F1213" s="158">
        <v>0</v>
      </c>
      <c r="G1213" s="158">
        <v>0</v>
      </c>
      <c r="H1213" s="158">
        <v>0</v>
      </c>
      <c r="I1213" s="158">
        <v>1.8660000000000001</v>
      </c>
      <c r="J1213" s="159">
        <f t="shared" si="23"/>
        <v>1.8660000000000001</v>
      </c>
    </row>
    <row r="1214" spans="1:10" ht="16.5" thickBot="1">
      <c r="A1214" s="211"/>
      <c r="B1214" s="212"/>
      <c r="C1214" s="213"/>
      <c r="D1214" s="185" t="s">
        <v>810</v>
      </c>
      <c r="E1214" s="165">
        <v>0</v>
      </c>
      <c r="F1214" s="165">
        <v>0</v>
      </c>
      <c r="G1214" s="165">
        <v>0</v>
      </c>
      <c r="H1214" s="165">
        <v>0</v>
      </c>
      <c r="I1214" s="165">
        <v>5.701943844492457E-5</v>
      </c>
      <c r="J1214" s="166">
        <f t="shared" si="23"/>
        <v>5.701943844492457E-5</v>
      </c>
    </row>
    <row r="1215" spans="1:10" ht="16.5" thickBot="1">
      <c r="A1215" s="211"/>
      <c r="B1215" s="212"/>
      <c r="C1215" s="213"/>
      <c r="D1215" s="185" t="s">
        <v>811</v>
      </c>
      <c r="E1215" s="165">
        <v>0</v>
      </c>
      <c r="F1215" s="165">
        <v>0</v>
      </c>
      <c r="G1215" s="165">
        <v>0</v>
      </c>
      <c r="H1215" s="165">
        <v>0</v>
      </c>
      <c r="I1215" s="165">
        <v>6.7386609071274489E-5</v>
      </c>
      <c r="J1215" s="166">
        <f t="shared" si="23"/>
        <v>6.7386609071274489E-5</v>
      </c>
    </row>
    <row r="1216" spans="1:10" ht="16.5" thickBot="1">
      <c r="A1216" s="211"/>
      <c r="B1216" s="212"/>
      <c r="C1216" s="213"/>
      <c r="D1216" s="185" t="s">
        <v>812</v>
      </c>
      <c r="E1216" s="158">
        <v>0</v>
      </c>
      <c r="F1216" s="158">
        <v>0</v>
      </c>
      <c r="G1216" s="158">
        <v>0</v>
      </c>
      <c r="H1216" s="158">
        <v>0</v>
      </c>
      <c r="I1216" s="158">
        <v>2</v>
      </c>
      <c r="J1216" s="159">
        <f t="shared" si="23"/>
        <v>2</v>
      </c>
    </row>
    <row r="1217" spans="1:10" ht="16.5" customHeight="1" thickBot="1">
      <c r="A1217" s="211">
        <v>582</v>
      </c>
      <c r="B1217" s="212" t="s">
        <v>672</v>
      </c>
      <c r="C1217" s="213" t="s">
        <v>889</v>
      </c>
      <c r="D1217" s="185" t="s">
        <v>809</v>
      </c>
      <c r="E1217" s="158">
        <v>0.490559999999999</v>
      </c>
      <c r="F1217" s="158">
        <v>0.49055999999999933</v>
      </c>
      <c r="G1217" s="158">
        <v>0.49055999999999933</v>
      </c>
      <c r="H1217" s="158">
        <v>0.49055999999999933</v>
      </c>
      <c r="I1217" s="158">
        <v>0.49055999999999933</v>
      </c>
      <c r="J1217" s="159">
        <f t="shared" si="23"/>
        <v>2.4527999999999963</v>
      </c>
    </row>
    <row r="1218" spans="1:10" ht="16.5" thickBot="1">
      <c r="A1218" s="211"/>
      <c r="B1218" s="212"/>
      <c r="C1218" s="213"/>
      <c r="D1218" s="185" t="s">
        <v>810</v>
      </c>
      <c r="E1218" s="165">
        <v>9.8704103671706537E-5</v>
      </c>
      <c r="F1218" s="165">
        <v>9.8704103671706537E-5</v>
      </c>
      <c r="G1218" s="165">
        <v>9.8704103671706537E-5</v>
      </c>
      <c r="H1218" s="165">
        <v>9.8704103671706537E-5</v>
      </c>
      <c r="I1218" s="165">
        <v>9.8704103671706537E-5</v>
      </c>
      <c r="J1218" s="166">
        <f t="shared" si="23"/>
        <v>4.9352051835853264E-4</v>
      </c>
    </row>
    <row r="1219" spans="1:10" ht="16.5" thickBot="1">
      <c r="A1219" s="211"/>
      <c r="B1219" s="212"/>
      <c r="C1219" s="213"/>
      <c r="D1219" s="185" t="s">
        <v>811</v>
      </c>
      <c r="E1219" s="165">
        <v>6.317494600431983E-5</v>
      </c>
      <c r="F1219" s="165">
        <v>6.317494600431983E-5</v>
      </c>
      <c r="G1219" s="165">
        <v>6.317494600431983E-5</v>
      </c>
      <c r="H1219" s="165">
        <v>6.317494600431983E-5</v>
      </c>
      <c r="I1219" s="165">
        <v>6.317494600431983E-5</v>
      </c>
      <c r="J1219" s="166">
        <f t="shared" si="23"/>
        <v>3.1587473002159917E-4</v>
      </c>
    </row>
    <row r="1220" spans="1:10" ht="16.5" thickBot="1">
      <c r="A1220" s="211"/>
      <c r="B1220" s="212"/>
      <c r="C1220" s="213"/>
      <c r="D1220" s="185" t="s">
        <v>812</v>
      </c>
      <c r="E1220" s="158">
        <v>1</v>
      </c>
      <c r="F1220" s="158">
        <v>1</v>
      </c>
      <c r="G1220" s="158">
        <v>1</v>
      </c>
      <c r="H1220" s="158">
        <v>1</v>
      </c>
      <c r="I1220" s="158">
        <v>1</v>
      </c>
      <c r="J1220" s="159">
        <f t="shared" si="23"/>
        <v>5</v>
      </c>
    </row>
    <row r="1221" spans="1:10" ht="16.5" customHeight="1" thickBot="1">
      <c r="A1221" s="211">
        <v>583</v>
      </c>
      <c r="B1221" s="212" t="s">
        <v>673</v>
      </c>
      <c r="C1221" s="213" t="s">
        <v>891</v>
      </c>
      <c r="D1221" s="185" t="s">
        <v>809</v>
      </c>
      <c r="E1221" s="158">
        <v>4.2997100000000001</v>
      </c>
      <c r="F1221" s="158">
        <v>4.2997100000000001</v>
      </c>
      <c r="G1221" s="158">
        <v>4.2997100000000001</v>
      </c>
      <c r="H1221" s="158">
        <v>4.2997100000000001</v>
      </c>
      <c r="I1221" s="158">
        <v>4.2997100000000001</v>
      </c>
      <c r="J1221" s="159">
        <f t="shared" si="23"/>
        <v>21.498550000000002</v>
      </c>
    </row>
    <row r="1222" spans="1:10" ht="16.5" thickBot="1">
      <c r="A1222" s="211"/>
      <c r="B1222" s="212"/>
      <c r="C1222" s="213"/>
      <c r="D1222" s="185" t="s">
        <v>810</v>
      </c>
      <c r="E1222" s="165">
        <v>8.6501079913607159E-4</v>
      </c>
      <c r="F1222" s="165">
        <v>8.6501079913607159E-4</v>
      </c>
      <c r="G1222" s="165">
        <v>8.6501079913607159E-4</v>
      </c>
      <c r="H1222" s="165">
        <v>8.6501079913607159E-4</v>
      </c>
      <c r="I1222" s="165">
        <v>8.6501079913607159E-4</v>
      </c>
      <c r="J1222" s="166">
        <f t="shared" si="23"/>
        <v>4.3250539956803582E-3</v>
      </c>
    </row>
    <row r="1223" spans="1:10" ht="16.5" thickBot="1">
      <c r="A1223" s="211"/>
      <c r="B1223" s="212"/>
      <c r="C1223" s="213"/>
      <c r="D1223" s="185" t="s">
        <v>811</v>
      </c>
      <c r="E1223" s="165">
        <v>5.5345572354211815E-4</v>
      </c>
      <c r="F1223" s="165">
        <v>5.5345572354211815E-4</v>
      </c>
      <c r="G1223" s="165">
        <v>5.5345572354211815E-4</v>
      </c>
      <c r="H1223" s="165">
        <v>5.5345572354211815E-4</v>
      </c>
      <c r="I1223" s="165">
        <v>5.5345572354211815E-4</v>
      </c>
      <c r="J1223" s="166">
        <f t="shared" si="23"/>
        <v>2.7672786177105908E-3</v>
      </c>
    </row>
    <row r="1224" spans="1:10" ht="16.5" thickBot="1">
      <c r="A1224" s="211"/>
      <c r="B1224" s="212"/>
      <c r="C1224" s="213"/>
      <c r="D1224" s="185" t="s">
        <v>812</v>
      </c>
      <c r="E1224" s="158">
        <v>1</v>
      </c>
      <c r="F1224" s="158">
        <v>1</v>
      </c>
      <c r="G1224" s="158">
        <v>1</v>
      </c>
      <c r="H1224" s="158">
        <v>1</v>
      </c>
      <c r="I1224" s="158">
        <v>1</v>
      </c>
      <c r="J1224" s="159">
        <f t="shared" si="23"/>
        <v>5</v>
      </c>
    </row>
    <row r="1225" spans="1:10" ht="16.5" customHeight="1" thickBot="1">
      <c r="A1225" s="211">
        <v>584</v>
      </c>
      <c r="B1225" s="212" t="s">
        <v>675</v>
      </c>
      <c r="C1225" s="213" t="s">
        <v>892</v>
      </c>
      <c r="D1225" s="185" t="s">
        <v>809</v>
      </c>
      <c r="E1225" s="158">
        <v>1.567788</v>
      </c>
      <c r="F1225" s="158">
        <v>0.26129799999999997</v>
      </c>
      <c r="G1225" s="158">
        <v>1.3064899999999999</v>
      </c>
      <c r="H1225" s="158">
        <v>0.26129799999999997</v>
      </c>
      <c r="I1225" s="158">
        <v>1.0451919999999999</v>
      </c>
      <c r="J1225" s="159">
        <f t="shared" si="23"/>
        <v>4.4420659999999996</v>
      </c>
    </row>
    <row r="1226" spans="1:10" ht="16.5" thickBot="1">
      <c r="A1226" s="211"/>
      <c r="B1226" s="212"/>
      <c r="C1226" s="213"/>
      <c r="D1226" s="185" t="s">
        <v>810</v>
      </c>
      <c r="E1226" s="165">
        <v>3.1555075593952576E-4</v>
      </c>
      <c r="F1226" s="165">
        <v>5.2591792656587623E-5</v>
      </c>
      <c r="G1226" s="165">
        <v>2.629589632829381E-4</v>
      </c>
      <c r="H1226" s="165">
        <v>5.2591792656587623E-5</v>
      </c>
      <c r="I1226" s="165">
        <v>2.1036717062635049E-4</v>
      </c>
      <c r="J1226" s="166">
        <f t="shared" si="23"/>
        <v>8.9406047516198974E-4</v>
      </c>
    </row>
    <row r="1227" spans="1:10" ht="16.5" thickBot="1">
      <c r="A1227" s="211"/>
      <c r="B1227" s="212"/>
      <c r="C1227" s="213"/>
      <c r="D1227" s="185" t="s">
        <v>811</v>
      </c>
      <c r="E1227" s="165">
        <v>2.0151187904967659E-4</v>
      </c>
      <c r="F1227" s="165">
        <v>3.3585313174946098E-5</v>
      </c>
      <c r="G1227" s="165">
        <v>1.6792656587473047E-4</v>
      </c>
      <c r="H1227" s="165">
        <v>3.3585313174946098E-5</v>
      </c>
      <c r="I1227" s="165">
        <v>1.3434125269978439E-4</v>
      </c>
      <c r="J1227" s="166">
        <f t="shared" si="23"/>
        <v>5.7095032397408364E-4</v>
      </c>
    </row>
    <row r="1228" spans="1:10" ht="16.5" thickBot="1">
      <c r="A1228" s="211"/>
      <c r="B1228" s="212"/>
      <c r="C1228" s="213"/>
      <c r="D1228" s="185" t="s">
        <v>812</v>
      </c>
      <c r="E1228" s="158">
        <v>6</v>
      </c>
      <c r="F1228" s="158">
        <v>1</v>
      </c>
      <c r="G1228" s="158">
        <v>5</v>
      </c>
      <c r="H1228" s="158">
        <v>1</v>
      </c>
      <c r="I1228" s="158">
        <v>4</v>
      </c>
      <c r="J1228" s="159">
        <f t="shared" si="23"/>
        <v>17</v>
      </c>
    </row>
    <row r="1229" spans="1:10" ht="16.5" customHeight="1" thickBot="1">
      <c r="A1229" s="211">
        <v>585</v>
      </c>
      <c r="B1229" s="212" t="s">
        <v>676</v>
      </c>
      <c r="C1229" s="213" t="s">
        <v>893</v>
      </c>
      <c r="D1229" s="185" t="s">
        <v>809</v>
      </c>
      <c r="E1229" s="158">
        <v>6.2519999999999998</v>
      </c>
      <c r="F1229" s="158">
        <v>0</v>
      </c>
      <c r="G1229" s="158">
        <v>1.042</v>
      </c>
      <c r="H1229" s="158">
        <v>0</v>
      </c>
      <c r="I1229" s="158">
        <v>1.042</v>
      </c>
      <c r="J1229" s="159">
        <f t="shared" si="23"/>
        <v>8.3360000000000003</v>
      </c>
    </row>
    <row r="1230" spans="1:10" ht="16.5" thickBot="1">
      <c r="A1230" s="211"/>
      <c r="B1230" s="212"/>
      <c r="C1230" s="213"/>
      <c r="D1230" s="185" t="s">
        <v>810</v>
      </c>
      <c r="E1230" s="165">
        <v>1.257019438444928E-3</v>
      </c>
      <c r="F1230" s="165">
        <v>0</v>
      </c>
      <c r="G1230" s="165">
        <v>2.0950323974082134E-4</v>
      </c>
      <c r="H1230" s="165">
        <v>0</v>
      </c>
      <c r="I1230" s="165">
        <v>2.0950323974082134E-4</v>
      </c>
      <c r="J1230" s="166">
        <f t="shared" si="23"/>
        <v>1.6760259179265707E-3</v>
      </c>
    </row>
    <row r="1231" spans="1:10" ht="16.5" thickBot="1">
      <c r="A1231" s="211"/>
      <c r="B1231" s="212"/>
      <c r="C1231" s="213"/>
      <c r="D1231" s="185" t="s">
        <v>811</v>
      </c>
      <c r="E1231" s="165">
        <v>8.0345572354211892E-4</v>
      </c>
      <c r="F1231" s="165">
        <v>0</v>
      </c>
      <c r="G1231" s="165">
        <v>1.339092872570198E-4</v>
      </c>
      <c r="H1231" s="165">
        <v>0</v>
      </c>
      <c r="I1231" s="165">
        <v>1.339092872570198E-4</v>
      </c>
      <c r="J1231" s="166">
        <f t="shared" si="23"/>
        <v>1.0712742980561584E-3</v>
      </c>
    </row>
    <row r="1232" spans="1:10" ht="16.5" thickBot="1">
      <c r="A1232" s="211"/>
      <c r="B1232" s="212"/>
      <c r="C1232" s="213"/>
      <c r="D1232" s="185" t="s">
        <v>812</v>
      </c>
      <c r="E1232" s="158">
        <v>6</v>
      </c>
      <c r="F1232" s="158">
        <v>0</v>
      </c>
      <c r="G1232" s="158">
        <v>1</v>
      </c>
      <c r="H1232" s="158">
        <v>0</v>
      </c>
      <c r="I1232" s="158">
        <v>1</v>
      </c>
      <c r="J1232" s="159">
        <f t="shared" si="23"/>
        <v>8</v>
      </c>
    </row>
    <row r="1233" spans="1:10" ht="16.5" customHeight="1" thickBot="1">
      <c r="A1233" s="211">
        <v>586</v>
      </c>
      <c r="B1233" s="212" t="s">
        <v>677</v>
      </c>
      <c r="C1233" s="213" t="s">
        <v>894</v>
      </c>
      <c r="D1233" s="185" t="s">
        <v>809</v>
      </c>
      <c r="E1233" s="158">
        <v>14.251182</v>
      </c>
      <c r="F1233" s="158">
        <v>7.125591</v>
      </c>
      <c r="G1233" s="158">
        <v>7.125591</v>
      </c>
      <c r="H1233" s="158">
        <v>7.125591</v>
      </c>
      <c r="I1233" s="158">
        <v>7.125591</v>
      </c>
      <c r="J1233" s="159">
        <f t="shared" si="23"/>
        <v>42.753546</v>
      </c>
    </row>
    <row r="1234" spans="1:10" ht="16.5" thickBot="1">
      <c r="A1234" s="211"/>
      <c r="B1234" s="212"/>
      <c r="C1234" s="213"/>
      <c r="D1234" s="185" t="s">
        <v>810</v>
      </c>
      <c r="E1234" s="165">
        <v>2.8671706263499004E-3</v>
      </c>
      <c r="F1234" s="165">
        <v>1.4335853131749502E-3</v>
      </c>
      <c r="G1234" s="165">
        <v>1.4335853131749502E-3</v>
      </c>
      <c r="H1234" s="165">
        <v>1.4335853131749502E-3</v>
      </c>
      <c r="I1234" s="165">
        <v>1.4335853131749502E-3</v>
      </c>
      <c r="J1234" s="166">
        <f t="shared" si="23"/>
        <v>8.601511879049702E-3</v>
      </c>
    </row>
    <row r="1235" spans="1:10" ht="16.5" thickBot="1">
      <c r="A1235" s="211"/>
      <c r="B1235" s="212"/>
      <c r="C1235" s="213"/>
      <c r="D1235" s="185" t="s">
        <v>811</v>
      </c>
      <c r="E1235" s="165">
        <v>1.8343412526997892E-3</v>
      </c>
      <c r="F1235" s="165">
        <v>9.1717062634989461E-4</v>
      </c>
      <c r="G1235" s="165">
        <v>9.1717062634989461E-4</v>
      </c>
      <c r="H1235" s="165">
        <v>9.1717062634989461E-4</v>
      </c>
      <c r="I1235" s="165">
        <v>9.1717062634989461E-4</v>
      </c>
      <c r="J1235" s="166">
        <f t="shared" si="23"/>
        <v>5.5030237580993681E-3</v>
      </c>
    </row>
    <row r="1236" spans="1:10" ht="16.5" thickBot="1">
      <c r="A1236" s="211"/>
      <c r="B1236" s="212"/>
      <c r="C1236" s="213"/>
      <c r="D1236" s="185" t="s">
        <v>812</v>
      </c>
      <c r="E1236" s="158">
        <v>6</v>
      </c>
      <c r="F1236" s="158">
        <v>3</v>
      </c>
      <c r="G1236" s="158">
        <v>3</v>
      </c>
      <c r="H1236" s="158">
        <v>3</v>
      </c>
      <c r="I1236" s="158">
        <v>3</v>
      </c>
      <c r="J1236" s="159">
        <f t="shared" si="23"/>
        <v>18</v>
      </c>
    </row>
    <row r="1237" spans="1:10" ht="16.5" customHeight="1" thickBot="1">
      <c r="A1237" s="211">
        <v>587</v>
      </c>
      <c r="B1237" s="212" t="s">
        <v>678</v>
      </c>
      <c r="C1237" s="213" t="s">
        <v>895</v>
      </c>
      <c r="D1237" s="185" t="s">
        <v>809</v>
      </c>
      <c r="E1237" s="158">
        <v>0.67013999999999996</v>
      </c>
      <c r="F1237" s="158">
        <v>0</v>
      </c>
      <c r="G1237" s="158">
        <v>0</v>
      </c>
      <c r="H1237" s="158">
        <v>0</v>
      </c>
      <c r="I1237" s="158">
        <v>0</v>
      </c>
      <c r="J1237" s="159">
        <f t="shared" si="23"/>
        <v>0.67013999999999996</v>
      </c>
    </row>
    <row r="1238" spans="1:10" ht="16.5" thickBot="1">
      <c r="A1238" s="211"/>
      <c r="B1238" s="212"/>
      <c r="C1238" s="213"/>
      <c r="D1238" s="185" t="s">
        <v>810</v>
      </c>
      <c r="E1238" s="165">
        <v>1.3477321814254898E-4</v>
      </c>
      <c r="F1238" s="165">
        <v>0</v>
      </c>
      <c r="G1238" s="165">
        <v>0</v>
      </c>
      <c r="H1238" s="165">
        <v>0</v>
      </c>
      <c r="I1238" s="165">
        <v>0</v>
      </c>
      <c r="J1238" s="166">
        <f t="shared" si="23"/>
        <v>1.3477321814254898E-4</v>
      </c>
    </row>
    <row r="1239" spans="1:10" ht="16.5" thickBot="1">
      <c r="A1239" s="211"/>
      <c r="B1239" s="212"/>
      <c r="C1239" s="213"/>
      <c r="D1239" s="185" t="s">
        <v>811</v>
      </c>
      <c r="E1239" s="165">
        <v>8.6177105831533721E-5</v>
      </c>
      <c r="F1239" s="165">
        <v>0</v>
      </c>
      <c r="G1239" s="165">
        <v>0</v>
      </c>
      <c r="H1239" s="165">
        <v>0</v>
      </c>
      <c r="I1239" s="165">
        <v>0</v>
      </c>
      <c r="J1239" s="166">
        <f t="shared" si="23"/>
        <v>8.6177105831533721E-5</v>
      </c>
    </row>
    <row r="1240" spans="1:10" ht="16.5" thickBot="1">
      <c r="A1240" s="211"/>
      <c r="B1240" s="212"/>
      <c r="C1240" s="213"/>
      <c r="D1240" s="185" t="s">
        <v>812</v>
      </c>
      <c r="E1240" s="158">
        <v>2</v>
      </c>
      <c r="F1240" s="158">
        <v>0</v>
      </c>
      <c r="G1240" s="158">
        <v>0</v>
      </c>
      <c r="H1240" s="158">
        <v>0</v>
      </c>
      <c r="I1240" s="158">
        <v>0</v>
      </c>
      <c r="J1240" s="159">
        <f t="shared" si="23"/>
        <v>2</v>
      </c>
    </row>
    <row r="1241" spans="1:10" ht="16.5" customHeight="1" thickBot="1">
      <c r="A1241" s="211">
        <v>588</v>
      </c>
      <c r="B1241" s="212" t="s">
        <v>679</v>
      </c>
      <c r="C1241" s="213" t="s">
        <v>895</v>
      </c>
      <c r="D1241" s="185" t="s">
        <v>809</v>
      </c>
      <c r="E1241" s="158">
        <v>3.6548919999999998</v>
      </c>
      <c r="F1241" s="158">
        <v>0</v>
      </c>
      <c r="G1241" s="158">
        <v>0</v>
      </c>
      <c r="H1241" s="158">
        <v>0</v>
      </c>
      <c r="I1241" s="158">
        <v>0</v>
      </c>
      <c r="J1241" s="159">
        <f t="shared" si="23"/>
        <v>3.6548919999999998</v>
      </c>
    </row>
    <row r="1242" spans="1:10" ht="16.5" thickBot="1">
      <c r="A1242" s="211"/>
      <c r="B1242" s="212"/>
      <c r="C1242" s="213"/>
      <c r="D1242" s="185" t="s">
        <v>810</v>
      </c>
      <c r="E1242" s="165">
        <v>7.3542116630669768E-4</v>
      </c>
      <c r="F1242" s="165">
        <v>0</v>
      </c>
      <c r="G1242" s="165">
        <v>0</v>
      </c>
      <c r="H1242" s="165">
        <v>0</v>
      </c>
      <c r="I1242" s="165">
        <v>0</v>
      </c>
      <c r="J1242" s="166">
        <f t="shared" si="23"/>
        <v>7.3542116630669768E-4</v>
      </c>
    </row>
    <row r="1243" spans="1:10" ht="16.5" thickBot="1">
      <c r="A1243" s="211"/>
      <c r="B1243" s="212"/>
      <c r="C1243" s="213"/>
      <c r="D1243" s="185" t="s">
        <v>811</v>
      </c>
      <c r="E1243" s="165">
        <v>4.7041036717062766E-4</v>
      </c>
      <c r="F1243" s="165">
        <v>0</v>
      </c>
      <c r="G1243" s="165">
        <v>0</v>
      </c>
      <c r="H1243" s="165">
        <v>0</v>
      </c>
      <c r="I1243" s="165">
        <v>0</v>
      </c>
      <c r="J1243" s="166">
        <f t="shared" si="23"/>
        <v>4.7041036717062766E-4</v>
      </c>
    </row>
    <row r="1244" spans="1:10" ht="16.5" thickBot="1">
      <c r="A1244" s="211"/>
      <c r="B1244" s="212"/>
      <c r="C1244" s="213"/>
      <c r="D1244" s="185" t="s">
        <v>812</v>
      </c>
      <c r="E1244" s="158">
        <v>2</v>
      </c>
      <c r="F1244" s="158">
        <v>0</v>
      </c>
      <c r="G1244" s="158">
        <v>0</v>
      </c>
      <c r="H1244" s="158">
        <v>0</v>
      </c>
      <c r="I1244" s="158">
        <v>0</v>
      </c>
      <c r="J1244" s="159">
        <f t="shared" si="23"/>
        <v>2</v>
      </c>
    </row>
    <row r="1245" spans="1:10" ht="16.5" customHeight="1" thickBot="1">
      <c r="A1245" s="211">
        <v>589</v>
      </c>
      <c r="B1245" s="212" t="s">
        <v>680</v>
      </c>
      <c r="C1245" s="213" t="s">
        <v>896</v>
      </c>
      <c r="D1245" s="185" t="s">
        <v>809</v>
      </c>
      <c r="E1245" s="158">
        <v>27.640254000000002</v>
      </c>
      <c r="F1245" s="158">
        <v>27.640254000000002</v>
      </c>
      <c r="G1245" s="158">
        <v>124.38114299999999</v>
      </c>
      <c r="H1245" s="158">
        <v>41.460380999999998</v>
      </c>
      <c r="I1245" s="158">
        <v>27.640254000000002</v>
      </c>
      <c r="J1245" s="159">
        <f t="shared" si="23"/>
        <v>248.76228599999999</v>
      </c>
    </row>
    <row r="1246" spans="1:10" ht="16.5" thickBot="1">
      <c r="A1246" s="211"/>
      <c r="B1246" s="212"/>
      <c r="C1246" s="213"/>
      <c r="D1246" s="185" t="s">
        <v>810</v>
      </c>
      <c r="E1246" s="165">
        <v>5.5609071274298205E-3</v>
      </c>
      <c r="F1246" s="165">
        <v>5.5609071274298205E-3</v>
      </c>
      <c r="G1246" s="165">
        <v>2.5024082073434192E-2</v>
      </c>
      <c r="H1246" s="165">
        <v>8.3413606911447325E-3</v>
      </c>
      <c r="I1246" s="165">
        <v>5.5609071274298205E-3</v>
      </c>
      <c r="J1246" s="166">
        <f t="shared" ref="J1246:J1309" si="24">SUM(E1246:I1246)</f>
        <v>5.0048164146868385E-2</v>
      </c>
    </row>
    <row r="1247" spans="1:10" ht="16.5" thickBot="1">
      <c r="A1247" s="211"/>
      <c r="B1247" s="212"/>
      <c r="C1247" s="213"/>
      <c r="D1247" s="185" t="s">
        <v>811</v>
      </c>
      <c r="E1247" s="165">
        <v>3.5580993520518459E-3</v>
      </c>
      <c r="F1247" s="165">
        <v>3.5580993520518459E-3</v>
      </c>
      <c r="G1247" s="165">
        <v>1.6011447084233306E-2</v>
      </c>
      <c r="H1247" s="165">
        <v>5.3371490280777686E-3</v>
      </c>
      <c r="I1247" s="165">
        <v>3.5580993520518459E-3</v>
      </c>
      <c r="J1247" s="166">
        <f t="shared" si="24"/>
        <v>3.2022894168466612E-2</v>
      </c>
    </row>
    <row r="1248" spans="1:10" ht="16.5" thickBot="1">
      <c r="A1248" s="211"/>
      <c r="B1248" s="212"/>
      <c r="C1248" s="213"/>
      <c r="D1248" s="185" t="s">
        <v>812</v>
      </c>
      <c r="E1248" s="158">
        <v>2</v>
      </c>
      <c r="F1248" s="158">
        <v>2</v>
      </c>
      <c r="G1248" s="158">
        <v>9</v>
      </c>
      <c r="H1248" s="158">
        <v>3</v>
      </c>
      <c r="I1248" s="158">
        <v>2</v>
      </c>
      <c r="J1248" s="159">
        <f t="shared" si="24"/>
        <v>18</v>
      </c>
    </row>
    <row r="1249" spans="1:10" ht="16.5" customHeight="1" thickBot="1">
      <c r="A1249" s="211">
        <v>590</v>
      </c>
      <c r="B1249" s="212" t="s">
        <v>682</v>
      </c>
      <c r="C1249" s="213" t="s">
        <v>897</v>
      </c>
      <c r="D1249" s="185" t="s">
        <v>809</v>
      </c>
      <c r="E1249" s="158">
        <v>0</v>
      </c>
      <c r="F1249" s="158">
        <v>0</v>
      </c>
      <c r="G1249" s="158">
        <v>5.7284300000000004</v>
      </c>
      <c r="H1249" s="158">
        <v>0</v>
      </c>
      <c r="I1249" s="158">
        <v>0</v>
      </c>
      <c r="J1249" s="159">
        <f t="shared" si="24"/>
        <v>5.7284300000000004</v>
      </c>
    </row>
    <row r="1250" spans="1:10" ht="16.5" thickBot="1">
      <c r="A1250" s="211"/>
      <c r="B1250" s="212"/>
      <c r="C1250" s="213"/>
      <c r="D1250" s="185" t="s">
        <v>810</v>
      </c>
      <c r="E1250" s="165">
        <v>0</v>
      </c>
      <c r="F1250" s="165">
        <v>0</v>
      </c>
      <c r="G1250" s="165">
        <v>1.1524838012958996E-3</v>
      </c>
      <c r="H1250" s="165">
        <v>0</v>
      </c>
      <c r="I1250" s="165">
        <v>0</v>
      </c>
      <c r="J1250" s="166">
        <f t="shared" si="24"/>
        <v>1.1524838012958996E-3</v>
      </c>
    </row>
    <row r="1251" spans="1:10" ht="16.5" thickBot="1">
      <c r="A1251" s="211"/>
      <c r="B1251" s="212"/>
      <c r="C1251" s="213"/>
      <c r="D1251" s="185" t="s">
        <v>811</v>
      </c>
      <c r="E1251" s="165">
        <v>0</v>
      </c>
      <c r="F1251" s="165">
        <v>0</v>
      </c>
      <c r="G1251" s="165">
        <v>7.3736501079913809E-4</v>
      </c>
      <c r="H1251" s="165">
        <v>0</v>
      </c>
      <c r="I1251" s="165">
        <v>0</v>
      </c>
      <c r="J1251" s="166">
        <f t="shared" si="24"/>
        <v>7.3736501079913809E-4</v>
      </c>
    </row>
    <row r="1252" spans="1:10" ht="16.5" thickBot="1">
      <c r="A1252" s="211"/>
      <c r="B1252" s="212"/>
      <c r="C1252" s="213"/>
      <c r="D1252" s="185" t="s">
        <v>812</v>
      </c>
      <c r="E1252" s="158">
        <v>0</v>
      </c>
      <c r="F1252" s="158">
        <v>0</v>
      </c>
      <c r="G1252" s="158">
        <v>2</v>
      </c>
      <c r="H1252" s="158">
        <v>0</v>
      </c>
      <c r="I1252" s="158">
        <v>0</v>
      </c>
      <c r="J1252" s="159">
        <f t="shared" si="24"/>
        <v>2</v>
      </c>
    </row>
    <row r="1253" spans="1:10" ht="16.5" customHeight="1" thickBot="1">
      <c r="A1253" s="211">
        <v>591</v>
      </c>
      <c r="B1253" s="212" t="s">
        <v>683</v>
      </c>
      <c r="C1253" s="213" t="s">
        <v>904</v>
      </c>
      <c r="D1253" s="185" t="s">
        <v>809</v>
      </c>
      <c r="E1253" s="158">
        <v>0</v>
      </c>
      <c r="F1253" s="158">
        <v>0</v>
      </c>
      <c r="G1253" s="158">
        <v>0</v>
      </c>
      <c r="H1253" s="158">
        <v>0</v>
      </c>
      <c r="I1253" s="158">
        <v>2.2354400000000001</v>
      </c>
      <c r="J1253" s="159">
        <f t="shared" si="24"/>
        <v>2.2354400000000001</v>
      </c>
    </row>
    <row r="1254" spans="1:10" ht="16.5" thickBot="1">
      <c r="A1254" s="211"/>
      <c r="B1254" s="212"/>
      <c r="C1254" s="213"/>
      <c r="D1254" s="185" t="s">
        <v>810</v>
      </c>
      <c r="E1254" s="165">
        <v>0</v>
      </c>
      <c r="F1254" s="165">
        <v>0</v>
      </c>
      <c r="G1254" s="165">
        <v>0</v>
      </c>
      <c r="H1254" s="165">
        <v>0</v>
      </c>
      <c r="I1254" s="165">
        <v>4.8466522678185882E-4</v>
      </c>
      <c r="J1254" s="166">
        <f t="shared" si="24"/>
        <v>4.8466522678185882E-4</v>
      </c>
    </row>
    <row r="1255" spans="1:10" ht="16.5" thickBot="1">
      <c r="A1255" s="211"/>
      <c r="B1255" s="212"/>
      <c r="C1255" s="213"/>
      <c r="D1255" s="185" t="s">
        <v>811</v>
      </c>
      <c r="E1255" s="165">
        <v>0</v>
      </c>
      <c r="F1255" s="165">
        <v>0</v>
      </c>
      <c r="G1255" s="165">
        <v>0</v>
      </c>
      <c r="H1255" s="165">
        <v>0</v>
      </c>
      <c r="I1255" s="165">
        <v>4.8466522678185882E-4</v>
      </c>
      <c r="J1255" s="166">
        <f t="shared" si="24"/>
        <v>4.8466522678185882E-4</v>
      </c>
    </row>
    <row r="1256" spans="1:10" ht="16.5" thickBot="1">
      <c r="A1256" s="211"/>
      <c r="B1256" s="212"/>
      <c r="C1256" s="213"/>
      <c r="D1256" s="185" t="s">
        <v>812</v>
      </c>
      <c r="E1256" s="158">
        <v>0</v>
      </c>
      <c r="F1256" s="158">
        <v>0</v>
      </c>
      <c r="G1256" s="158">
        <v>0</v>
      </c>
      <c r="H1256" s="158">
        <v>0</v>
      </c>
      <c r="I1256" s="158">
        <v>2</v>
      </c>
      <c r="J1256" s="159">
        <f t="shared" si="24"/>
        <v>2</v>
      </c>
    </row>
    <row r="1257" spans="1:10" ht="16.5" customHeight="1" thickBot="1">
      <c r="A1257" s="211">
        <v>592</v>
      </c>
      <c r="B1257" s="212" t="s">
        <v>685</v>
      </c>
      <c r="C1257" s="213" t="s">
        <v>905</v>
      </c>
      <c r="D1257" s="185" t="s">
        <v>809</v>
      </c>
      <c r="E1257" s="158">
        <v>25.210279999999997</v>
      </c>
      <c r="F1257" s="158">
        <v>25.210279999999997</v>
      </c>
      <c r="G1257" s="158">
        <v>25.210279999999997</v>
      </c>
      <c r="H1257" s="158">
        <v>25.210279999999997</v>
      </c>
      <c r="I1257" s="158">
        <v>25.210279999999997</v>
      </c>
      <c r="J1257" s="159">
        <f t="shared" si="24"/>
        <v>126.05139999999999</v>
      </c>
    </row>
    <row r="1258" spans="1:10" ht="16.5" thickBot="1">
      <c r="A1258" s="211"/>
      <c r="B1258" s="212"/>
      <c r="C1258" s="213"/>
      <c r="D1258" s="185" t="s">
        <v>810</v>
      </c>
      <c r="E1258" s="165">
        <v>5.4652267818574669E-3</v>
      </c>
      <c r="F1258" s="165">
        <v>5.4652267818574669E-3</v>
      </c>
      <c r="G1258" s="165">
        <v>5.4652267818574669E-3</v>
      </c>
      <c r="H1258" s="165">
        <v>5.4652267818574669E-3</v>
      </c>
      <c r="I1258" s="165">
        <v>5.4652267818574669E-3</v>
      </c>
      <c r="J1258" s="166">
        <f t="shared" si="24"/>
        <v>2.7326133909287335E-2</v>
      </c>
    </row>
    <row r="1259" spans="1:10" ht="16.5" thickBot="1">
      <c r="A1259" s="211"/>
      <c r="B1259" s="212"/>
      <c r="C1259" s="213"/>
      <c r="D1259" s="185" t="s">
        <v>811</v>
      </c>
      <c r="E1259" s="165">
        <v>5.4652267818574669E-3</v>
      </c>
      <c r="F1259" s="165">
        <v>5.4652267818574669E-3</v>
      </c>
      <c r="G1259" s="165">
        <v>5.4652267818574669E-3</v>
      </c>
      <c r="H1259" s="165">
        <v>5.4652267818574669E-3</v>
      </c>
      <c r="I1259" s="165">
        <v>5.4652267818574669E-3</v>
      </c>
      <c r="J1259" s="166">
        <f t="shared" si="24"/>
        <v>2.7326133909287335E-2</v>
      </c>
    </row>
    <row r="1260" spans="1:10" ht="16.5" thickBot="1">
      <c r="A1260" s="211"/>
      <c r="B1260" s="212"/>
      <c r="C1260" s="213"/>
      <c r="D1260" s="185" t="s">
        <v>812</v>
      </c>
      <c r="E1260" s="158">
        <v>2</v>
      </c>
      <c r="F1260" s="158">
        <v>2</v>
      </c>
      <c r="G1260" s="158">
        <v>2</v>
      </c>
      <c r="H1260" s="158">
        <v>2</v>
      </c>
      <c r="I1260" s="158">
        <v>2</v>
      </c>
      <c r="J1260" s="159">
        <f t="shared" si="24"/>
        <v>10</v>
      </c>
    </row>
    <row r="1261" spans="1:10" ht="16.5" customHeight="1" thickBot="1">
      <c r="A1261" s="211">
        <v>593</v>
      </c>
      <c r="B1261" s="212" t="s">
        <v>686</v>
      </c>
      <c r="C1261" s="213" t="s">
        <v>822</v>
      </c>
      <c r="D1261" s="185" t="s">
        <v>809</v>
      </c>
      <c r="E1261" s="158">
        <v>0</v>
      </c>
      <c r="F1261" s="158">
        <v>0</v>
      </c>
      <c r="G1261" s="158">
        <v>1.2483279999999999</v>
      </c>
      <c r="H1261" s="158">
        <v>0</v>
      </c>
      <c r="I1261" s="158">
        <v>0</v>
      </c>
      <c r="J1261" s="159">
        <f t="shared" si="24"/>
        <v>1.2483279999999999</v>
      </c>
    </row>
    <row r="1262" spans="1:10" ht="16.5" thickBot="1">
      <c r="A1262" s="211"/>
      <c r="B1262" s="212"/>
      <c r="C1262" s="213"/>
      <c r="D1262" s="185" t="s">
        <v>810</v>
      </c>
      <c r="E1262" s="165">
        <v>0</v>
      </c>
      <c r="F1262" s="165">
        <v>0</v>
      </c>
      <c r="G1262" s="165">
        <v>2.6565874730021671E-4</v>
      </c>
      <c r="H1262" s="165">
        <v>0</v>
      </c>
      <c r="I1262" s="165">
        <v>0</v>
      </c>
      <c r="J1262" s="166">
        <f t="shared" si="24"/>
        <v>2.6565874730021671E-4</v>
      </c>
    </row>
    <row r="1263" spans="1:10" ht="16.5" thickBot="1">
      <c r="A1263" s="211"/>
      <c r="B1263" s="212"/>
      <c r="C1263" s="213"/>
      <c r="D1263" s="185" t="s">
        <v>811</v>
      </c>
      <c r="E1263" s="165">
        <v>0</v>
      </c>
      <c r="F1263" s="165">
        <v>0</v>
      </c>
      <c r="G1263" s="165">
        <v>0</v>
      </c>
      <c r="H1263" s="165">
        <v>0</v>
      </c>
      <c r="I1263" s="165">
        <v>0</v>
      </c>
      <c r="J1263" s="166">
        <f t="shared" si="24"/>
        <v>0</v>
      </c>
    </row>
    <row r="1264" spans="1:10" ht="16.5" thickBot="1">
      <c r="A1264" s="211"/>
      <c r="B1264" s="212"/>
      <c r="C1264" s="213"/>
      <c r="D1264" s="185" t="s">
        <v>812</v>
      </c>
      <c r="E1264" s="158">
        <v>0</v>
      </c>
      <c r="F1264" s="158">
        <v>0</v>
      </c>
      <c r="G1264" s="158">
        <v>2</v>
      </c>
      <c r="H1264" s="158">
        <v>0</v>
      </c>
      <c r="I1264" s="158">
        <v>0</v>
      </c>
      <c r="J1264" s="159">
        <f t="shared" si="24"/>
        <v>2</v>
      </c>
    </row>
    <row r="1265" spans="1:10" ht="16.5" thickBot="1">
      <c r="A1265" s="211">
        <v>594</v>
      </c>
      <c r="B1265" s="212" t="s">
        <v>687</v>
      </c>
      <c r="C1265" s="213" t="s">
        <v>835</v>
      </c>
      <c r="D1265" s="185" t="s">
        <v>809</v>
      </c>
      <c r="E1265" s="158">
        <v>0</v>
      </c>
      <c r="F1265" s="158">
        <v>0</v>
      </c>
      <c r="G1265" s="158">
        <v>4.3560460000000001</v>
      </c>
      <c r="H1265" s="158">
        <v>0</v>
      </c>
      <c r="I1265" s="158">
        <v>0</v>
      </c>
      <c r="J1265" s="159">
        <f t="shared" si="24"/>
        <v>4.3560460000000001</v>
      </c>
    </row>
    <row r="1266" spans="1:10" ht="16.5" thickBot="1">
      <c r="A1266" s="211"/>
      <c r="B1266" s="212"/>
      <c r="C1266" s="213"/>
      <c r="D1266" s="185" t="s">
        <v>810</v>
      </c>
      <c r="E1266" s="165">
        <v>0</v>
      </c>
      <c r="F1266" s="165">
        <v>0</v>
      </c>
      <c r="G1266" s="165">
        <v>7.9978401727862005E-4</v>
      </c>
      <c r="H1266" s="165">
        <v>0</v>
      </c>
      <c r="I1266" s="165">
        <v>0</v>
      </c>
      <c r="J1266" s="166">
        <f t="shared" si="24"/>
        <v>7.9978401727862005E-4</v>
      </c>
    </row>
    <row r="1267" spans="1:10" ht="16.5" thickBot="1">
      <c r="A1267" s="211"/>
      <c r="B1267" s="212"/>
      <c r="C1267" s="213"/>
      <c r="D1267" s="185" t="s">
        <v>811</v>
      </c>
      <c r="E1267" s="165">
        <v>0</v>
      </c>
      <c r="F1267" s="165">
        <v>0</v>
      </c>
      <c r="G1267" s="165">
        <v>8.4665226781857692E-4</v>
      </c>
      <c r="H1267" s="165">
        <v>0</v>
      </c>
      <c r="I1267" s="165">
        <v>0</v>
      </c>
      <c r="J1267" s="166">
        <f t="shared" si="24"/>
        <v>8.4665226781857692E-4</v>
      </c>
    </row>
    <row r="1268" spans="1:10" ht="16.5" thickBot="1">
      <c r="A1268" s="211"/>
      <c r="B1268" s="212"/>
      <c r="C1268" s="213"/>
      <c r="D1268" s="185" t="s">
        <v>812</v>
      </c>
      <c r="E1268" s="158">
        <v>0</v>
      </c>
      <c r="F1268" s="158">
        <v>0</v>
      </c>
      <c r="G1268" s="158">
        <v>2</v>
      </c>
      <c r="H1268" s="158">
        <v>0</v>
      </c>
      <c r="I1268" s="158">
        <v>0</v>
      </c>
      <c r="J1268" s="159">
        <f t="shared" si="24"/>
        <v>2</v>
      </c>
    </row>
    <row r="1269" spans="1:10" ht="16.5" customHeight="1" thickBot="1">
      <c r="A1269" s="211">
        <v>595</v>
      </c>
      <c r="B1269" s="212" t="s">
        <v>688</v>
      </c>
      <c r="C1269" s="213" t="s">
        <v>836</v>
      </c>
      <c r="D1269" s="185" t="s">
        <v>809</v>
      </c>
      <c r="E1269" s="158">
        <v>307.21869600000002</v>
      </c>
      <c r="F1269" s="158">
        <v>307.21869600000002</v>
      </c>
      <c r="G1269" s="158">
        <v>307.21869600000002</v>
      </c>
      <c r="H1269" s="158">
        <v>307.21869600000002</v>
      </c>
      <c r="I1269" s="158">
        <v>307.21869600000002</v>
      </c>
      <c r="J1269" s="159">
        <f t="shared" si="24"/>
        <v>1536.09348</v>
      </c>
    </row>
    <row r="1270" spans="1:10" ht="16.5" thickBot="1">
      <c r="A1270" s="211"/>
      <c r="B1270" s="212"/>
      <c r="C1270" s="213"/>
      <c r="D1270" s="185" t="s">
        <v>810</v>
      </c>
      <c r="E1270" s="165">
        <v>0.11385291576673899</v>
      </c>
      <c r="F1270" s="165">
        <v>0.11385291576673899</v>
      </c>
      <c r="G1270" s="165">
        <v>0.11385291576673899</v>
      </c>
      <c r="H1270" s="165">
        <v>0.11385291576673899</v>
      </c>
      <c r="I1270" s="165">
        <v>0.11385291576673899</v>
      </c>
      <c r="J1270" s="166">
        <f t="shared" si="24"/>
        <v>0.56926457883369497</v>
      </c>
    </row>
    <row r="1271" spans="1:10" ht="16.5" thickBot="1">
      <c r="A1271" s="211"/>
      <c r="B1271" s="212"/>
      <c r="C1271" s="213"/>
      <c r="D1271" s="185" t="s">
        <v>811</v>
      </c>
      <c r="E1271" s="165">
        <v>0</v>
      </c>
      <c r="F1271" s="165">
        <v>0</v>
      </c>
      <c r="G1271" s="165">
        <v>0</v>
      </c>
      <c r="H1271" s="165">
        <v>0</v>
      </c>
      <c r="I1271" s="165">
        <v>0</v>
      </c>
      <c r="J1271" s="166">
        <f t="shared" si="24"/>
        <v>0</v>
      </c>
    </row>
    <row r="1272" spans="1:10" ht="16.5" thickBot="1">
      <c r="A1272" s="211"/>
      <c r="B1272" s="212"/>
      <c r="C1272" s="213"/>
      <c r="D1272" s="185" t="s">
        <v>812</v>
      </c>
      <c r="E1272" s="158">
        <v>37</v>
      </c>
      <c r="F1272" s="158">
        <v>37</v>
      </c>
      <c r="G1272" s="158">
        <v>37</v>
      </c>
      <c r="H1272" s="158">
        <v>37</v>
      </c>
      <c r="I1272" s="158">
        <v>37</v>
      </c>
      <c r="J1272" s="159">
        <f t="shared" si="24"/>
        <v>185</v>
      </c>
    </row>
    <row r="1273" spans="1:10" ht="16.5" customHeight="1" thickBot="1">
      <c r="A1273" s="211">
        <v>596</v>
      </c>
      <c r="B1273" s="212" t="s">
        <v>689</v>
      </c>
      <c r="C1273" s="213" t="s">
        <v>833</v>
      </c>
      <c r="D1273" s="185" t="s">
        <v>809</v>
      </c>
      <c r="E1273" s="158">
        <v>0</v>
      </c>
      <c r="F1273" s="158">
        <v>0</v>
      </c>
      <c r="G1273" s="158">
        <v>10.020272</v>
      </c>
      <c r="H1273" s="158">
        <v>0</v>
      </c>
      <c r="I1273" s="158">
        <v>0</v>
      </c>
      <c r="J1273" s="159">
        <f t="shared" si="24"/>
        <v>10.020272</v>
      </c>
    </row>
    <row r="1274" spans="1:10" ht="16.5" thickBot="1">
      <c r="A1274" s="211"/>
      <c r="B1274" s="212"/>
      <c r="C1274" s="213"/>
      <c r="D1274" s="185" t="s">
        <v>810</v>
      </c>
      <c r="E1274" s="165">
        <v>0</v>
      </c>
      <c r="F1274" s="165">
        <v>0</v>
      </c>
      <c r="G1274" s="165">
        <v>1.5149028077753824E-3</v>
      </c>
      <c r="H1274" s="165">
        <v>0</v>
      </c>
      <c r="I1274" s="165">
        <v>0</v>
      </c>
      <c r="J1274" s="166">
        <f t="shared" si="24"/>
        <v>1.5149028077753824E-3</v>
      </c>
    </row>
    <row r="1275" spans="1:10" ht="16.5" thickBot="1">
      <c r="A1275" s="211"/>
      <c r="B1275" s="212"/>
      <c r="C1275" s="213"/>
      <c r="D1275" s="185" t="s">
        <v>811</v>
      </c>
      <c r="E1275" s="165">
        <v>0</v>
      </c>
      <c r="F1275" s="165">
        <v>0</v>
      </c>
      <c r="G1275" s="165">
        <v>1.5149028077753824E-3</v>
      </c>
      <c r="H1275" s="165">
        <v>0</v>
      </c>
      <c r="I1275" s="165">
        <v>0</v>
      </c>
      <c r="J1275" s="166">
        <f t="shared" si="24"/>
        <v>1.5149028077753824E-3</v>
      </c>
    </row>
    <row r="1276" spans="1:10" ht="16.5" thickBot="1">
      <c r="A1276" s="211"/>
      <c r="B1276" s="212"/>
      <c r="C1276" s="213"/>
      <c r="D1276" s="185" t="s">
        <v>812</v>
      </c>
      <c r="E1276" s="158">
        <v>0</v>
      </c>
      <c r="F1276" s="158">
        <v>0</v>
      </c>
      <c r="G1276" s="158">
        <v>2</v>
      </c>
      <c r="H1276" s="158">
        <v>0</v>
      </c>
      <c r="I1276" s="158">
        <v>0</v>
      </c>
      <c r="J1276" s="159">
        <f t="shared" si="24"/>
        <v>2</v>
      </c>
    </row>
    <row r="1277" spans="1:10" ht="16.5" customHeight="1" thickBot="1">
      <c r="A1277" s="211">
        <v>650</v>
      </c>
      <c r="B1277" s="212" t="s">
        <v>690</v>
      </c>
      <c r="C1277" s="213" t="s">
        <v>825</v>
      </c>
      <c r="D1277" s="185" t="s">
        <v>809</v>
      </c>
      <c r="E1277" s="158">
        <v>1296.462</v>
      </c>
      <c r="F1277" s="158">
        <v>1728.616</v>
      </c>
      <c r="G1277" s="158">
        <v>1728.616</v>
      </c>
      <c r="H1277" s="158">
        <v>2160.77</v>
      </c>
      <c r="I1277" s="158">
        <v>2160.77</v>
      </c>
      <c r="J1277" s="159">
        <f t="shared" si="24"/>
        <v>9075.2340000000004</v>
      </c>
    </row>
    <row r="1278" spans="1:10" ht="16.5" thickBot="1">
      <c r="A1278" s="211"/>
      <c r="B1278" s="212"/>
      <c r="C1278" s="213"/>
      <c r="D1278" s="185" t="s">
        <v>810</v>
      </c>
      <c r="E1278" s="165">
        <v>9.7257019438445197E-2</v>
      </c>
      <c r="F1278" s="165">
        <v>0.12967602591792693</v>
      </c>
      <c r="G1278" s="165">
        <v>0.12967602591792693</v>
      </c>
      <c r="H1278" s="165">
        <v>0.16209503239740866</v>
      </c>
      <c r="I1278" s="165">
        <v>0.16209503239740866</v>
      </c>
      <c r="J1278" s="166">
        <f t="shared" si="24"/>
        <v>0.68079913606911635</v>
      </c>
    </row>
    <row r="1279" spans="1:10" ht="16.5" thickBot="1">
      <c r="A1279" s="211"/>
      <c r="B1279" s="212"/>
      <c r="C1279" s="213"/>
      <c r="D1279" s="185" t="s">
        <v>811</v>
      </c>
      <c r="E1279" s="165">
        <v>6.8747300215982909E-2</v>
      </c>
      <c r="F1279" s="165">
        <v>9.1663066954643879E-2</v>
      </c>
      <c r="G1279" s="165">
        <v>9.1663066954643879E-2</v>
      </c>
      <c r="H1279" s="165">
        <v>0.11457883369330485</v>
      </c>
      <c r="I1279" s="165">
        <v>0.11457883369330485</v>
      </c>
      <c r="J1279" s="166">
        <f t="shared" si="24"/>
        <v>0.48123110151188037</v>
      </c>
    </row>
    <row r="1280" spans="1:10" ht="16.5" thickBot="1">
      <c r="A1280" s="211"/>
      <c r="B1280" s="212"/>
      <c r="C1280" s="213"/>
      <c r="D1280" s="185" t="s">
        <v>812</v>
      </c>
      <c r="E1280" s="158">
        <v>6</v>
      </c>
      <c r="F1280" s="158">
        <v>8</v>
      </c>
      <c r="G1280" s="158">
        <v>8</v>
      </c>
      <c r="H1280" s="158">
        <v>10</v>
      </c>
      <c r="I1280" s="158">
        <v>10</v>
      </c>
      <c r="J1280" s="159">
        <f t="shared" si="24"/>
        <v>42</v>
      </c>
    </row>
    <row r="1281" spans="1:10" ht="16.5" thickBot="1">
      <c r="A1281" s="211">
        <v>652</v>
      </c>
      <c r="B1281" s="212" t="s">
        <v>693</v>
      </c>
      <c r="C1281" s="213" t="s">
        <v>911</v>
      </c>
      <c r="D1281" s="185" t="s">
        <v>809</v>
      </c>
      <c r="E1281" s="158">
        <v>2108.02</v>
      </c>
      <c r="F1281" s="158">
        <v>4005.2379999999998</v>
      </c>
      <c r="G1281" s="158">
        <v>6007.857</v>
      </c>
      <c r="H1281" s="158">
        <v>6956.4660000000003</v>
      </c>
      <c r="I1281" s="158">
        <v>8010.4759999999997</v>
      </c>
      <c r="J1281" s="159">
        <f t="shared" si="24"/>
        <v>27088.056999999997</v>
      </c>
    </row>
    <row r="1282" spans="1:10" ht="16.5" thickBot="1">
      <c r="A1282" s="211"/>
      <c r="B1282" s="212"/>
      <c r="C1282" s="213"/>
      <c r="D1282" s="185" t="s">
        <v>810</v>
      </c>
      <c r="E1282" s="165">
        <v>0.46652267818574644</v>
      </c>
      <c r="F1282" s="165">
        <v>0.88639308855291832</v>
      </c>
      <c r="G1282" s="165">
        <v>1.3295896328293775</v>
      </c>
      <c r="H1282" s="165">
        <v>1.5395248380129636</v>
      </c>
      <c r="I1282" s="165">
        <v>1.7727861771058366</v>
      </c>
      <c r="J1282" s="166">
        <f t="shared" si="24"/>
        <v>5.9948164146868423</v>
      </c>
    </row>
    <row r="1283" spans="1:10" ht="16.5" thickBot="1">
      <c r="A1283" s="211"/>
      <c r="B1283" s="212"/>
      <c r="C1283" s="213"/>
      <c r="D1283" s="185" t="s">
        <v>811</v>
      </c>
      <c r="E1283" s="165">
        <v>0.46652267818574644</v>
      </c>
      <c r="F1283" s="165">
        <v>0.88639308855291832</v>
      </c>
      <c r="G1283" s="165">
        <v>1.3295896328293775</v>
      </c>
      <c r="H1283" s="165">
        <v>1.5395248380129636</v>
      </c>
      <c r="I1283" s="165">
        <v>1.515075593952488</v>
      </c>
      <c r="J1283" s="166">
        <f t="shared" si="24"/>
        <v>5.7371058315334942</v>
      </c>
    </row>
    <row r="1284" spans="1:10" ht="16.5" thickBot="1">
      <c r="A1284" s="211"/>
      <c r="B1284" s="212"/>
      <c r="C1284" s="213"/>
      <c r="D1284" s="185" t="s">
        <v>812</v>
      </c>
      <c r="E1284" s="158">
        <v>10</v>
      </c>
      <c r="F1284" s="158">
        <v>19</v>
      </c>
      <c r="G1284" s="158">
        <v>28.5</v>
      </c>
      <c r="H1284" s="158">
        <v>33</v>
      </c>
      <c r="I1284" s="158">
        <v>38</v>
      </c>
      <c r="J1284" s="159">
        <f t="shared" si="24"/>
        <v>128.5</v>
      </c>
    </row>
    <row r="1285" spans="1:10" ht="16.5" thickBot="1">
      <c r="A1285" s="211">
        <v>653</v>
      </c>
      <c r="B1285" s="212" t="s">
        <v>696</v>
      </c>
      <c r="C1285" s="213" t="s">
        <v>912</v>
      </c>
      <c r="D1285" s="185" t="s">
        <v>809</v>
      </c>
      <c r="E1285" s="158">
        <v>7500</v>
      </c>
      <c r="F1285" s="158">
        <v>7500</v>
      </c>
      <c r="G1285" s="158">
        <v>7500</v>
      </c>
      <c r="H1285" s="158">
        <v>7500</v>
      </c>
      <c r="I1285" s="158">
        <v>7500</v>
      </c>
      <c r="J1285" s="159">
        <f t="shared" si="24"/>
        <v>37500</v>
      </c>
    </row>
    <row r="1286" spans="1:10" ht="16.5" thickBot="1">
      <c r="A1286" s="211"/>
      <c r="B1286" s="212"/>
      <c r="C1286" s="213"/>
      <c r="D1286" s="185" t="s">
        <v>810</v>
      </c>
      <c r="E1286" s="165">
        <v>1.2460529157667422</v>
      </c>
      <c r="F1286" s="165">
        <v>1.2460529157667422</v>
      </c>
      <c r="G1286" s="165">
        <v>1.2460529157667422</v>
      </c>
      <c r="H1286" s="165">
        <v>1.2460529157667422</v>
      </c>
      <c r="I1286" s="165">
        <v>1.2460529157667422</v>
      </c>
      <c r="J1286" s="166">
        <f t="shared" si="24"/>
        <v>6.2302645788337108</v>
      </c>
    </row>
    <row r="1287" spans="1:10" ht="16.5" thickBot="1">
      <c r="A1287" s="211"/>
      <c r="B1287" s="212"/>
      <c r="C1287" s="213"/>
      <c r="D1287" s="185" t="s">
        <v>811</v>
      </c>
      <c r="E1287" s="165">
        <v>1.2460529157667422</v>
      </c>
      <c r="F1287" s="165">
        <v>1.2460529157667422</v>
      </c>
      <c r="G1287" s="165">
        <v>1.2460529157667422</v>
      </c>
      <c r="H1287" s="165">
        <v>1.2460529157667422</v>
      </c>
      <c r="I1287" s="165">
        <v>1.2460529157667422</v>
      </c>
      <c r="J1287" s="166">
        <f t="shared" si="24"/>
        <v>6.2302645788337108</v>
      </c>
    </row>
    <row r="1288" spans="1:10" ht="16.5" thickBot="1">
      <c r="A1288" s="211"/>
      <c r="B1288" s="212"/>
      <c r="C1288" s="213"/>
      <c r="D1288" s="185" t="s">
        <v>812</v>
      </c>
      <c r="E1288" s="158">
        <v>75</v>
      </c>
      <c r="F1288" s="158">
        <v>75</v>
      </c>
      <c r="G1288" s="158">
        <v>75</v>
      </c>
      <c r="H1288" s="158">
        <v>75</v>
      </c>
      <c r="I1288" s="158">
        <v>75</v>
      </c>
      <c r="J1288" s="159">
        <f t="shared" si="24"/>
        <v>375</v>
      </c>
    </row>
    <row r="1289" spans="1:10" ht="16.5" thickBot="1">
      <c r="A1289" s="211">
        <v>654</v>
      </c>
      <c r="B1289" s="212" t="s">
        <v>698</v>
      </c>
      <c r="C1289" s="213" t="s">
        <v>913</v>
      </c>
      <c r="D1289" s="185" t="s">
        <v>809</v>
      </c>
      <c r="E1289" s="158">
        <v>0</v>
      </c>
      <c r="F1289" s="158">
        <v>2000</v>
      </c>
      <c r="G1289" s="158">
        <v>2000</v>
      </c>
      <c r="H1289" s="158">
        <v>2000</v>
      </c>
      <c r="I1289" s="158">
        <v>5000</v>
      </c>
      <c r="J1289" s="159">
        <f t="shared" si="24"/>
        <v>11000</v>
      </c>
    </row>
    <row r="1290" spans="1:10" ht="16.5" thickBot="1">
      <c r="A1290" s="211"/>
      <c r="B1290" s="212"/>
      <c r="C1290" s="213"/>
      <c r="D1290" s="185" t="s">
        <v>810</v>
      </c>
      <c r="E1290" s="165">
        <v>0</v>
      </c>
      <c r="F1290" s="165">
        <v>0.33228110981890774</v>
      </c>
      <c r="G1290" s="165">
        <v>0.33228110981890774</v>
      </c>
      <c r="H1290" s="165">
        <v>0.33228110981890774</v>
      </c>
      <c r="I1290" s="165">
        <v>0.83070277454726926</v>
      </c>
      <c r="J1290" s="166">
        <f t="shared" si="24"/>
        <v>1.8275461040039924</v>
      </c>
    </row>
    <row r="1291" spans="1:10" ht="16.5" thickBot="1">
      <c r="A1291" s="211"/>
      <c r="B1291" s="212"/>
      <c r="C1291" s="213"/>
      <c r="D1291" s="185" t="s">
        <v>811</v>
      </c>
      <c r="E1291" s="165">
        <v>0</v>
      </c>
      <c r="F1291" s="165">
        <v>0.33228110981890774</v>
      </c>
      <c r="G1291" s="165">
        <v>0.33228110981890774</v>
      </c>
      <c r="H1291" s="165">
        <v>0.33228110981890774</v>
      </c>
      <c r="I1291" s="165">
        <v>0.83070277454726926</v>
      </c>
      <c r="J1291" s="166">
        <f t="shared" si="24"/>
        <v>1.8275461040039924</v>
      </c>
    </row>
    <row r="1292" spans="1:10" ht="16.5" thickBot="1">
      <c r="A1292" s="211"/>
      <c r="B1292" s="212"/>
      <c r="C1292" s="213"/>
      <c r="D1292" s="185" t="s">
        <v>812</v>
      </c>
      <c r="E1292" s="158">
        <v>0</v>
      </c>
      <c r="F1292" s="158">
        <v>20</v>
      </c>
      <c r="G1292" s="158">
        <v>20</v>
      </c>
      <c r="H1292" s="158">
        <v>20</v>
      </c>
      <c r="I1292" s="158">
        <v>50</v>
      </c>
      <c r="J1292" s="159">
        <f t="shared" si="24"/>
        <v>110</v>
      </c>
    </row>
    <row r="1293" spans="1:10" ht="16.5" thickBot="1">
      <c r="A1293" s="211">
        <v>655</v>
      </c>
      <c r="B1293" s="212" t="s">
        <v>699</v>
      </c>
      <c r="C1293" s="213" t="s">
        <v>914</v>
      </c>
      <c r="D1293" s="185" t="s">
        <v>809</v>
      </c>
      <c r="E1293" s="158">
        <v>14454.964</v>
      </c>
      <c r="F1293" s="158">
        <v>17005.84</v>
      </c>
      <c r="G1293" s="158">
        <v>16368.120999999999</v>
      </c>
      <c r="H1293" s="158">
        <v>10203.504000000001</v>
      </c>
      <c r="I1293" s="158">
        <v>2550.8760000000002</v>
      </c>
      <c r="J1293" s="159">
        <f t="shared" si="24"/>
        <v>60583.305000000008</v>
      </c>
    </row>
    <row r="1294" spans="1:10" ht="16.5" thickBot="1">
      <c r="A1294" s="211"/>
      <c r="B1294" s="212"/>
      <c r="C1294" s="213"/>
      <c r="D1294" s="185" t="s">
        <v>810</v>
      </c>
      <c r="E1294" s="165">
        <v>5.0314859611231233</v>
      </c>
      <c r="F1294" s="165">
        <v>5.9193952483801455</v>
      </c>
      <c r="G1294" s="165">
        <v>5.6974179265658895</v>
      </c>
      <c r="H1294" s="165">
        <v>3.5516371490280876</v>
      </c>
      <c r="I1294" s="165">
        <v>0.8879092872570219</v>
      </c>
      <c r="J1294" s="166">
        <f t="shared" si="24"/>
        <v>21.087845572354269</v>
      </c>
    </row>
    <row r="1295" spans="1:10" ht="16.5" thickBot="1">
      <c r="A1295" s="211"/>
      <c r="B1295" s="212"/>
      <c r="C1295" s="213"/>
      <c r="D1295" s="185" t="s">
        <v>811</v>
      </c>
      <c r="E1295" s="165">
        <v>0.78434989200864136</v>
      </c>
      <c r="F1295" s="165">
        <v>0.92276457883369578</v>
      </c>
      <c r="G1295" s="165">
        <v>0.88816090712743234</v>
      </c>
      <c r="H1295" s="165">
        <v>0.55365874730021758</v>
      </c>
      <c r="I1295" s="165">
        <v>0.13841468682505439</v>
      </c>
      <c r="J1295" s="166">
        <f t="shared" si="24"/>
        <v>3.2873488120950412</v>
      </c>
    </row>
    <row r="1296" spans="1:10" ht="16.5" thickBot="1">
      <c r="A1296" s="211"/>
      <c r="B1296" s="212"/>
      <c r="C1296" s="213"/>
      <c r="D1296" s="185" t="s">
        <v>812</v>
      </c>
      <c r="E1296" s="158">
        <v>68</v>
      </c>
      <c r="F1296" s="158">
        <v>80</v>
      </c>
      <c r="G1296" s="158">
        <v>77</v>
      </c>
      <c r="H1296" s="158">
        <v>48</v>
      </c>
      <c r="I1296" s="158">
        <v>12</v>
      </c>
      <c r="J1296" s="159">
        <f t="shared" si="24"/>
        <v>285</v>
      </c>
    </row>
    <row r="1297" spans="1:10" ht="16.5" thickBot="1">
      <c r="A1297" s="211">
        <v>657</v>
      </c>
      <c r="B1297" s="212" t="s">
        <v>701</v>
      </c>
      <c r="C1297" s="213" t="s">
        <v>915</v>
      </c>
      <c r="D1297" s="185" t="s">
        <v>809</v>
      </c>
      <c r="E1297" s="158">
        <v>1367.41176</v>
      </c>
      <c r="F1297" s="158">
        <v>1640.8941120000002</v>
      </c>
      <c r="G1297" s="158">
        <v>1914.3764640000002</v>
      </c>
      <c r="H1297" s="158">
        <v>3828.7529280000003</v>
      </c>
      <c r="I1297" s="158">
        <v>3828.7529280000003</v>
      </c>
      <c r="J1297" s="159">
        <f t="shared" si="24"/>
        <v>12580.188192</v>
      </c>
    </row>
    <row r="1298" spans="1:10" ht="16.5" thickBot="1">
      <c r="A1298" s="211"/>
      <c r="B1298" s="212"/>
      <c r="C1298" s="213"/>
      <c r="D1298" s="185" t="s">
        <v>810</v>
      </c>
      <c r="E1298" s="165">
        <v>0.13684116699235532</v>
      </c>
      <c r="F1298" s="165">
        <v>0.16420940039082638</v>
      </c>
      <c r="G1298" s="165">
        <v>0.19157763378929746</v>
      </c>
      <c r="H1298" s="165">
        <v>0.38315526757859492</v>
      </c>
      <c r="I1298" s="165">
        <v>0.38315526757859492</v>
      </c>
      <c r="J1298" s="166">
        <f t="shared" si="24"/>
        <v>1.2589387363296691</v>
      </c>
    </row>
    <row r="1299" spans="1:10" ht="16.5" thickBot="1">
      <c r="A1299" s="211"/>
      <c r="B1299" s="212"/>
      <c r="C1299" s="213"/>
      <c r="D1299" s="185" t="s">
        <v>811</v>
      </c>
      <c r="E1299" s="165">
        <v>0.13684116699235532</v>
      </c>
      <c r="F1299" s="165">
        <v>0.16420940039082638</v>
      </c>
      <c r="G1299" s="165">
        <v>0.19157763378929746</v>
      </c>
      <c r="H1299" s="165">
        <v>0.38315526757859492</v>
      </c>
      <c r="I1299" s="165">
        <v>0.38315526757859492</v>
      </c>
      <c r="J1299" s="166">
        <f t="shared" si="24"/>
        <v>1.2589387363296691</v>
      </c>
    </row>
    <row r="1300" spans="1:10" ht="16.5" thickBot="1">
      <c r="A1300" s="211"/>
      <c r="B1300" s="212"/>
      <c r="C1300" s="213"/>
      <c r="D1300" s="185" t="s">
        <v>812</v>
      </c>
      <c r="E1300" s="158">
        <v>5</v>
      </c>
      <c r="F1300" s="158">
        <v>6</v>
      </c>
      <c r="G1300" s="158">
        <v>7</v>
      </c>
      <c r="H1300" s="158">
        <v>14</v>
      </c>
      <c r="I1300" s="158">
        <v>14</v>
      </c>
      <c r="J1300" s="159">
        <f t="shared" si="24"/>
        <v>46</v>
      </c>
    </row>
    <row r="1301" spans="1:10" ht="16.5" thickBot="1">
      <c r="A1301" s="211">
        <v>658</v>
      </c>
      <c r="B1301" s="212" t="s">
        <v>703</v>
      </c>
      <c r="C1301" s="213" t="s">
        <v>916</v>
      </c>
      <c r="D1301" s="185" t="s">
        <v>809</v>
      </c>
      <c r="E1301" s="158">
        <v>420.02400000000006</v>
      </c>
      <c r="F1301" s="158">
        <v>420.02400000000006</v>
      </c>
      <c r="G1301" s="158">
        <v>630.03600000000017</v>
      </c>
      <c r="H1301" s="158">
        <v>630.03600000000017</v>
      </c>
      <c r="I1301" s="158">
        <v>630.03600000000017</v>
      </c>
      <c r="J1301" s="159">
        <f t="shared" si="24"/>
        <v>2730.1560000000004</v>
      </c>
    </row>
    <row r="1302" spans="1:10" ht="16.5" thickBot="1">
      <c r="A1302" s="211"/>
      <c r="B1302" s="212"/>
      <c r="C1302" s="213"/>
      <c r="D1302" s="185" t="s">
        <v>810</v>
      </c>
      <c r="E1302" s="165">
        <v>3.2036614213720137E-2</v>
      </c>
      <c r="F1302" s="165">
        <v>3.2036614213720137E-2</v>
      </c>
      <c r="G1302" s="165">
        <v>4.8054921320580209E-2</v>
      </c>
      <c r="H1302" s="165">
        <v>4.8054921320580209E-2</v>
      </c>
      <c r="I1302" s="165">
        <v>4.8054921320580209E-2</v>
      </c>
      <c r="J1302" s="166">
        <f t="shared" si="24"/>
        <v>0.20823799238918089</v>
      </c>
    </row>
    <row r="1303" spans="1:10" ht="16.5" thickBot="1">
      <c r="A1303" s="211"/>
      <c r="B1303" s="212"/>
      <c r="C1303" s="213"/>
      <c r="D1303" s="185" t="s">
        <v>811</v>
      </c>
      <c r="E1303" s="165">
        <v>3.2036614213720137E-2</v>
      </c>
      <c r="F1303" s="165">
        <v>3.2036614213720137E-2</v>
      </c>
      <c r="G1303" s="165">
        <v>4.8054921320580209E-2</v>
      </c>
      <c r="H1303" s="165">
        <v>4.8054921320580209E-2</v>
      </c>
      <c r="I1303" s="165">
        <v>4.8054921320580209E-2</v>
      </c>
      <c r="J1303" s="166">
        <f t="shared" si="24"/>
        <v>0.20823799238918089</v>
      </c>
    </row>
    <row r="1304" spans="1:10" ht="16.5" thickBot="1">
      <c r="A1304" s="211"/>
      <c r="B1304" s="212"/>
      <c r="C1304" s="213"/>
      <c r="D1304" s="185" t="s">
        <v>812</v>
      </c>
      <c r="E1304" s="158">
        <v>2</v>
      </c>
      <c r="F1304" s="158">
        <v>2</v>
      </c>
      <c r="G1304" s="158">
        <v>3</v>
      </c>
      <c r="H1304" s="158">
        <v>3</v>
      </c>
      <c r="I1304" s="158">
        <v>3</v>
      </c>
      <c r="J1304" s="159">
        <f t="shared" si="24"/>
        <v>13</v>
      </c>
    </row>
    <row r="1305" spans="1:10" ht="16.5" thickBot="1">
      <c r="A1305" s="211">
        <v>659</v>
      </c>
      <c r="B1305" s="212" t="s">
        <v>705</v>
      </c>
      <c r="C1305" s="213" t="s">
        <v>917</v>
      </c>
      <c r="D1305" s="185" t="s">
        <v>809</v>
      </c>
      <c r="E1305" s="158">
        <v>6627.5081830399995</v>
      </c>
      <c r="F1305" s="158">
        <v>10115.67038464</v>
      </c>
      <c r="G1305" s="158">
        <v>13080.608256</v>
      </c>
      <c r="H1305" s="158">
        <v>13080.608256</v>
      </c>
      <c r="I1305" s="158">
        <v>13080.608256</v>
      </c>
      <c r="J1305" s="159">
        <f t="shared" si="24"/>
        <v>55985.003335679998</v>
      </c>
    </row>
    <row r="1306" spans="1:10" ht="16.5" thickBot="1">
      <c r="A1306" s="211"/>
      <c r="B1306" s="212"/>
      <c r="C1306" s="213"/>
      <c r="D1306" s="185" t="s">
        <v>810</v>
      </c>
      <c r="E1306" s="165">
        <v>2.0335692144399928</v>
      </c>
      <c r="F1306" s="165">
        <v>3.1038688009873576</v>
      </c>
      <c r="G1306" s="165">
        <v>4.0136234495526173</v>
      </c>
      <c r="H1306" s="165">
        <v>4.0136234495526173</v>
      </c>
      <c r="I1306" s="165">
        <v>4.0136234495526173</v>
      </c>
      <c r="J1306" s="166">
        <f t="shared" si="24"/>
        <v>17.178308364085204</v>
      </c>
    </row>
    <row r="1307" spans="1:10" ht="16.5" thickBot="1">
      <c r="A1307" s="211"/>
      <c r="B1307" s="212"/>
      <c r="C1307" s="213"/>
      <c r="D1307" s="185" t="s">
        <v>811</v>
      </c>
      <c r="E1307" s="165">
        <v>2.0335692144399928</v>
      </c>
      <c r="F1307" s="165">
        <v>3.1038688009873576</v>
      </c>
      <c r="G1307" s="165">
        <v>4.0136234495526173</v>
      </c>
      <c r="H1307" s="165">
        <v>4.0136234495526173</v>
      </c>
      <c r="I1307" s="165">
        <v>4.0136234495526173</v>
      </c>
      <c r="J1307" s="166">
        <f t="shared" si="24"/>
        <v>17.178308364085204</v>
      </c>
    </row>
    <row r="1308" spans="1:10" ht="16.5" thickBot="1">
      <c r="A1308" s="211"/>
      <c r="B1308" s="212"/>
      <c r="C1308" s="213"/>
      <c r="D1308" s="185" t="s">
        <v>812</v>
      </c>
      <c r="E1308" s="158">
        <v>38</v>
      </c>
      <c r="F1308" s="158">
        <v>58</v>
      </c>
      <c r="G1308" s="158">
        <v>75</v>
      </c>
      <c r="H1308" s="158">
        <v>75</v>
      </c>
      <c r="I1308" s="158">
        <v>75</v>
      </c>
      <c r="J1308" s="159">
        <f t="shared" si="24"/>
        <v>321</v>
      </c>
    </row>
    <row r="1309" spans="1:10" ht="16.5" thickBot="1">
      <c r="A1309" s="211">
        <v>660</v>
      </c>
      <c r="B1309" s="212" t="s">
        <v>707</v>
      </c>
      <c r="C1309" s="213" t="s">
        <v>918</v>
      </c>
      <c r="D1309" s="185" t="s">
        <v>809</v>
      </c>
      <c r="E1309" s="158">
        <v>3154.9778012903225</v>
      </c>
      <c r="F1309" s="158">
        <v>4206.6370683870964</v>
      </c>
      <c r="G1309" s="158">
        <v>4907.7432464516132</v>
      </c>
      <c r="H1309" s="158">
        <v>4907.7432464516132</v>
      </c>
      <c r="I1309" s="158">
        <v>4907.7432464516132</v>
      </c>
      <c r="J1309" s="159">
        <f t="shared" si="24"/>
        <v>22084.844609032258</v>
      </c>
    </row>
    <row r="1310" spans="1:10" ht="16.5" thickBot="1">
      <c r="A1310" s="211"/>
      <c r="B1310" s="212"/>
      <c r="C1310" s="213"/>
      <c r="D1310" s="185" t="s">
        <v>810</v>
      </c>
      <c r="E1310" s="165">
        <v>0.56668531217963558</v>
      </c>
      <c r="F1310" s="165">
        <v>0.75558041623951422</v>
      </c>
      <c r="G1310" s="165">
        <v>0.88151048561276657</v>
      </c>
      <c r="H1310" s="165">
        <v>0.88151048561276657</v>
      </c>
      <c r="I1310" s="165">
        <v>0.88151048561276657</v>
      </c>
      <c r="J1310" s="166">
        <f t="shared" ref="J1310:J1348" si="25">SUM(E1310:I1310)</f>
        <v>3.9667971852574491</v>
      </c>
    </row>
    <row r="1311" spans="1:10" ht="16.5" thickBot="1">
      <c r="A1311" s="211"/>
      <c r="B1311" s="212"/>
      <c r="C1311" s="213"/>
      <c r="D1311" s="185" t="s">
        <v>811</v>
      </c>
      <c r="E1311" s="165">
        <v>0.56668531217963558</v>
      </c>
      <c r="F1311" s="165">
        <v>0.75558041623951422</v>
      </c>
      <c r="G1311" s="165">
        <v>0.88151048561276657</v>
      </c>
      <c r="H1311" s="165">
        <v>0.88151048561276657</v>
      </c>
      <c r="I1311" s="165">
        <v>0.88151048561276657</v>
      </c>
      <c r="J1311" s="166">
        <f t="shared" si="25"/>
        <v>3.9667971852574491</v>
      </c>
    </row>
    <row r="1312" spans="1:10" ht="16.5" thickBot="1">
      <c r="A1312" s="211"/>
      <c r="B1312" s="212"/>
      <c r="C1312" s="213"/>
      <c r="D1312" s="185" t="s">
        <v>812</v>
      </c>
      <c r="E1312" s="158">
        <v>9</v>
      </c>
      <c r="F1312" s="158">
        <v>12</v>
      </c>
      <c r="G1312" s="158">
        <v>14</v>
      </c>
      <c r="H1312" s="158">
        <v>14</v>
      </c>
      <c r="I1312" s="158">
        <v>14</v>
      </c>
      <c r="J1312" s="159">
        <f t="shared" si="25"/>
        <v>63</v>
      </c>
    </row>
    <row r="1313" spans="1:10" ht="16.5" thickBot="1">
      <c r="A1313" s="211">
        <v>661</v>
      </c>
      <c r="B1313" s="212" t="s">
        <v>708</v>
      </c>
      <c r="C1313" s="213" t="s">
        <v>919</v>
      </c>
      <c r="D1313" s="185" t="s">
        <v>809</v>
      </c>
      <c r="E1313" s="158">
        <v>20530.266458864357</v>
      </c>
      <c r="F1313" s="158">
        <v>25902.672635015777</v>
      </c>
      <c r="G1313" s="158">
        <v>29356.362319684547</v>
      </c>
      <c r="H1313" s="158">
        <v>29356.362319684547</v>
      </c>
      <c r="I1313" s="158">
        <v>16500.96182675079</v>
      </c>
      <c r="J1313" s="159">
        <f t="shared" si="25"/>
        <v>121646.62556000001</v>
      </c>
    </row>
    <row r="1314" spans="1:10" ht="16.5" thickBot="1">
      <c r="A1314" s="211"/>
      <c r="B1314" s="212"/>
      <c r="C1314" s="213"/>
      <c r="D1314" s="185" t="s">
        <v>810</v>
      </c>
      <c r="E1314" s="165">
        <v>2.2410692587275576</v>
      </c>
      <c r="F1314" s="165">
        <v>2.8275172890487874</v>
      </c>
      <c r="G1314" s="165">
        <v>3.2045195942552924</v>
      </c>
      <c r="H1314" s="165">
        <v>3.2045195942552924</v>
      </c>
      <c r="I1314" s="165">
        <v>1.801233235986635</v>
      </c>
      <c r="J1314" s="166">
        <f t="shared" si="25"/>
        <v>13.278858972273563</v>
      </c>
    </row>
    <row r="1315" spans="1:10" ht="16.5" thickBot="1">
      <c r="A1315" s="211"/>
      <c r="B1315" s="212"/>
      <c r="C1315" s="213"/>
      <c r="D1315" s="185" t="s">
        <v>811</v>
      </c>
      <c r="E1315" s="165">
        <v>2.2410692587275576</v>
      </c>
      <c r="F1315" s="165">
        <v>2.8275172890487874</v>
      </c>
      <c r="G1315" s="165">
        <v>3.2045195942552924</v>
      </c>
      <c r="H1315" s="165">
        <v>3.2045195942552924</v>
      </c>
      <c r="I1315" s="165">
        <v>1.801233235986635</v>
      </c>
      <c r="J1315" s="166">
        <f t="shared" si="25"/>
        <v>13.278858972273563</v>
      </c>
    </row>
    <row r="1316" spans="1:10" ht="16.5" thickBot="1">
      <c r="A1316" s="211"/>
      <c r="B1316" s="212"/>
      <c r="C1316" s="213"/>
      <c r="D1316" s="185" t="s">
        <v>812</v>
      </c>
      <c r="E1316" s="158">
        <v>107</v>
      </c>
      <c r="F1316" s="158">
        <v>135</v>
      </c>
      <c r="G1316" s="158">
        <v>153</v>
      </c>
      <c r="H1316" s="158">
        <v>153</v>
      </c>
      <c r="I1316" s="158">
        <v>86</v>
      </c>
      <c r="J1316" s="159">
        <f t="shared" si="25"/>
        <v>634</v>
      </c>
    </row>
    <row r="1317" spans="1:10" ht="16.5" thickBot="1">
      <c r="A1317" s="211">
        <v>662</v>
      </c>
      <c r="B1317" s="212" t="s">
        <v>710</v>
      </c>
      <c r="C1317" s="213" t="s">
        <v>920</v>
      </c>
      <c r="D1317" s="185" t="s">
        <v>809</v>
      </c>
      <c r="E1317" s="158">
        <v>1555.335908</v>
      </c>
      <c r="F1317" s="158">
        <v>1999.7175960000002</v>
      </c>
      <c r="G1317" s="158">
        <v>2221.9084400000002</v>
      </c>
      <c r="H1317" s="158">
        <v>2221.9084400000002</v>
      </c>
      <c r="I1317" s="158">
        <v>2888.4809720000003</v>
      </c>
      <c r="J1317" s="159">
        <f t="shared" si="25"/>
        <v>10887.351356000001</v>
      </c>
    </row>
    <row r="1318" spans="1:10" ht="16.5" thickBot="1">
      <c r="A1318" s="211"/>
      <c r="B1318" s="212"/>
      <c r="C1318" s="213"/>
      <c r="D1318" s="185" t="s">
        <v>810</v>
      </c>
      <c r="E1318" s="165">
        <v>0.37001036717062724</v>
      </c>
      <c r="F1318" s="165">
        <v>0.47572761493366361</v>
      </c>
      <c r="G1318" s="165">
        <v>0.52858623881518174</v>
      </c>
      <c r="H1318" s="165">
        <v>0.52858623881518174</v>
      </c>
      <c r="I1318" s="165">
        <v>0.68716211045973641</v>
      </c>
      <c r="J1318" s="166">
        <f t="shared" si="25"/>
        <v>2.5900725701943905</v>
      </c>
    </row>
    <row r="1319" spans="1:10" ht="16.5" thickBot="1">
      <c r="A1319" s="211"/>
      <c r="B1319" s="212"/>
      <c r="C1319" s="213"/>
      <c r="D1319" s="185" t="s">
        <v>811</v>
      </c>
      <c r="E1319" s="165">
        <v>0.37001036717062724</v>
      </c>
      <c r="F1319" s="165">
        <v>0.47572761493366361</v>
      </c>
      <c r="G1319" s="165">
        <v>0.52858623881518174</v>
      </c>
      <c r="H1319" s="165">
        <v>0.52858623881518174</v>
      </c>
      <c r="I1319" s="165">
        <v>0.68716211045973641</v>
      </c>
      <c r="J1319" s="166">
        <f t="shared" si="25"/>
        <v>2.5900725701943905</v>
      </c>
    </row>
    <row r="1320" spans="1:10" ht="16.5" thickBot="1">
      <c r="A1320" s="211"/>
      <c r="B1320" s="212"/>
      <c r="C1320" s="213"/>
      <c r="D1320" s="185" t="s">
        <v>812</v>
      </c>
      <c r="E1320" s="158">
        <v>7</v>
      </c>
      <c r="F1320" s="158">
        <v>9</v>
      </c>
      <c r="G1320" s="158">
        <v>10</v>
      </c>
      <c r="H1320" s="158">
        <v>10</v>
      </c>
      <c r="I1320" s="158">
        <v>13</v>
      </c>
      <c r="J1320" s="159">
        <f t="shared" si="25"/>
        <v>49</v>
      </c>
    </row>
    <row r="1321" spans="1:10" ht="16.5" thickBot="1">
      <c r="A1321" s="211">
        <v>663</v>
      </c>
      <c r="B1321" s="212" t="s">
        <v>712</v>
      </c>
      <c r="C1321" s="213" t="s">
        <v>921</v>
      </c>
      <c r="D1321" s="185" t="s">
        <v>809</v>
      </c>
      <c r="E1321" s="158">
        <v>2143.7355789473681</v>
      </c>
      <c r="F1321" s="158">
        <v>2702.9709473684206</v>
      </c>
      <c r="G1321" s="158">
        <v>3075.7945263157894</v>
      </c>
      <c r="H1321" s="158">
        <v>3075.7945263157894</v>
      </c>
      <c r="I1321" s="158">
        <v>3075.7945263157894</v>
      </c>
      <c r="J1321" s="159">
        <f t="shared" si="25"/>
        <v>14074.090105263156</v>
      </c>
    </row>
    <row r="1322" spans="1:10" ht="16.5" thickBot="1">
      <c r="A1322" s="211"/>
      <c r="B1322" s="212"/>
      <c r="C1322" s="213"/>
      <c r="D1322" s="185" t="s">
        <v>810</v>
      </c>
      <c r="E1322" s="165">
        <v>0.24780007794865205</v>
      </c>
      <c r="F1322" s="165">
        <v>0.31244357654395255</v>
      </c>
      <c r="G1322" s="165">
        <v>0.3555392422741529</v>
      </c>
      <c r="H1322" s="165">
        <v>0.3555392422741529</v>
      </c>
      <c r="I1322" s="165">
        <v>0.3555392422741529</v>
      </c>
      <c r="J1322" s="166">
        <f t="shared" si="25"/>
        <v>1.6268613813150634</v>
      </c>
    </row>
    <row r="1323" spans="1:10" ht="16.5" thickBot="1">
      <c r="A1323" s="211"/>
      <c r="B1323" s="212"/>
      <c r="C1323" s="213"/>
      <c r="D1323" s="185" t="s">
        <v>811</v>
      </c>
      <c r="E1323" s="165">
        <v>0.24780007794865205</v>
      </c>
      <c r="F1323" s="165">
        <v>0.31244357654395255</v>
      </c>
      <c r="G1323" s="165">
        <v>0.3555392422741529</v>
      </c>
      <c r="H1323" s="165">
        <v>0.3555392422741529</v>
      </c>
      <c r="I1323" s="165">
        <v>0.3555392422741529</v>
      </c>
      <c r="J1323" s="166">
        <f t="shared" si="25"/>
        <v>1.6268613813150634</v>
      </c>
    </row>
    <row r="1324" spans="1:10" ht="16.5" thickBot="1">
      <c r="A1324" s="211"/>
      <c r="B1324" s="212"/>
      <c r="C1324" s="213"/>
      <c r="D1324" s="185" t="s">
        <v>812</v>
      </c>
      <c r="E1324" s="158">
        <v>23</v>
      </c>
      <c r="F1324" s="158">
        <v>29</v>
      </c>
      <c r="G1324" s="158">
        <v>33</v>
      </c>
      <c r="H1324" s="158">
        <v>33</v>
      </c>
      <c r="I1324" s="158">
        <v>33</v>
      </c>
      <c r="J1324" s="159">
        <f t="shared" si="25"/>
        <v>151</v>
      </c>
    </row>
    <row r="1325" spans="1:10" ht="16.5" thickBot="1">
      <c r="A1325" s="211">
        <v>664</v>
      </c>
      <c r="B1325" s="212" t="s">
        <v>714</v>
      </c>
      <c r="C1325" s="213" t="s">
        <v>922</v>
      </c>
      <c r="D1325" s="185" t="s">
        <v>809</v>
      </c>
      <c r="E1325" s="158">
        <v>890.95127414634146</v>
      </c>
      <c r="F1325" s="158">
        <v>1187.9350321951219</v>
      </c>
      <c r="G1325" s="158">
        <v>1336.426911219512</v>
      </c>
      <c r="H1325" s="158">
        <v>1336.426911219512</v>
      </c>
      <c r="I1325" s="158">
        <v>1336.426911219512</v>
      </c>
      <c r="J1325" s="159">
        <f t="shared" si="25"/>
        <v>6088.1670400000003</v>
      </c>
    </row>
    <row r="1326" spans="1:10" ht="16.5" thickBot="1">
      <c r="A1326" s="211"/>
      <c r="B1326" s="212"/>
      <c r="C1326" s="213"/>
      <c r="D1326" s="185" t="s">
        <v>810</v>
      </c>
      <c r="E1326" s="165">
        <v>3.5150488030644064E-2</v>
      </c>
      <c r="F1326" s="165">
        <v>4.6867317374192086E-2</v>
      </c>
      <c r="G1326" s="165">
        <v>5.2725732045966089E-2</v>
      </c>
      <c r="H1326" s="165">
        <v>5.2725732045966089E-2</v>
      </c>
      <c r="I1326" s="165">
        <v>5.2725732045966089E-2</v>
      </c>
      <c r="J1326" s="166">
        <f t="shared" si="25"/>
        <v>0.24019500154273443</v>
      </c>
    </row>
    <row r="1327" spans="1:10" ht="16.5" thickBot="1">
      <c r="A1327" s="211"/>
      <c r="B1327" s="212"/>
      <c r="C1327" s="213"/>
      <c r="D1327" s="185" t="s">
        <v>811</v>
      </c>
      <c r="E1327" s="165">
        <v>3.5150488030644064E-2</v>
      </c>
      <c r="F1327" s="165">
        <v>4.6867317374192086E-2</v>
      </c>
      <c r="G1327" s="165">
        <v>5.2725732045966089E-2</v>
      </c>
      <c r="H1327" s="165">
        <v>5.2725732045966089E-2</v>
      </c>
      <c r="I1327" s="165">
        <v>5.2725732045966089E-2</v>
      </c>
      <c r="J1327" s="166">
        <f t="shared" si="25"/>
        <v>0.24019500154273443</v>
      </c>
    </row>
    <row r="1328" spans="1:10" ht="16.5" thickBot="1">
      <c r="A1328" s="211"/>
      <c r="B1328" s="212"/>
      <c r="C1328" s="213"/>
      <c r="D1328" s="185" t="s">
        <v>812</v>
      </c>
      <c r="E1328" s="158">
        <v>6</v>
      </c>
      <c r="F1328" s="158">
        <v>8</v>
      </c>
      <c r="G1328" s="158">
        <v>9</v>
      </c>
      <c r="H1328" s="158">
        <v>9</v>
      </c>
      <c r="I1328" s="158">
        <v>9</v>
      </c>
      <c r="J1328" s="159">
        <f t="shared" si="25"/>
        <v>41</v>
      </c>
    </row>
    <row r="1329" spans="1:10" ht="16.5" thickBot="1">
      <c r="A1329" s="211">
        <v>665</v>
      </c>
      <c r="B1329" s="212" t="s">
        <v>716</v>
      </c>
      <c r="C1329" s="213" t="s">
        <v>923</v>
      </c>
      <c r="D1329" s="185" t="s">
        <v>809</v>
      </c>
      <c r="E1329" s="158">
        <v>7197.6989787428574</v>
      </c>
      <c r="F1329" s="158">
        <v>9063.7690843428572</v>
      </c>
      <c r="G1329" s="158">
        <v>10130.094858971428</v>
      </c>
      <c r="H1329" s="158">
        <v>10130.094858971428</v>
      </c>
      <c r="I1329" s="158">
        <v>10130.094858971428</v>
      </c>
      <c r="J1329" s="159">
        <f t="shared" si="25"/>
        <v>46651.752639999992</v>
      </c>
    </row>
    <row r="1330" spans="1:10" ht="16.5" thickBot="1">
      <c r="A1330" s="211"/>
      <c r="B1330" s="212"/>
      <c r="C1330" s="213"/>
      <c r="D1330" s="185" t="s">
        <v>810</v>
      </c>
      <c r="E1330" s="165">
        <v>3.3207209908758406</v>
      </c>
      <c r="F1330" s="165">
        <v>4.1816486551769847</v>
      </c>
      <c r="G1330" s="165">
        <v>4.6736073204919242</v>
      </c>
      <c r="H1330" s="165">
        <v>4.6736073204919242</v>
      </c>
      <c r="I1330" s="165">
        <v>4.6736073204919242</v>
      </c>
      <c r="J1330" s="166">
        <f t="shared" si="25"/>
        <v>21.523191607528599</v>
      </c>
    </row>
    <row r="1331" spans="1:10" ht="16.5" thickBot="1">
      <c r="A1331" s="211"/>
      <c r="B1331" s="212"/>
      <c r="C1331" s="213"/>
      <c r="D1331" s="185" t="s">
        <v>811</v>
      </c>
      <c r="E1331" s="165">
        <v>3.3207209908758406</v>
      </c>
      <c r="F1331" s="165">
        <v>4.1816486551769847</v>
      </c>
      <c r="G1331" s="165">
        <v>4.6736073204919242</v>
      </c>
      <c r="H1331" s="165">
        <v>4.6736073204919242</v>
      </c>
      <c r="I1331" s="165">
        <v>4.6736073204919242</v>
      </c>
      <c r="J1331" s="166">
        <f t="shared" si="25"/>
        <v>21.523191607528599</v>
      </c>
    </row>
    <row r="1332" spans="1:10" ht="16.5" thickBot="1">
      <c r="A1332" s="211"/>
      <c r="B1332" s="212"/>
      <c r="C1332" s="213"/>
      <c r="D1332" s="185" t="s">
        <v>812</v>
      </c>
      <c r="E1332" s="158">
        <v>27</v>
      </c>
      <c r="F1332" s="158">
        <v>34</v>
      </c>
      <c r="G1332" s="158">
        <v>38</v>
      </c>
      <c r="H1332" s="158">
        <v>38</v>
      </c>
      <c r="I1332" s="158">
        <v>38</v>
      </c>
      <c r="J1332" s="159">
        <f t="shared" si="25"/>
        <v>175</v>
      </c>
    </row>
    <row r="1333" spans="1:10" ht="16.5" thickBot="1">
      <c r="A1333" s="211">
        <v>666</v>
      </c>
      <c r="B1333" s="212" t="s">
        <v>718</v>
      </c>
      <c r="C1333" s="213" t="s">
        <v>924</v>
      </c>
      <c r="D1333" s="185" t="s">
        <v>809</v>
      </c>
      <c r="E1333" s="158">
        <v>2469.6984640000001</v>
      </c>
      <c r="F1333" s="158">
        <v>9548.5434800000003</v>
      </c>
      <c r="G1333" s="158">
        <v>16153.550999999999</v>
      </c>
      <c r="H1333" s="158">
        <v>10769.034</v>
      </c>
      <c r="I1333" s="158">
        <v>10769.034</v>
      </c>
      <c r="J1333" s="159">
        <f t="shared" si="25"/>
        <v>49709.860944</v>
      </c>
    </row>
    <row r="1334" spans="1:10" ht="16.5" thickBot="1">
      <c r="A1334" s="211"/>
      <c r="B1334" s="212"/>
      <c r="C1334" s="213"/>
      <c r="D1334" s="185" t="s">
        <v>810</v>
      </c>
      <c r="E1334" s="165">
        <v>0.24276359148411059</v>
      </c>
      <c r="F1334" s="165">
        <v>0.48552718296822117</v>
      </c>
      <c r="G1334" s="165">
        <v>0.7282907744523317</v>
      </c>
      <c r="H1334" s="165">
        <v>0.48552718296822117</v>
      </c>
      <c r="I1334" s="165">
        <v>0.48552718296822117</v>
      </c>
      <c r="J1334" s="166">
        <f t="shared" si="25"/>
        <v>2.427635914841106</v>
      </c>
    </row>
    <row r="1335" spans="1:10" ht="16.5" thickBot="1">
      <c r="A1335" s="211"/>
      <c r="B1335" s="212"/>
      <c r="C1335" s="213"/>
      <c r="D1335" s="185" t="s">
        <v>811</v>
      </c>
      <c r="E1335" s="165">
        <v>0.24276359148411059</v>
      </c>
      <c r="F1335" s="165">
        <v>0.48552718296822117</v>
      </c>
      <c r="G1335" s="165">
        <v>0.7282907744523317</v>
      </c>
      <c r="H1335" s="165">
        <v>0.48552718296822117</v>
      </c>
      <c r="I1335" s="165">
        <v>0.48552718296822117</v>
      </c>
      <c r="J1335" s="166">
        <f t="shared" si="25"/>
        <v>2.427635914841106</v>
      </c>
    </row>
    <row r="1336" spans="1:10" ht="16.5" thickBot="1">
      <c r="A1336" s="211"/>
      <c r="B1336" s="212"/>
      <c r="C1336" s="213"/>
      <c r="D1336" s="185" t="s">
        <v>812</v>
      </c>
      <c r="E1336" s="158">
        <v>1</v>
      </c>
      <c r="F1336" s="158">
        <v>2</v>
      </c>
      <c r="G1336" s="158">
        <v>3</v>
      </c>
      <c r="H1336" s="158">
        <v>2</v>
      </c>
      <c r="I1336" s="158">
        <v>2</v>
      </c>
      <c r="J1336" s="159">
        <f t="shared" si="25"/>
        <v>10</v>
      </c>
    </row>
    <row r="1337" spans="1:10" ht="16.5" thickBot="1">
      <c r="A1337" s="211">
        <v>667</v>
      </c>
      <c r="B1337" s="212" t="s">
        <v>720</v>
      </c>
      <c r="C1337" s="213" t="s">
        <v>925</v>
      </c>
      <c r="D1337" s="185" t="s">
        <v>809</v>
      </c>
      <c r="E1337" s="158">
        <v>0</v>
      </c>
      <c r="F1337" s="158">
        <v>0</v>
      </c>
      <c r="G1337" s="158">
        <v>0</v>
      </c>
      <c r="H1337" s="158">
        <v>0</v>
      </c>
      <c r="I1337" s="158">
        <v>0</v>
      </c>
      <c r="J1337" s="159">
        <f t="shared" si="25"/>
        <v>0</v>
      </c>
    </row>
    <row r="1338" spans="1:10" ht="16.5" thickBot="1">
      <c r="A1338" s="211"/>
      <c r="B1338" s="212"/>
      <c r="C1338" s="213"/>
      <c r="D1338" s="185" t="s">
        <v>810</v>
      </c>
      <c r="E1338" s="165">
        <v>0</v>
      </c>
      <c r="F1338" s="165">
        <v>0</v>
      </c>
      <c r="G1338" s="165">
        <v>0</v>
      </c>
      <c r="H1338" s="165">
        <v>0</v>
      </c>
      <c r="I1338" s="165">
        <v>0</v>
      </c>
      <c r="J1338" s="166">
        <f t="shared" si="25"/>
        <v>0</v>
      </c>
    </row>
    <row r="1339" spans="1:10" ht="16.5" thickBot="1">
      <c r="A1339" s="211"/>
      <c r="B1339" s="212"/>
      <c r="C1339" s="213"/>
      <c r="D1339" s="185" t="s">
        <v>811</v>
      </c>
      <c r="E1339" s="165">
        <v>0</v>
      </c>
      <c r="F1339" s="165">
        <v>0</v>
      </c>
      <c r="G1339" s="165">
        <v>0</v>
      </c>
      <c r="H1339" s="165">
        <v>0</v>
      </c>
      <c r="I1339" s="165">
        <v>0</v>
      </c>
      <c r="J1339" s="166">
        <f t="shared" si="25"/>
        <v>0</v>
      </c>
    </row>
    <row r="1340" spans="1:10" ht="16.5" thickBot="1">
      <c r="A1340" s="211"/>
      <c r="B1340" s="212"/>
      <c r="C1340" s="213"/>
      <c r="D1340" s="185" t="s">
        <v>812</v>
      </c>
      <c r="E1340" s="158">
        <v>10</v>
      </c>
      <c r="F1340" s="158">
        <v>10</v>
      </c>
      <c r="G1340" s="158">
        <v>10</v>
      </c>
      <c r="H1340" s="158">
        <v>10</v>
      </c>
      <c r="I1340" s="158">
        <v>10</v>
      </c>
      <c r="J1340" s="159">
        <f t="shared" si="25"/>
        <v>50</v>
      </c>
    </row>
    <row r="1341" spans="1:10" ht="16.5" thickBot="1">
      <c r="A1341" s="211">
        <v>669</v>
      </c>
      <c r="B1341" s="212" t="s">
        <v>722</v>
      </c>
      <c r="C1341" s="213" t="s">
        <v>926</v>
      </c>
      <c r="D1341" s="185" t="s">
        <v>809</v>
      </c>
      <c r="E1341" s="158">
        <v>0</v>
      </c>
      <c r="F1341" s="158">
        <v>0</v>
      </c>
      <c r="G1341" s="158">
        <v>0</v>
      </c>
      <c r="H1341" s="158">
        <v>0</v>
      </c>
      <c r="I1341" s="158">
        <v>0</v>
      </c>
      <c r="J1341" s="159">
        <f t="shared" si="25"/>
        <v>0</v>
      </c>
    </row>
    <row r="1342" spans="1:10" ht="16.5" thickBot="1">
      <c r="A1342" s="211"/>
      <c r="B1342" s="212"/>
      <c r="C1342" s="213"/>
      <c r="D1342" s="185" t="s">
        <v>810</v>
      </c>
      <c r="E1342" s="165">
        <v>0</v>
      </c>
      <c r="F1342" s="165">
        <v>0</v>
      </c>
      <c r="G1342" s="165">
        <v>0</v>
      </c>
      <c r="H1342" s="165">
        <v>0</v>
      </c>
      <c r="I1342" s="165">
        <v>0</v>
      </c>
      <c r="J1342" s="166">
        <f t="shared" si="25"/>
        <v>0</v>
      </c>
    </row>
    <row r="1343" spans="1:10" ht="16.5" thickBot="1">
      <c r="A1343" s="211"/>
      <c r="B1343" s="212"/>
      <c r="C1343" s="213"/>
      <c r="D1343" s="185" t="s">
        <v>811</v>
      </c>
      <c r="E1343" s="165">
        <v>0</v>
      </c>
      <c r="F1343" s="165">
        <v>0</v>
      </c>
      <c r="G1343" s="165">
        <v>0</v>
      </c>
      <c r="H1343" s="165">
        <v>0</v>
      </c>
      <c r="I1343" s="165">
        <v>0</v>
      </c>
      <c r="J1343" s="166">
        <f t="shared" si="25"/>
        <v>0</v>
      </c>
    </row>
    <row r="1344" spans="1:10" ht="16.5" thickBot="1">
      <c r="A1344" s="211"/>
      <c r="B1344" s="212"/>
      <c r="C1344" s="213"/>
      <c r="D1344" s="185" t="s">
        <v>812</v>
      </c>
      <c r="E1344" s="158">
        <v>30</v>
      </c>
      <c r="F1344" s="158">
        <v>35</v>
      </c>
      <c r="G1344" s="158">
        <v>40</v>
      </c>
      <c r="H1344" s="158">
        <v>45</v>
      </c>
      <c r="I1344" s="158">
        <v>50</v>
      </c>
      <c r="J1344" s="159">
        <f t="shared" si="25"/>
        <v>200</v>
      </c>
    </row>
    <row r="1345" spans="1:10" ht="16.5" thickBot="1">
      <c r="A1345" s="211">
        <v>671</v>
      </c>
      <c r="B1345" s="212" t="s">
        <v>724</v>
      </c>
      <c r="C1345" s="213" t="s">
        <v>927</v>
      </c>
      <c r="D1345" s="185" t="s">
        <v>809</v>
      </c>
      <c r="E1345" s="158">
        <v>0</v>
      </c>
      <c r="F1345" s="158">
        <v>0</v>
      </c>
      <c r="G1345" s="158">
        <v>0</v>
      </c>
      <c r="H1345" s="158">
        <v>0</v>
      </c>
      <c r="I1345" s="158">
        <v>0</v>
      </c>
      <c r="J1345" s="159">
        <f t="shared" si="25"/>
        <v>0</v>
      </c>
    </row>
    <row r="1346" spans="1:10" ht="16.5" thickBot="1">
      <c r="A1346" s="211"/>
      <c r="B1346" s="212"/>
      <c r="C1346" s="213"/>
      <c r="D1346" s="185" t="s">
        <v>810</v>
      </c>
      <c r="E1346" s="165">
        <v>4.3196544276458006E-2</v>
      </c>
      <c r="F1346" s="165">
        <v>8.6393088552916011E-2</v>
      </c>
      <c r="G1346" s="165">
        <v>0.10799136069114501</v>
      </c>
      <c r="H1346" s="165">
        <v>0.12958963282937402</v>
      </c>
      <c r="I1346" s="165">
        <v>0.12958963282937402</v>
      </c>
      <c r="J1346" s="166">
        <f t="shared" si="25"/>
        <v>0.49676025917926708</v>
      </c>
    </row>
    <row r="1347" spans="1:10" ht="16.5" thickBot="1">
      <c r="A1347" s="211"/>
      <c r="B1347" s="212"/>
      <c r="C1347" s="213"/>
      <c r="D1347" s="185" t="s">
        <v>811</v>
      </c>
      <c r="E1347" s="165">
        <v>4.3196544276458006E-2</v>
      </c>
      <c r="F1347" s="165">
        <v>8.6393088552916011E-2</v>
      </c>
      <c r="G1347" s="165">
        <v>0.10799136069114501</v>
      </c>
      <c r="H1347" s="165">
        <v>0.12958963282937402</v>
      </c>
      <c r="I1347" s="165">
        <v>0.12958963282937402</v>
      </c>
      <c r="J1347" s="166">
        <f t="shared" si="25"/>
        <v>0.49676025917926708</v>
      </c>
    </row>
    <row r="1348" spans="1:10" ht="16.5" thickBot="1">
      <c r="A1348" s="211"/>
      <c r="B1348" s="212"/>
      <c r="C1348" s="213"/>
      <c r="D1348" s="185" t="s">
        <v>812</v>
      </c>
      <c r="E1348" s="158">
        <v>2</v>
      </c>
      <c r="F1348" s="158">
        <v>4</v>
      </c>
      <c r="G1348" s="158">
        <v>5</v>
      </c>
      <c r="H1348" s="158">
        <v>6</v>
      </c>
      <c r="I1348" s="158">
        <v>6</v>
      </c>
      <c r="J1348" s="159">
        <f t="shared" si="25"/>
        <v>23</v>
      </c>
    </row>
  </sheetData>
  <autoFilter ref="B4:J1734" xr:uid="{53F21CE7-A8F4-44AE-8BE0-2470BA324A23}"/>
  <mergeCells count="1009">
    <mergeCell ref="A1341:A1344"/>
    <mergeCell ref="B1341:B1344"/>
    <mergeCell ref="C1341:C1344"/>
    <mergeCell ref="A1345:A1348"/>
    <mergeCell ref="B1345:B1348"/>
    <mergeCell ref="C1345:C1348"/>
    <mergeCell ref="A1333:A1336"/>
    <mergeCell ref="B1333:B1336"/>
    <mergeCell ref="C1333:C1336"/>
    <mergeCell ref="A1337:A1340"/>
    <mergeCell ref="B1337:B1340"/>
    <mergeCell ref="C1337:C1340"/>
    <mergeCell ref="A1325:A1328"/>
    <mergeCell ref="B1325:B1328"/>
    <mergeCell ref="C1325:C1328"/>
    <mergeCell ref="A1329:A1332"/>
    <mergeCell ref="B1329:B1332"/>
    <mergeCell ref="C1329:C1332"/>
    <mergeCell ref="A1317:A1320"/>
    <mergeCell ref="B1317:B1320"/>
    <mergeCell ref="C1317:C1320"/>
    <mergeCell ref="A1321:A1324"/>
    <mergeCell ref="B1321:B1324"/>
    <mergeCell ref="C1321:C1324"/>
    <mergeCell ref="A1309:A1312"/>
    <mergeCell ref="B1309:B1312"/>
    <mergeCell ref="C1309:C1312"/>
    <mergeCell ref="A1313:A1316"/>
    <mergeCell ref="B1313:B1316"/>
    <mergeCell ref="C1313:C1316"/>
    <mergeCell ref="A1301:A1304"/>
    <mergeCell ref="B1301:B1304"/>
    <mergeCell ref="C1301:C1304"/>
    <mergeCell ref="A1305:A1308"/>
    <mergeCell ref="B1305:B1308"/>
    <mergeCell ref="C1305:C1308"/>
    <mergeCell ref="A1293:A1296"/>
    <mergeCell ref="B1293:B1296"/>
    <mergeCell ref="C1293:C1296"/>
    <mergeCell ref="A1297:A1300"/>
    <mergeCell ref="B1297:B1300"/>
    <mergeCell ref="C1297:C1300"/>
    <mergeCell ref="A1285:A1288"/>
    <mergeCell ref="B1285:B1288"/>
    <mergeCell ref="C1285:C1288"/>
    <mergeCell ref="A1289:A1292"/>
    <mergeCell ref="B1289:B1292"/>
    <mergeCell ref="C1289:C1292"/>
    <mergeCell ref="A1277:A1280"/>
    <mergeCell ref="B1277:B1280"/>
    <mergeCell ref="C1277:C1280"/>
    <mergeCell ref="A1281:A1284"/>
    <mergeCell ref="B1281:B1284"/>
    <mergeCell ref="C1281:C1284"/>
    <mergeCell ref="A1269:A1272"/>
    <mergeCell ref="B1269:B1272"/>
    <mergeCell ref="C1269:C1272"/>
    <mergeCell ref="A1273:A1276"/>
    <mergeCell ref="B1273:B1276"/>
    <mergeCell ref="C1273:C1276"/>
    <mergeCell ref="A1261:A1264"/>
    <mergeCell ref="B1261:B1264"/>
    <mergeCell ref="C1261:C1264"/>
    <mergeCell ref="A1265:A1268"/>
    <mergeCell ref="B1265:B1268"/>
    <mergeCell ref="C1265:C1268"/>
    <mergeCell ref="A1253:A1256"/>
    <mergeCell ref="B1253:B1256"/>
    <mergeCell ref="C1253:C1256"/>
    <mergeCell ref="A1257:A1260"/>
    <mergeCell ref="B1257:B1260"/>
    <mergeCell ref="C1257:C1260"/>
    <mergeCell ref="A1245:A1248"/>
    <mergeCell ref="B1245:B1248"/>
    <mergeCell ref="C1245:C1248"/>
    <mergeCell ref="A1249:A1252"/>
    <mergeCell ref="B1249:B1252"/>
    <mergeCell ref="C1249:C1252"/>
    <mergeCell ref="A1237:A1240"/>
    <mergeCell ref="B1237:B1240"/>
    <mergeCell ref="C1237:C1240"/>
    <mergeCell ref="A1241:A1244"/>
    <mergeCell ref="B1241:B1244"/>
    <mergeCell ref="C1241:C1244"/>
    <mergeCell ref="A1229:A1232"/>
    <mergeCell ref="B1229:B1232"/>
    <mergeCell ref="C1229:C1232"/>
    <mergeCell ref="A1233:A1236"/>
    <mergeCell ref="B1233:B1236"/>
    <mergeCell ref="C1233:C1236"/>
    <mergeCell ref="A1221:A1224"/>
    <mergeCell ref="B1221:B1224"/>
    <mergeCell ref="C1221:C1224"/>
    <mergeCell ref="A1225:A1228"/>
    <mergeCell ref="B1225:B1228"/>
    <mergeCell ref="C1225:C1228"/>
    <mergeCell ref="A1213:A1216"/>
    <mergeCell ref="B1213:B1216"/>
    <mergeCell ref="C1213:C1216"/>
    <mergeCell ref="A1217:A1220"/>
    <mergeCell ref="B1217:B1220"/>
    <mergeCell ref="C1217:C1220"/>
    <mergeCell ref="A1205:A1208"/>
    <mergeCell ref="B1205:B1208"/>
    <mergeCell ref="C1205:C1208"/>
    <mergeCell ref="A1209:A1212"/>
    <mergeCell ref="B1209:B1212"/>
    <mergeCell ref="C1209:C1212"/>
    <mergeCell ref="A1197:A1200"/>
    <mergeCell ref="B1197:B1200"/>
    <mergeCell ref="C1197:C1200"/>
    <mergeCell ref="A1201:A1204"/>
    <mergeCell ref="B1201:B1204"/>
    <mergeCell ref="C1201:C1204"/>
    <mergeCell ref="A1189:A1192"/>
    <mergeCell ref="B1189:B1192"/>
    <mergeCell ref="C1189:C1192"/>
    <mergeCell ref="A1193:A1196"/>
    <mergeCell ref="B1193:B1196"/>
    <mergeCell ref="C1193:C1196"/>
    <mergeCell ref="A1181:A1184"/>
    <mergeCell ref="B1181:B1184"/>
    <mergeCell ref="C1181:C1184"/>
    <mergeCell ref="A1185:A1188"/>
    <mergeCell ref="B1185:B1188"/>
    <mergeCell ref="C1185:C1188"/>
    <mergeCell ref="A1173:A1176"/>
    <mergeCell ref="B1173:B1176"/>
    <mergeCell ref="C1173:C1176"/>
    <mergeCell ref="A1177:A1180"/>
    <mergeCell ref="B1177:B1180"/>
    <mergeCell ref="C1177:C1180"/>
    <mergeCell ref="A1165:A1168"/>
    <mergeCell ref="B1165:B1168"/>
    <mergeCell ref="C1165:C1168"/>
    <mergeCell ref="A1169:A1172"/>
    <mergeCell ref="B1169:B1172"/>
    <mergeCell ref="C1169:C1172"/>
    <mergeCell ref="A1157:A1160"/>
    <mergeCell ref="B1157:B1160"/>
    <mergeCell ref="C1157:C1160"/>
    <mergeCell ref="A1161:A1164"/>
    <mergeCell ref="B1161:B1164"/>
    <mergeCell ref="C1161:C1164"/>
    <mergeCell ref="A1149:A1152"/>
    <mergeCell ref="B1149:B1152"/>
    <mergeCell ref="C1149:C1152"/>
    <mergeCell ref="A1153:A1156"/>
    <mergeCell ref="B1153:B1156"/>
    <mergeCell ref="C1153:C1156"/>
    <mergeCell ref="A1141:A1144"/>
    <mergeCell ref="B1141:B1144"/>
    <mergeCell ref="C1141:C1144"/>
    <mergeCell ref="A1145:A1148"/>
    <mergeCell ref="B1145:B1148"/>
    <mergeCell ref="C1145:C1148"/>
    <mergeCell ref="A1133:A1136"/>
    <mergeCell ref="B1133:B1136"/>
    <mergeCell ref="C1133:C1136"/>
    <mergeCell ref="A1137:A1140"/>
    <mergeCell ref="B1137:B1140"/>
    <mergeCell ref="C1137:C1140"/>
    <mergeCell ref="A1125:A1128"/>
    <mergeCell ref="B1125:B1128"/>
    <mergeCell ref="C1125:C1128"/>
    <mergeCell ref="A1129:A1132"/>
    <mergeCell ref="B1129:B1132"/>
    <mergeCell ref="C1129:C1132"/>
    <mergeCell ref="A1117:A1120"/>
    <mergeCell ref="B1117:B1120"/>
    <mergeCell ref="C1117:C1120"/>
    <mergeCell ref="A1121:A1124"/>
    <mergeCell ref="B1121:B1124"/>
    <mergeCell ref="C1121:C1124"/>
    <mergeCell ref="A1109:A1112"/>
    <mergeCell ref="B1109:B1112"/>
    <mergeCell ref="C1109:C1112"/>
    <mergeCell ref="A1113:A1116"/>
    <mergeCell ref="B1113:B1116"/>
    <mergeCell ref="C1113:C1116"/>
    <mergeCell ref="A1101:A1104"/>
    <mergeCell ref="B1101:B1104"/>
    <mergeCell ref="C1101:C1104"/>
    <mergeCell ref="A1105:A1108"/>
    <mergeCell ref="B1105:B1108"/>
    <mergeCell ref="C1105:C1108"/>
    <mergeCell ref="A1093:A1096"/>
    <mergeCell ref="B1093:B1096"/>
    <mergeCell ref="C1093:C1096"/>
    <mergeCell ref="A1097:A1100"/>
    <mergeCell ref="B1097:B1100"/>
    <mergeCell ref="C1097:C1100"/>
    <mergeCell ref="A1085:A1088"/>
    <mergeCell ref="B1085:B1088"/>
    <mergeCell ref="C1085:C1088"/>
    <mergeCell ref="A1089:A1092"/>
    <mergeCell ref="B1089:B1092"/>
    <mergeCell ref="C1089:C1092"/>
    <mergeCell ref="A1077:A1080"/>
    <mergeCell ref="B1077:B1080"/>
    <mergeCell ref="C1077:C1080"/>
    <mergeCell ref="A1081:A1084"/>
    <mergeCell ref="B1081:B1084"/>
    <mergeCell ref="C1081:C1084"/>
    <mergeCell ref="A1069:A1072"/>
    <mergeCell ref="B1069:B1072"/>
    <mergeCell ref="C1069:C1072"/>
    <mergeCell ref="A1073:A1076"/>
    <mergeCell ref="B1073:B1076"/>
    <mergeCell ref="C1073:C1076"/>
    <mergeCell ref="A1061:A1064"/>
    <mergeCell ref="B1061:B1064"/>
    <mergeCell ref="C1061:C1064"/>
    <mergeCell ref="A1065:A1068"/>
    <mergeCell ref="B1065:B1068"/>
    <mergeCell ref="C1065:C1068"/>
    <mergeCell ref="A1053:A1056"/>
    <mergeCell ref="B1053:B1056"/>
    <mergeCell ref="C1053:C1056"/>
    <mergeCell ref="A1057:A1060"/>
    <mergeCell ref="B1057:B1060"/>
    <mergeCell ref="C1057:C1060"/>
    <mergeCell ref="A1045:A1048"/>
    <mergeCell ref="B1045:B1048"/>
    <mergeCell ref="C1045:C1048"/>
    <mergeCell ref="A1049:A1052"/>
    <mergeCell ref="B1049:B1052"/>
    <mergeCell ref="C1049:C1052"/>
    <mergeCell ref="A1037:A1040"/>
    <mergeCell ref="B1037:B1040"/>
    <mergeCell ref="C1037:C1040"/>
    <mergeCell ref="A1041:A1044"/>
    <mergeCell ref="B1041:B1044"/>
    <mergeCell ref="C1041:C1044"/>
    <mergeCell ref="A1029:A1032"/>
    <mergeCell ref="B1029:B1032"/>
    <mergeCell ref="C1029:C1032"/>
    <mergeCell ref="A1033:A1036"/>
    <mergeCell ref="B1033:B1036"/>
    <mergeCell ref="C1033:C1036"/>
    <mergeCell ref="A1021:A1024"/>
    <mergeCell ref="B1021:B1024"/>
    <mergeCell ref="C1021:C1024"/>
    <mergeCell ref="A1025:A1028"/>
    <mergeCell ref="B1025:B1028"/>
    <mergeCell ref="C1025:C1028"/>
    <mergeCell ref="A1013:A1016"/>
    <mergeCell ref="B1013:B1016"/>
    <mergeCell ref="C1013:C1016"/>
    <mergeCell ref="A1017:A1020"/>
    <mergeCell ref="B1017:B1020"/>
    <mergeCell ref="C1017:C1020"/>
    <mergeCell ref="A1005:A1008"/>
    <mergeCell ref="B1005:B1008"/>
    <mergeCell ref="C1005:C1008"/>
    <mergeCell ref="A1009:A1012"/>
    <mergeCell ref="B1009:B1012"/>
    <mergeCell ref="C1009:C1012"/>
    <mergeCell ref="A997:A1000"/>
    <mergeCell ref="B997:B1000"/>
    <mergeCell ref="C997:C1000"/>
    <mergeCell ref="A1001:A1004"/>
    <mergeCell ref="B1001:B1004"/>
    <mergeCell ref="C1001:C1004"/>
    <mergeCell ref="A989:A992"/>
    <mergeCell ref="B989:B992"/>
    <mergeCell ref="C989:C992"/>
    <mergeCell ref="A993:A996"/>
    <mergeCell ref="B993:B996"/>
    <mergeCell ref="C993:C996"/>
    <mergeCell ref="A981:A984"/>
    <mergeCell ref="B981:B984"/>
    <mergeCell ref="C981:C984"/>
    <mergeCell ref="A985:A988"/>
    <mergeCell ref="B985:B988"/>
    <mergeCell ref="C985:C988"/>
    <mergeCell ref="A973:A976"/>
    <mergeCell ref="B973:B976"/>
    <mergeCell ref="C973:C976"/>
    <mergeCell ref="A977:A980"/>
    <mergeCell ref="B977:B980"/>
    <mergeCell ref="C977:C980"/>
    <mergeCell ref="A965:A968"/>
    <mergeCell ref="B965:B968"/>
    <mergeCell ref="C965:C968"/>
    <mergeCell ref="A969:A972"/>
    <mergeCell ref="B969:B972"/>
    <mergeCell ref="C969:C972"/>
    <mergeCell ref="A957:A960"/>
    <mergeCell ref="B957:B960"/>
    <mergeCell ref="C957:C960"/>
    <mergeCell ref="A961:A964"/>
    <mergeCell ref="B961:B964"/>
    <mergeCell ref="C961:C964"/>
    <mergeCell ref="A949:A952"/>
    <mergeCell ref="B949:B952"/>
    <mergeCell ref="C949:C952"/>
    <mergeCell ref="A953:A956"/>
    <mergeCell ref="B953:B956"/>
    <mergeCell ref="C953:C956"/>
    <mergeCell ref="A941:A944"/>
    <mergeCell ref="B941:B944"/>
    <mergeCell ref="C941:C944"/>
    <mergeCell ref="A945:A948"/>
    <mergeCell ref="B945:B948"/>
    <mergeCell ref="C945:C948"/>
    <mergeCell ref="A933:A936"/>
    <mergeCell ref="B933:B936"/>
    <mergeCell ref="C933:C936"/>
    <mergeCell ref="A937:A940"/>
    <mergeCell ref="B937:B940"/>
    <mergeCell ref="C937:C940"/>
    <mergeCell ref="A925:A928"/>
    <mergeCell ref="B925:B928"/>
    <mergeCell ref="C925:C928"/>
    <mergeCell ref="A929:A932"/>
    <mergeCell ref="B929:B932"/>
    <mergeCell ref="C929:C932"/>
    <mergeCell ref="A917:A920"/>
    <mergeCell ref="B917:B920"/>
    <mergeCell ref="C917:C920"/>
    <mergeCell ref="A921:A924"/>
    <mergeCell ref="B921:B924"/>
    <mergeCell ref="C921:C924"/>
    <mergeCell ref="A909:A912"/>
    <mergeCell ref="B909:B912"/>
    <mergeCell ref="C909:C912"/>
    <mergeCell ref="A913:A916"/>
    <mergeCell ref="B913:B916"/>
    <mergeCell ref="C913:C916"/>
    <mergeCell ref="A901:A904"/>
    <mergeCell ref="B901:B904"/>
    <mergeCell ref="C901:C904"/>
    <mergeCell ref="A905:A908"/>
    <mergeCell ref="B905:B908"/>
    <mergeCell ref="C905:C908"/>
    <mergeCell ref="A893:A896"/>
    <mergeCell ref="B893:B896"/>
    <mergeCell ref="C893:C896"/>
    <mergeCell ref="A897:A900"/>
    <mergeCell ref="B897:B900"/>
    <mergeCell ref="C897:C900"/>
    <mergeCell ref="A885:A888"/>
    <mergeCell ref="B885:B888"/>
    <mergeCell ref="C885:C888"/>
    <mergeCell ref="A889:A892"/>
    <mergeCell ref="B889:B892"/>
    <mergeCell ref="C889:C892"/>
    <mergeCell ref="A877:A880"/>
    <mergeCell ref="B877:B880"/>
    <mergeCell ref="C877:C880"/>
    <mergeCell ref="A881:A884"/>
    <mergeCell ref="B881:B884"/>
    <mergeCell ref="C881:C884"/>
    <mergeCell ref="A869:A872"/>
    <mergeCell ref="B869:B872"/>
    <mergeCell ref="C869:C872"/>
    <mergeCell ref="A873:A876"/>
    <mergeCell ref="B873:B876"/>
    <mergeCell ref="C873:C876"/>
    <mergeCell ref="A861:A864"/>
    <mergeCell ref="B861:B864"/>
    <mergeCell ref="C861:C864"/>
    <mergeCell ref="A865:A868"/>
    <mergeCell ref="B865:B868"/>
    <mergeCell ref="C865:C868"/>
    <mergeCell ref="A853:A856"/>
    <mergeCell ref="B853:B856"/>
    <mergeCell ref="C853:C856"/>
    <mergeCell ref="A857:A860"/>
    <mergeCell ref="B857:B860"/>
    <mergeCell ref="C857:C860"/>
    <mergeCell ref="A845:A848"/>
    <mergeCell ref="B845:B848"/>
    <mergeCell ref="C845:C848"/>
    <mergeCell ref="A849:A852"/>
    <mergeCell ref="B849:B852"/>
    <mergeCell ref="C849:C852"/>
    <mergeCell ref="A837:A840"/>
    <mergeCell ref="B837:B840"/>
    <mergeCell ref="C837:C840"/>
    <mergeCell ref="A841:A844"/>
    <mergeCell ref="B841:B844"/>
    <mergeCell ref="C841:C844"/>
    <mergeCell ref="A829:A832"/>
    <mergeCell ref="B829:B832"/>
    <mergeCell ref="C829:C832"/>
    <mergeCell ref="A833:A836"/>
    <mergeCell ref="B833:B836"/>
    <mergeCell ref="C833:C836"/>
    <mergeCell ref="A821:A824"/>
    <mergeCell ref="B821:B824"/>
    <mergeCell ref="C821:C824"/>
    <mergeCell ref="A825:A828"/>
    <mergeCell ref="B825:B828"/>
    <mergeCell ref="C825:C828"/>
    <mergeCell ref="A813:A816"/>
    <mergeCell ref="B813:B816"/>
    <mergeCell ref="C813:C816"/>
    <mergeCell ref="A817:A820"/>
    <mergeCell ref="B817:B820"/>
    <mergeCell ref="C817:C820"/>
    <mergeCell ref="A805:A808"/>
    <mergeCell ref="B805:B808"/>
    <mergeCell ref="C805:C808"/>
    <mergeCell ref="A809:A812"/>
    <mergeCell ref="B809:B812"/>
    <mergeCell ref="C809:C812"/>
    <mergeCell ref="A797:A800"/>
    <mergeCell ref="B797:B800"/>
    <mergeCell ref="C797:C800"/>
    <mergeCell ref="A801:A804"/>
    <mergeCell ref="B801:B804"/>
    <mergeCell ref="C801:C804"/>
    <mergeCell ref="A789:A792"/>
    <mergeCell ref="B789:B792"/>
    <mergeCell ref="C789:C792"/>
    <mergeCell ref="A793:A796"/>
    <mergeCell ref="B793:B796"/>
    <mergeCell ref="C793:C796"/>
    <mergeCell ref="A781:A784"/>
    <mergeCell ref="B781:B784"/>
    <mergeCell ref="C781:C784"/>
    <mergeCell ref="A785:A788"/>
    <mergeCell ref="B785:B788"/>
    <mergeCell ref="C785:C788"/>
    <mergeCell ref="A773:A776"/>
    <mergeCell ref="B773:B776"/>
    <mergeCell ref="C773:C776"/>
    <mergeCell ref="A777:A780"/>
    <mergeCell ref="B777:B780"/>
    <mergeCell ref="C777:C780"/>
    <mergeCell ref="A765:A768"/>
    <mergeCell ref="B765:B768"/>
    <mergeCell ref="C765:C768"/>
    <mergeCell ref="A769:A772"/>
    <mergeCell ref="B769:B772"/>
    <mergeCell ref="C769:C772"/>
    <mergeCell ref="A757:A760"/>
    <mergeCell ref="B757:B760"/>
    <mergeCell ref="C757:C760"/>
    <mergeCell ref="A761:A764"/>
    <mergeCell ref="B761:B764"/>
    <mergeCell ref="C761:C764"/>
    <mergeCell ref="A749:A752"/>
    <mergeCell ref="B749:B752"/>
    <mergeCell ref="C749:C752"/>
    <mergeCell ref="A753:A756"/>
    <mergeCell ref="B753:B756"/>
    <mergeCell ref="C753:C756"/>
    <mergeCell ref="A741:A744"/>
    <mergeCell ref="B741:B744"/>
    <mergeCell ref="C741:C744"/>
    <mergeCell ref="A745:A748"/>
    <mergeCell ref="B745:B748"/>
    <mergeCell ref="C745:C748"/>
    <mergeCell ref="A733:A736"/>
    <mergeCell ref="B733:B736"/>
    <mergeCell ref="C733:C736"/>
    <mergeCell ref="A737:A740"/>
    <mergeCell ref="B737:B740"/>
    <mergeCell ref="C737:C740"/>
    <mergeCell ref="A725:A728"/>
    <mergeCell ref="B725:B728"/>
    <mergeCell ref="C725:C728"/>
    <mergeCell ref="A729:A732"/>
    <mergeCell ref="B729:B732"/>
    <mergeCell ref="C729:C732"/>
    <mergeCell ref="A717:A720"/>
    <mergeCell ref="B717:B720"/>
    <mergeCell ref="C717:C720"/>
    <mergeCell ref="A721:A724"/>
    <mergeCell ref="B721:B724"/>
    <mergeCell ref="C721:C724"/>
    <mergeCell ref="A709:A712"/>
    <mergeCell ref="B709:B712"/>
    <mergeCell ref="C709:C712"/>
    <mergeCell ref="A713:A716"/>
    <mergeCell ref="B713:B716"/>
    <mergeCell ref="C713:C716"/>
    <mergeCell ref="A701:A704"/>
    <mergeCell ref="B701:B704"/>
    <mergeCell ref="C701:C704"/>
    <mergeCell ref="A705:A708"/>
    <mergeCell ref="B705:B708"/>
    <mergeCell ref="C705:C708"/>
    <mergeCell ref="A693:A696"/>
    <mergeCell ref="B693:B696"/>
    <mergeCell ref="C693:C696"/>
    <mergeCell ref="A697:A700"/>
    <mergeCell ref="B697:B700"/>
    <mergeCell ref="C697:C700"/>
    <mergeCell ref="A685:A688"/>
    <mergeCell ref="B685:B688"/>
    <mergeCell ref="C685:C688"/>
    <mergeCell ref="A689:A692"/>
    <mergeCell ref="B689:B692"/>
    <mergeCell ref="C689:C692"/>
    <mergeCell ref="A677:A680"/>
    <mergeCell ref="B677:B680"/>
    <mergeCell ref="C677:C680"/>
    <mergeCell ref="A681:A684"/>
    <mergeCell ref="B681:B684"/>
    <mergeCell ref="C681:C684"/>
    <mergeCell ref="A669:A672"/>
    <mergeCell ref="B669:B672"/>
    <mergeCell ref="C669:C672"/>
    <mergeCell ref="A673:A676"/>
    <mergeCell ref="B673:B676"/>
    <mergeCell ref="C673:C676"/>
    <mergeCell ref="A661:A664"/>
    <mergeCell ref="B661:B664"/>
    <mergeCell ref="C661:C664"/>
    <mergeCell ref="A665:A668"/>
    <mergeCell ref="B665:B668"/>
    <mergeCell ref="C665:C668"/>
    <mergeCell ref="A653:A656"/>
    <mergeCell ref="B653:B656"/>
    <mergeCell ref="C653:C656"/>
    <mergeCell ref="A657:A660"/>
    <mergeCell ref="B657:B660"/>
    <mergeCell ref="C657:C660"/>
    <mergeCell ref="A645:A648"/>
    <mergeCell ref="B645:B648"/>
    <mergeCell ref="C645:C648"/>
    <mergeCell ref="A649:A652"/>
    <mergeCell ref="B649:B652"/>
    <mergeCell ref="C649:C652"/>
    <mergeCell ref="A637:A640"/>
    <mergeCell ref="B637:B640"/>
    <mergeCell ref="C637:C640"/>
    <mergeCell ref="A641:A644"/>
    <mergeCell ref="B641:B644"/>
    <mergeCell ref="C641:C644"/>
    <mergeCell ref="A629:A632"/>
    <mergeCell ref="B629:B632"/>
    <mergeCell ref="C629:C632"/>
    <mergeCell ref="A633:A636"/>
    <mergeCell ref="B633:B636"/>
    <mergeCell ref="C633:C636"/>
    <mergeCell ref="A621:A624"/>
    <mergeCell ref="B621:B624"/>
    <mergeCell ref="C621:C624"/>
    <mergeCell ref="A625:A628"/>
    <mergeCell ref="B625:B628"/>
    <mergeCell ref="C625:C628"/>
    <mergeCell ref="A613:A616"/>
    <mergeCell ref="B613:B616"/>
    <mergeCell ref="C613:C616"/>
    <mergeCell ref="A617:A620"/>
    <mergeCell ref="B617:B620"/>
    <mergeCell ref="C617:C620"/>
    <mergeCell ref="A605:A608"/>
    <mergeCell ref="B605:B608"/>
    <mergeCell ref="C605:C608"/>
    <mergeCell ref="A609:A612"/>
    <mergeCell ref="B609:B612"/>
    <mergeCell ref="C609:C612"/>
    <mergeCell ref="A597:A600"/>
    <mergeCell ref="B597:B600"/>
    <mergeCell ref="C597:C600"/>
    <mergeCell ref="A601:A604"/>
    <mergeCell ref="B601:B604"/>
    <mergeCell ref="C601:C604"/>
    <mergeCell ref="A589:A592"/>
    <mergeCell ref="B589:B592"/>
    <mergeCell ref="C589:C592"/>
    <mergeCell ref="A593:A596"/>
    <mergeCell ref="B593:B596"/>
    <mergeCell ref="C593:C596"/>
    <mergeCell ref="A581:A584"/>
    <mergeCell ref="B581:B584"/>
    <mergeCell ref="C581:C584"/>
    <mergeCell ref="A585:A588"/>
    <mergeCell ref="B585:B588"/>
    <mergeCell ref="C585:C588"/>
    <mergeCell ref="A573:A576"/>
    <mergeCell ref="B573:B576"/>
    <mergeCell ref="C573:C576"/>
    <mergeCell ref="A577:A580"/>
    <mergeCell ref="B577:B580"/>
    <mergeCell ref="C577:C580"/>
    <mergeCell ref="L562:S562"/>
    <mergeCell ref="A565:A568"/>
    <mergeCell ref="B565:B568"/>
    <mergeCell ref="C565:C568"/>
    <mergeCell ref="A569:A572"/>
    <mergeCell ref="B569:B572"/>
    <mergeCell ref="C569:C572"/>
    <mergeCell ref="A557:A560"/>
    <mergeCell ref="B557:B560"/>
    <mergeCell ref="C557:C560"/>
    <mergeCell ref="A561:A564"/>
    <mergeCell ref="B561:B564"/>
    <mergeCell ref="C561:C564"/>
    <mergeCell ref="A549:A552"/>
    <mergeCell ref="B549:B552"/>
    <mergeCell ref="C549:C552"/>
    <mergeCell ref="A553:A556"/>
    <mergeCell ref="B553:B556"/>
    <mergeCell ref="C553:C556"/>
    <mergeCell ref="A541:A544"/>
    <mergeCell ref="B541:B544"/>
    <mergeCell ref="C541:C544"/>
    <mergeCell ref="A545:A548"/>
    <mergeCell ref="B545:B548"/>
    <mergeCell ref="C545:C548"/>
    <mergeCell ref="A533:A536"/>
    <mergeCell ref="B533:B536"/>
    <mergeCell ref="C533:C536"/>
    <mergeCell ref="A537:A540"/>
    <mergeCell ref="B537:B540"/>
    <mergeCell ref="C537:C540"/>
    <mergeCell ref="A525:A528"/>
    <mergeCell ref="B525:B528"/>
    <mergeCell ref="C525:C528"/>
    <mergeCell ref="A529:A532"/>
    <mergeCell ref="B529:B532"/>
    <mergeCell ref="C529:C532"/>
    <mergeCell ref="A517:A520"/>
    <mergeCell ref="B517:B520"/>
    <mergeCell ref="C517:C520"/>
    <mergeCell ref="A521:A524"/>
    <mergeCell ref="B521:B524"/>
    <mergeCell ref="C521:C524"/>
    <mergeCell ref="A509:A512"/>
    <mergeCell ref="B509:B512"/>
    <mergeCell ref="C509:C512"/>
    <mergeCell ref="A513:A516"/>
    <mergeCell ref="B513:B516"/>
    <mergeCell ref="C513:C516"/>
    <mergeCell ref="A501:A504"/>
    <mergeCell ref="B501:B504"/>
    <mergeCell ref="C501:C504"/>
    <mergeCell ref="A505:A508"/>
    <mergeCell ref="B505:B508"/>
    <mergeCell ref="C505:C508"/>
    <mergeCell ref="A493:A496"/>
    <mergeCell ref="B493:B496"/>
    <mergeCell ref="C493:C496"/>
    <mergeCell ref="A497:A500"/>
    <mergeCell ref="B497:B500"/>
    <mergeCell ref="C497:C500"/>
    <mergeCell ref="A485:A488"/>
    <mergeCell ref="B485:B488"/>
    <mergeCell ref="C485:C488"/>
    <mergeCell ref="A489:A492"/>
    <mergeCell ref="B489:B492"/>
    <mergeCell ref="C489:C492"/>
    <mergeCell ref="A477:A480"/>
    <mergeCell ref="B477:B480"/>
    <mergeCell ref="C477:C480"/>
    <mergeCell ref="A481:A484"/>
    <mergeCell ref="B481:B484"/>
    <mergeCell ref="C481:C484"/>
    <mergeCell ref="A469:A472"/>
    <mergeCell ref="B469:B472"/>
    <mergeCell ref="C469:C472"/>
    <mergeCell ref="A473:A476"/>
    <mergeCell ref="B473:B476"/>
    <mergeCell ref="C473:C476"/>
    <mergeCell ref="A461:A464"/>
    <mergeCell ref="B461:B464"/>
    <mergeCell ref="C461:C464"/>
    <mergeCell ref="A465:A468"/>
    <mergeCell ref="B465:B468"/>
    <mergeCell ref="C465:C468"/>
    <mergeCell ref="A453:A456"/>
    <mergeCell ref="B453:B456"/>
    <mergeCell ref="C453:C456"/>
    <mergeCell ref="A457:A460"/>
    <mergeCell ref="B457:B460"/>
    <mergeCell ref="C457:C460"/>
    <mergeCell ref="A445:A448"/>
    <mergeCell ref="B445:B448"/>
    <mergeCell ref="C445:C448"/>
    <mergeCell ref="A449:A452"/>
    <mergeCell ref="B449:B452"/>
    <mergeCell ref="C449:C452"/>
    <mergeCell ref="A437:A440"/>
    <mergeCell ref="B437:B440"/>
    <mergeCell ref="C437:C440"/>
    <mergeCell ref="A441:A444"/>
    <mergeCell ref="B441:B444"/>
    <mergeCell ref="C441:C444"/>
    <mergeCell ref="A429:A432"/>
    <mergeCell ref="B429:B432"/>
    <mergeCell ref="C429:C432"/>
    <mergeCell ref="A433:A436"/>
    <mergeCell ref="B433:B436"/>
    <mergeCell ref="C433:C436"/>
    <mergeCell ref="A421:A424"/>
    <mergeCell ref="B421:B424"/>
    <mergeCell ref="C421:C424"/>
    <mergeCell ref="A425:A428"/>
    <mergeCell ref="B425:B428"/>
    <mergeCell ref="C425:C428"/>
    <mergeCell ref="A413:A416"/>
    <mergeCell ref="B413:B416"/>
    <mergeCell ref="C413:C416"/>
    <mergeCell ref="A417:A420"/>
    <mergeCell ref="B417:B420"/>
    <mergeCell ref="C417:C420"/>
    <mergeCell ref="A405:A408"/>
    <mergeCell ref="B405:B408"/>
    <mergeCell ref="C405:C408"/>
    <mergeCell ref="A409:A412"/>
    <mergeCell ref="B409:B412"/>
    <mergeCell ref="C409:C412"/>
    <mergeCell ref="A397:A400"/>
    <mergeCell ref="B397:B400"/>
    <mergeCell ref="C397:C400"/>
    <mergeCell ref="A401:A404"/>
    <mergeCell ref="B401:B404"/>
    <mergeCell ref="C401:C404"/>
    <mergeCell ref="A389:A392"/>
    <mergeCell ref="B389:B392"/>
    <mergeCell ref="C389:C392"/>
    <mergeCell ref="A393:A396"/>
    <mergeCell ref="B393:B396"/>
    <mergeCell ref="C393:C396"/>
    <mergeCell ref="A381:A384"/>
    <mergeCell ref="B381:B384"/>
    <mergeCell ref="C381:C384"/>
    <mergeCell ref="A385:A388"/>
    <mergeCell ref="B385:B388"/>
    <mergeCell ref="C385:C388"/>
    <mergeCell ref="A373:A376"/>
    <mergeCell ref="B373:B376"/>
    <mergeCell ref="C373:C376"/>
    <mergeCell ref="A377:A380"/>
    <mergeCell ref="B377:B380"/>
    <mergeCell ref="C377:C380"/>
    <mergeCell ref="A365:A368"/>
    <mergeCell ref="B365:B368"/>
    <mergeCell ref="C365:C368"/>
    <mergeCell ref="A369:A372"/>
    <mergeCell ref="B369:B372"/>
    <mergeCell ref="C369:C372"/>
    <mergeCell ref="A357:A360"/>
    <mergeCell ref="B357:B360"/>
    <mergeCell ref="C357:C360"/>
    <mergeCell ref="A361:A364"/>
    <mergeCell ref="B361:B364"/>
    <mergeCell ref="C361:C364"/>
    <mergeCell ref="A349:A352"/>
    <mergeCell ref="B349:B352"/>
    <mergeCell ref="C349:C352"/>
    <mergeCell ref="A353:A356"/>
    <mergeCell ref="B353:B356"/>
    <mergeCell ref="C353:C356"/>
    <mergeCell ref="A341:A344"/>
    <mergeCell ref="B341:B344"/>
    <mergeCell ref="C341:C344"/>
    <mergeCell ref="A345:A348"/>
    <mergeCell ref="B345:B348"/>
    <mergeCell ref="C345:C348"/>
    <mergeCell ref="A333:A336"/>
    <mergeCell ref="B333:B336"/>
    <mergeCell ref="C333:C336"/>
    <mergeCell ref="A337:A340"/>
    <mergeCell ref="B337:B340"/>
    <mergeCell ref="C337:C340"/>
    <mergeCell ref="A325:A328"/>
    <mergeCell ref="B325:B328"/>
    <mergeCell ref="C325:C328"/>
    <mergeCell ref="A329:A332"/>
    <mergeCell ref="B329:B332"/>
    <mergeCell ref="C329:C332"/>
    <mergeCell ref="A317:A320"/>
    <mergeCell ref="B317:B320"/>
    <mergeCell ref="C317:C320"/>
    <mergeCell ref="A321:A324"/>
    <mergeCell ref="B321:B324"/>
    <mergeCell ref="C321:C324"/>
    <mergeCell ref="A309:A312"/>
    <mergeCell ref="B309:B312"/>
    <mergeCell ref="C309:C312"/>
    <mergeCell ref="A313:A316"/>
    <mergeCell ref="B313:B316"/>
    <mergeCell ref="C313:C316"/>
    <mergeCell ref="A301:A304"/>
    <mergeCell ref="B301:B304"/>
    <mergeCell ref="C301:C304"/>
    <mergeCell ref="A305:A308"/>
    <mergeCell ref="B305:B308"/>
    <mergeCell ref="C305:C308"/>
    <mergeCell ref="A293:A296"/>
    <mergeCell ref="B293:B296"/>
    <mergeCell ref="C293:C296"/>
    <mergeCell ref="A297:A300"/>
    <mergeCell ref="B297:B300"/>
    <mergeCell ref="C297:C300"/>
    <mergeCell ref="A285:A288"/>
    <mergeCell ref="B285:B288"/>
    <mergeCell ref="C285:C288"/>
    <mergeCell ref="A289:A292"/>
    <mergeCell ref="B289:B292"/>
    <mergeCell ref="C289:C292"/>
    <mergeCell ref="A277:A280"/>
    <mergeCell ref="B277:B280"/>
    <mergeCell ref="C277:C280"/>
    <mergeCell ref="A281:A284"/>
    <mergeCell ref="B281:B284"/>
    <mergeCell ref="C281:C284"/>
    <mergeCell ref="A269:A272"/>
    <mergeCell ref="B269:B272"/>
    <mergeCell ref="C269:C272"/>
    <mergeCell ref="A273:A276"/>
    <mergeCell ref="B273:B276"/>
    <mergeCell ref="C273:C276"/>
    <mergeCell ref="A261:A264"/>
    <mergeCell ref="B261:B264"/>
    <mergeCell ref="C261:C264"/>
    <mergeCell ref="A265:A268"/>
    <mergeCell ref="B265:B268"/>
    <mergeCell ref="C265:C268"/>
    <mergeCell ref="A253:A256"/>
    <mergeCell ref="B253:B256"/>
    <mergeCell ref="C253:C256"/>
    <mergeCell ref="A257:A260"/>
    <mergeCell ref="B257:B260"/>
    <mergeCell ref="C257:C260"/>
    <mergeCell ref="A245:A248"/>
    <mergeCell ref="B245:B248"/>
    <mergeCell ref="C245:C248"/>
    <mergeCell ref="A249:A252"/>
    <mergeCell ref="B249:B252"/>
    <mergeCell ref="C249:C252"/>
    <mergeCell ref="A237:A240"/>
    <mergeCell ref="B237:B240"/>
    <mergeCell ref="C237:C240"/>
    <mergeCell ref="A241:A244"/>
    <mergeCell ref="B241:B244"/>
    <mergeCell ref="C241:C244"/>
    <mergeCell ref="A229:A232"/>
    <mergeCell ref="B229:B232"/>
    <mergeCell ref="C229:C232"/>
    <mergeCell ref="A233:A236"/>
    <mergeCell ref="B233:B236"/>
    <mergeCell ref="C233:C236"/>
    <mergeCell ref="A221:A224"/>
    <mergeCell ref="B221:B224"/>
    <mergeCell ref="C221:C224"/>
    <mergeCell ref="A225:A228"/>
    <mergeCell ref="B225:B228"/>
    <mergeCell ref="C225:C228"/>
    <mergeCell ref="A213:A216"/>
    <mergeCell ref="B213:B216"/>
    <mergeCell ref="C213:C216"/>
    <mergeCell ref="A217:A220"/>
    <mergeCell ref="B217:B220"/>
    <mergeCell ref="C217:C220"/>
    <mergeCell ref="A205:A208"/>
    <mergeCell ref="B205:B208"/>
    <mergeCell ref="C205:C208"/>
    <mergeCell ref="A209:A212"/>
    <mergeCell ref="B209:B212"/>
    <mergeCell ref="C209:C212"/>
    <mergeCell ref="A197:A200"/>
    <mergeCell ref="B197:B200"/>
    <mergeCell ref="C197:C200"/>
    <mergeCell ref="A201:A204"/>
    <mergeCell ref="B201:B204"/>
    <mergeCell ref="C201:C204"/>
    <mergeCell ref="A189:A192"/>
    <mergeCell ref="B189:B192"/>
    <mergeCell ref="C189:C192"/>
    <mergeCell ref="A193:A196"/>
    <mergeCell ref="B193:B196"/>
    <mergeCell ref="C193:C196"/>
    <mergeCell ref="A181:A184"/>
    <mergeCell ref="B181:B184"/>
    <mergeCell ref="C181:C184"/>
    <mergeCell ref="A185:A188"/>
    <mergeCell ref="B185:B188"/>
    <mergeCell ref="C185:C188"/>
    <mergeCell ref="A173:A176"/>
    <mergeCell ref="B173:B176"/>
    <mergeCell ref="C173:C176"/>
    <mergeCell ref="A177:A180"/>
    <mergeCell ref="B177:B180"/>
    <mergeCell ref="C177:C180"/>
    <mergeCell ref="A165:A168"/>
    <mergeCell ref="B165:B168"/>
    <mergeCell ref="C165:C168"/>
    <mergeCell ref="A169:A172"/>
    <mergeCell ref="B169:B172"/>
    <mergeCell ref="C169:C172"/>
    <mergeCell ref="A157:A160"/>
    <mergeCell ref="B157:B160"/>
    <mergeCell ref="C157:C160"/>
    <mergeCell ref="A161:A164"/>
    <mergeCell ref="B161:B164"/>
    <mergeCell ref="C161:C164"/>
    <mergeCell ref="A149:A152"/>
    <mergeCell ref="B149:B152"/>
    <mergeCell ref="C149:C152"/>
    <mergeCell ref="A153:A156"/>
    <mergeCell ref="B153:B156"/>
    <mergeCell ref="C153:C156"/>
    <mergeCell ref="A141:A144"/>
    <mergeCell ref="B141:B144"/>
    <mergeCell ref="C141:C144"/>
    <mergeCell ref="A145:A148"/>
    <mergeCell ref="B145:B148"/>
    <mergeCell ref="C145:C148"/>
    <mergeCell ref="A133:A136"/>
    <mergeCell ref="B133:B136"/>
    <mergeCell ref="C133:C136"/>
    <mergeCell ref="A137:A140"/>
    <mergeCell ref="B137:B140"/>
    <mergeCell ref="C137:C140"/>
    <mergeCell ref="A125:A128"/>
    <mergeCell ref="B125:B128"/>
    <mergeCell ref="C125:C128"/>
    <mergeCell ref="A129:A132"/>
    <mergeCell ref="B129:B132"/>
    <mergeCell ref="C129:C132"/>
    <mergeCell ref="A117:A120"/>
    <mergeCell ref="B117:B120"/>
    <mergeCell ref="C117:C120"/>
    <mergeCell ref="A121:A124"/>
    <mergeCell ref="B121:B124"/>
    <mergeCell ref="C121:C124"/>
    <mergeCell ref="A109:A112"/>
    <mergeCell ref="B109:B112"/>
    <mergeCell ref="C109:C112"/>
    <mergeCell ref="A113:A116"/>
    <mergeCell ref="B113:B116"/>
    <mergeCell ref="C113:C116"/>
    <mergeCell ref="A101:A104"/>
    <mergeCell ref="B101:B104"/>
    <mergeCell ref="C101:C104"/>
    <mergeCell ref="A105:A108"/>
    <mergeCell ref="B105:B108"/>
    <mergeCell ref="C105:C108"/>
    <mergeCell ref="A93:A96"/>
    <mergeCell ref="B93:B96"/>
    <mergeCell ref="C93:C96"/>
    <mergeCell ref="A97:A100"/>
    <mergeCell ref="B97:B100"/>
    <mergeCell ref="C97:C100"/>
    <mergeCell ref="A85:A88"/>
    <mergeCell ref="B85:B88"/>
    <mergeCell ref="C85:C88"/>
    <mergeCell ref="A89:A92"/>
    <mergeCell ref="B89:B92"/>
    <mergeCell ref="C89:C92"/>
    <mergeCell ref="A77:A80"/>
    <mergeCell ref="B77:B80"/>
    <mergeCell ref="C77:C80"/>
    <mergeCell ref="A81:A84"/>
    <mergeCell ref="B81:B84"/>
    <mergeCell ref="C81:C84"/>
    <mergeCell ref="A69:A72"/>
    <mergeCell ref="B69:B72"/>
    <mergeCell ref="C69:C72"/>
    <mergeCell ref="A73:A76"/>
    <mergeCell ref="B73:B76"/>
    <mergeCell ref="C73:C76"/>
    <mergeCell ref="A61:A64"/>
    <mergeCell ref="B61:B64"/>
    <mergeCell ref="C61:C64"/>
    <mergeCell ref="A65:A68"/>
    <mergeCell ref="B65:B68"/>
    <mergeCell ref="C65:C68"/>
    <mergeCell ref="A53:A56"/>
    <mergeCell ref="B53:B56"/>
    <mergeCell ref="C53:C56"/>
    <mergeCell ref="A57:A60"/>
    <mergeCell ref="B57:B60"/>
    <mergeCell ref="C57:C60"/>
    <mergeCell ref="A45:A48"/>
    <mergeCell ref="B45:B48"/>
    <mergeCell ref="C45:C48"/>
    <mergeCell ref="A49:A52"/>
    <mergeCell ref="B49:B52"/>
    <mergeCell ref="C49:C52"/>
    <mergeCell ref="A37:A40"/>
    <mergeCell ref="B37:B40"/>
    <mergeCell ref="C37:C40"/>
    <mergeCell ref="A41:A44"/>
    <mergeCell ref="B41:B44"/>
    <mergeCell ref="C41:C44"/>
    <mergeCell ref="A29:A32"/>
    <mergeCell ref="B29:B32"/>
    <mergeCell ref="C29:C32"/>
    <mergeCell ref="A33:A36"/>
    <mergeCell ref="B33:B36"/>
    <mergeCell ref="C33:C36"/>
    <mergeCell ref="A21:A24"/>
    <mergeCell ref="B21:B24"/>
    <mergeCell ref="C21:C24"/>
    <mergeCell ref="A25:A28"/>
    <mergeCell ref="B25:B28"/>
    <mergeCell ref="C25:C28"/>
    <mergeCell ref="A13:A16"/>
    <mergeCell ref="B13:B16"/>
    <mergeCell ref="C13:C16"/>
    <mergeCell ref="A17:A20"/>
    <mergeCell ref="B17:B20"/>
    <mergeCell ref="C17:C20"/>
    <mergeCell ref="A5:A8"/>
    <mergeCell ref="B5:B8"/>
    <mergeCell ref="C5:C8"/>
    <mergeCell ref="A9:A12"/>
    <mergeCell ref="B9:B12"/>
    <mergeCell ref="C9:C12"/>
  </mergeCell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23"/>
  <sheetViews>
    <sheetView showGridLines="0" zoomScale="70" zoomScaleNormal="70" workbookViewId="0">
      <selection activeCell="D7" sqref="D7"/>
    </sheetView>
  </sheetViews>
  <sheetFormatPr defaultColWidth="9.140625" defaultRowHeight="15"/>
  <cols>
    <col min="1" max="1" width="4.85546875" style="7" customWidth="1"/>
    <col min="2" max="2" width="24.5703125" style="7" bestFit="1" customWidth="1"/>
    <col min="3" max="3" width="28.5703125" style="7" customWidth="1"/>
    <col min="4" max="8" width="12.85546875" style="7" customWidth="1"/>
    <col min="9" max="9" width="14" style="7" customWidth="1"/>
    <col min="10" max="16384" width="9.140625" style="7"/>
  </cols>
  <sheetData>
    <row r="2" spans="2:9" ht="15.75">
      <c r="B2" s="6" t="s">
        <v>928</v>
      </c>
      <c r="C2" s="6"/>
    </row>
    <row r="3" spans="2:9" ht="16.5" thickBot="1">
      <c r="B3" s="6"/>
      <c r="C3" s="6"/>
    </row>
    <row r="4" spans="2:9" ht="16.5" thickBot="1">
      <c r="B4" s="178" t="s">
        <v>929</v>
      </c>
      <c r="C4" s="117" t="s">
        <v>111</v>
      </c>
      <c r="D4" s="118"/>
      <c r="E4" s="118"/>
      <c r="F4" s="118"/>
      <c r="G4" s="118"/>
      <c r="H4" s="118"/>
      <c r="I4" s="118"/>
    </row>
    <row r="5" spans="2:9" ht="37.5" customHeight="1" thickBot="1">
      <c r="B5" s="187" t="s">
        <v>930</v>
      </c>
      <c r="C5" s="187"/>
      <c r="D5" s="178" t="s">
        <v>36</v>
      </c>
      <c r="E5" s="178" t="s">
        <v>37</v>
      </c>
      <c r="F5" s="178" t="s">
        <v>38</v>
      </c>
      <c r="G5" s="178" t="s">
        <v>39</v>
      </c>
      <c r="H5" s="178" t="s">
        <v>40</v>
      </c>
      <c r="I5" s="178" t="s">
        <v>931</v>
      </c>
    </row>
    <row r="6" spans="2:9" ht="16.5" thickBot="1">
      <c r="B6" s="201" t="s">
        <v>932</v>
      </c>
      <c r="C6" s="201"/>
      <c r="D6" s="138">
        <f>IFERROR(D12+D21,0)</f>
        <v>15167.042718500001</v>
      </c>
      <c r="E6" s="138">
        <f t="shared" ref="E6:H6" si="0">IFERROR(E12+E21,0)</f>
        <v>15448.873447074999</v>
      </c>
      <c r="F6" s="138">
        <f t="shared" si="0"/>
        <v>15761.4415034925</v>
      </c>
      <c r="G6" s="138">
        <f t="shared" si="0"/>
        <v>16029.9448727995</v>
      </c>
      <c r="H6" s="138">
        <f t="shared" si="0"/>
        <v>16252.277756177362</v>
      </c>
      <c r="I6" s="113">
        <f>SUM(D6:H6)</f>
        <v>78659.58029804437</v>
      </c>
    </row>
    <row r="7" spans="2:9" ht="16.5" thickBot="1">
      <c r="B7" s="201" t="s">
        <v>933</v>
      </c>
      <c r="C7" s="119" t="s">
        <v>934</v>
      </c>
      <c r="D7" s="90">
        <v>4976.3108000000002</v>
      </c>
      <c r="E7" s="90">
        <v>5198.9330399999999</v>
      </c>
      <c r="F7" s="90">
        <v>5466.6778400000003</v>
      </c>
      <c r="G7" s="90">
        <v>5740.58248</v>
      </c>
      <c r="H7" s="90">
        <v>6036.8798200000001</v>
      </c>
      <c r="I7" s="15">
        <f>SUM(D7:H7)</f>
        <v>27419.383979999999</v>
      </c>
    </row>
    <row r="8" spans="2:9" ht="16.5" thickBot="1">
      <c r="B8" s="201"/>
      <c r="C8" s="119" t="s">
        <v>935</v>
      </c>
      <c r="D8" s="90">
        <v>1786.9649999999999</v>
      </c>
      <c r="E8" s="90">
        <v>1836.9649999999999</v>
      </c>
      <c r="F8" s="90">
        <v>1886.9649999999999</v>
      </c>
      <c r="G8" s="90">
        <v>1886.9649999999999</v>
      </c>
      <c r="H8" s="90">
        <v>1886.9649999999999</v>
      </c>
      <c r="I8" s="15">
        <f t="shared" ref="I8:I11" si="1">SUM(D8:H8)</f>
        <v>9284.8249999999989</v>
      </c>
    </row>
    <row r="9" spans="2:9" ht="16.5" thickBot="1">
      <c r="B9" s="201"/>
      <c r="C9" s="119" t="s">
        <v>936</v>
      </c>
      <c r="D9" s="90">
        <v>909.88319999999999</v>
      </c>
      <c r="E9" s="90">
        <v>909.88319999999999</v>
      </c>
      <c r="F9" s="90">
        <v>909.88319999999999</v>
      </c>
      <c r="G9" s="90">
        <v>909.88319999999999</v>
      </c>
      <c r="H9" s="90">
        <v>909.88319999999999</v>
      </c>
      <c r="I9" s="15">
        <f t="shared" si="1"/>
        <v>4549.4160000000002</v>
      </c>
    </row>
    <row r="10" spans="2:9" ht="16.5" thickBot="1">
      <c r="B10" s="201"/>
      <c r="C10" s="119" t="s">
        <v>937</v>
      </c>
      <c r="D10" s="90">
        <v>922.78222849999997</v>
      </c>
      <c r="E10" s="90">
        <v>931.99071707500002</v>
      </c>
      <c r="F10" s="90">
        <v>926.81397349250005</v>
      </c>
      <c r="G10" s="90">
        <v>921.41270279949993</v>
      </c>
      <c r="H10" s="90">
        <v>847.44824617736253</v>
      </c>
      <c r="I10" s="15">
        <f t="shared" si="1"/>
        <v>4550.4478680443626</v>
      </c>
    </row>
    <row r="11" spans="2:9" ht="16.5" thickBot="1">
      <c r="B11" s="201"/>
      <c r="C11" s="119" t="s">
        <v>938</v>
      </c>
      <c r="D11" s="90">
        <v>0</v>
      </c>
      <c r="E11" s="90">
        <v>0</v>
      </c>
      <c r="F11" s="90">
        <v>0</v>
      </c>
      <c r="G11" s="90">
        <v>0</v>
      </c>
      <c r="H11" s="90">
        <v>0</v>
      </c>
      <c r="I11" s="15">
        <f t="shared" si="1"/>
        <v>0</v>
      </c>
    </row>
    <row r="12" spans="2:9" ht="16.5" thickBot="1">
      <c r="B12" s="201"/>
      <c r="C12" s="180" t="s">
        <v>939</v>
      </c>
      <c r="D12" s="113">
        <f t="shared" ref="D12:H12" si="2">SUM(D7:D11)</f>
        <v>8595.9412284999999</v>
      </c>
      <c r="E12" s="113">
        <f t="shared" si="2"/>
        <v>8877.7719570749996</v>
      </c>
      <c r="F12" s="113">
        <f t="shared" si="2"/>
        <v>9190.3400134925014</v>
      </c>
      <c r="G12" s="113">
        <f t="shared" si="2"/>
        <v>9458.8433827994995</v>
      </c>
      <c r="H12" s="113">
        <f t="shared" si="2"/>
        <v>9681.1762661773628</v>
      </c>
      <c r="I12" s="113">
        <f>SUM(D12:H12)</f>
        <v>45804.072848044358</v>
      </c>
    </row>
    <row r="13" spans="2:9" ht="16.5" thickBot="1">
      <c r="B13" s="201" t="s">
        <v>940</v>
      </c>
      <c r="C13" s="119" t="s">
        <v>941</v>
      </c>
      <c r="D13" s="120">
        <v>0</v>
      </c>
      <c r="E13" s="120">
        <v>0</v>
      </c>
      <c r="F13" s="120">
        <v>0</v>
      </c>
      <c r="G13" s="120">
        <v>0</v>
      </c>
      <c r="H13" s="120">
        <v>0</v>
      </c>
      <c r="I13" s="15">
        <f t="shared" ref="I13:I20" si="3">SUM(D13:H13)</f>
        <v>0</v>
      </c>
    </row>
    <row r="14" spans="2:9" ht="16.5" thickBot="1">
      <c r="B14" s="201"/>
      <c r="C14" s="119" t="s">
        <v>942</v>
      </c>
      <c r="D14" s="120">
        <v>0</v>
      </c>
      <c r="E14" s="120">
        <v>0</v>
      </c>
      <c r="F14" s="120">
        <v>0</v>
      </c>
      <c r="G14" s="120">
        <v>0</v>
      </c>
      <c r="H14" s="120">
        <v>0</v>
      </c>
      <c r="I14" s="15">
        <f t="shared" si="3"/>
        <v>0</v>
      </c>
    </row>
    <row r="15" spans="2:9" ht="16.5" thickBot="1">
      <c r="B15" s="201"/>
      <c r="C15" s="119" t="s">
        <v>943</v>
      </c>
      <c r="D15" s="120">
        <v>0</v>
      </c>
      <c r="E15" s="120">
        <v>0</v>
      </c>
      <c r="F15" s="120">
        <v>0</v>
      </c>
      <c r="G15" s="120">
        <v>0</v>
      </c>
      <c r="H15" s="120">
        <v>0</v>
      </c>
      <c r="I15" s="15">
        <f t="shared" si="3"/>
        <v>0</v>
      </c>
    </row>
    <row r="16" spans="2:9" ht="16.5" thickBot="1">
      <c r="B16" s="201"/>
      <c r="C16" s="119" t="s">
        <v>944</v>
      </c>
      <c r="D16" s="120">
        <v>4847.4776104626326</v>
      </c>
      <c r="E16" s="120">
        <v>4847.4776104626326</v>
      </c>
      <c r="F16" s="120">
        <v>4847.4776104626326</v>
      </c>
      <c r="G16" s="120">
        <v>4847.4776104626326</v>
      </c>
      <c r="H16" s="120">
        <v>4847.4776104626326</v>
      </c>
      <c r="I16" s="15">
        <f t="shared" si="3"/>
        <v>24237.388052313163</v>
      </c>
    </row>
    <row r="17" spans="2:9" ht="16.5" thickBot="1">
      <c r="B17" s="201"/>
      <c r="C17" s="119" t="s">
        <v>945</v>
      </c>
      <c r="D17" s="120">
        <v>1723.6238795373674</v>
      </c>
      <c r="E17" s="120">
        <v>1723.6238795373674</v>
      </c>
      <c r="F17" s="120">
        <v>1723.6238795373674</v>
      </c>
      <c r="G17" s="120">
        <v>1723.6238795373674</v>
      </c>
      <c r="H17" s="120">
        <v>1723.6238795373674</v>
      </c>
      <c r="I17" s="15">
        <f t="shared" si="3"/>
        <v>8618.1193976868381</v>
      </c>
    </row>
    <row r="18" spans="2:9" ht="16.5" thickBot="1">
      <c r="B18" s="201"/>
      <c r="C18" s="119" t="s">
        <v>946</v>
      </c>
      <c r="D18" s="120">
        <v>0</v>
      </c>
      <c r="E18" s="120">
        <v>0</v>
      </c>
      <c r="F18" s="120">
        <v>0</v>
      </c>
      <c r="G18" s="120">
        <v>0</v>
      </c>
      <c r="H18" s="120">
        <v>0</v>
      </c>
      <c r="I18" s="15">
        <f t="shared" si="3"/>
        <v>0</v>
      </c>
    </row>
    <row r="19" spans="2:9" ht="16.5" thickBot="1">
      <c r="B19" s="201"/>
      <c r="C19" s="119" t="s">
        <v>947</v>
      </c>
      <c r="D19" s="120">
        <v>0</v>
      </c>
      <c r="E19" s="120">
        <v>0</v>
      </c>
      <c r="F19" s="120">
        <v>0</v>
      </c>
      <c r="G19" s="120">
        <v>0</v>
      </c>
      <c r="H19" s="120">
        <v>0</v>
      </c>
      <c r="I19" s="15">
        <f t="shared" si="3"/>
        <v>0</v>
      </c>
    </row>
    <row r="20" spans="2:9" ht="16.5" thickBot="1">
      <c r="B20" s="201"/>
      <c r="C20" s="119" t="s">
        <v>948</v>
      </c>
      <c r="D20" s="120">
        <v>0</v>
      </c>
      <c r="E20" s="120">
        <v>0</v>
      </c>
      <c r="F20" s="120">
        <v>0</v>
      </c>
      <c r="G20" s="120">
        <v>0</v>
      </c>
      <c r="H20" s="120">
        <v>0</v>
      </c>
      <c r="I20" s="15">
        <f t="shared" si="3"/>
        <v>0</v>
      </c>
    </row>
    <row r="21" spans="2:9" ht="16.5" thickBot="1">
      <c r="B21" s="201"/>
      <c r="C21" s="180" t="s">
        <v>949</v>
      </c>
      <c r="D21" s="122">
        <f>SUM(D13:D20)</f>
        <v>6571.10149</v>
      </c>
      <c r="E21" s="122">
        <f t="shared" ref="E21:H21" si="4">SUM(E13:E20)</f>
        <v>6571.10149</v>
      </c>
      <c r="F21" s="122">
        <f t="shared" si="4"/>
        <v>6571.10149</v>
      </c>
      <c r="G21" s="122">
        <f t="shared" si="4"/>
        <v>6571.10149</v>
      </c>
      <c r="H21" s="122">
        <f t="shared" si="4"/>
        <v>6571.10149</v>
      </c>
      <c r="I21" s="122">
        <f>SUM(D21:H21)</f>
        <v>32855.507449999997</v>
      </c>
    </row>
    <row r="22" spans="2:9" ht="16.5" thickBot="1">
      <c r="B22" s="201" t="s">
        <v>950</v>
      </c>
      <c r="C22" s="201"/>
      <c r="D22" s="112">
        <f>IFERROR(D12/D6,0)</f>
        <v>0.56675130333846169</v>
      </c>
      <c r="E22" s="112">
        <f t="shared" ref="E22:I22" si="5">IFERROR(E12/E6,0)</f>
        <v>0.57465497322433345</v>
      </c>
      <c r="F22" s="112">
        <f t="shared" si="5"/>
        <v>0.58309006897979854</v>
      </c>
      <c r="G22" s="112">
        <f t="shared" si="5"/>
        <v>0.59007335694895557</v>
      </c>
      <c r="H22" s="112">
        <f t="shared" si="5"/>
        <v>0.59568119690162347</v>
      </c>
      <c r="I22" s="112">
        <f t="shared" si="5"/>
        <v>0.58230761815014587</v>
      </c>
    </row>
    <row r="23" spans="2:9" ht="42.95" customHeight="1">
      <c r="B23" s="216" t="s">
        <v>951</v>
      </c>
      <c r="C23" s="216"/>
      <c r="D23" s="216"/>
      <c r="E23" s="216"/>
      <c r="F23" s="216"/>
      <c r="G23" s="216"/>
      <c r="H23" s="216"/>
      <c r="I23" s="121"/>
    </row>
  </sheetData>
  <sheetProtection algorithmName="SHA-512" hashValue="Sz9HQVsDuehJhuWYigzIo/n9e2AWQlUTHxCeyJBejCY/VnHJ/F1rN8dVESvXNgvHDzRurHoxjPFcNUXwDoFVMg==" saltValue="3rCauYdE0V4Zn6b+yOYR8Q==" spinCount="100000" sheet="1" objects="1" scenarios="1"/>
  <customSheetViews>
    <customSheetView guid="{E40B4055-4557-4836-8946-1AFB7A4606E7}" showGridLines="0">
      <pageMargins left="0" right="0" top="0" bottom="0" header="0" footer="0"/>
      <pageSetup orientation="portrait" horizontalDpi="300" verticalDpi="300" r:id="rId1"/>
    </customSheetView>
  </customSheetViews>
  <mergeCells count="6">
    <mergeCell ref="B23:H23"/>
    <mergeCell ref="B22:C22"/>
    <mergeCell ref="B13:B21"/>
    <mergeCell ref="B5:C5"/>
    <mergeCell ref="B6:C6"/>
    <mergeCell ref="B7:B12"/>
  </mergeCells>
  <phoneticPr fontId="3" type="noConversion"/>
  <conditionalFormatting sqref="I22">
    <cfRule type="cellIs" dxfId="5" priority="1" operator="between">
      <formula>0.5</formula>
      <formula>1</formula>
    </cfRule>
  </conditionalFormatting>
  <pageMargins left="0.7" right="0.7" top="0.75" bottom="0.75" header="0.3" footer="0.3"/>
  <pageSetup orientation="portrait" horizontalDpi="300" verticalDpi="300" r:id="rId2"/>
  <ignoredErrors>
    <ignoredError sqref="D6:H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22537-67F2-4CE0-8BF1-5905AB3BE901}">
  <sheetPr>
    <tabColor theme="9" tint="0.79998168889431442"/>
  </sheetPr>
  <dimension ref="B2:J108"/>
  <sheetViews>
    <sheetView zoomScale="85" zoomScaleNormal="85" workbookViewId="0">
      <selection activeCell="B13" sqref="B13:B21"/>
    </sheetView>
  </sheetViews>
  <sheetFormatPr defaultColWidth="8.7109375" defaultRowHeight="15"/>
  <cols>
    <col min="1" max="1" width="4.85546875" style="155" customWidth="1"/>
    <col min="2" max="2" width="24.5703125" style="155" bestFit="1" customWidth="1"/>
    <col min="3" max="3" width="38.7109375" style="155" customWidth="1"/>
    <col min="4" max="8" width="12.85546875" style="155" customWidth="1"/>
    <col min="9" max="9" width="14" style="155" customWidth="1"/>
    <col min="10" max="10" width="11" style="155" bestFit="1" customWidth="1"/>
    <col min="11" max="16384" width="8.7109375" style="155"/>
  </cols>
  <sheetData>
    <row r="2" spans="2:10" ht="15.75">
      <c r="B2" s="168" t="s">
        <v>928</v>
      </c>
      <c r="C2" s="168"/>
      <c r="D2" s="169"/>
      <c r="E2" s="169"/>
      <c r="F2" s="169"/>
      <c r="G2" s="169"/>
      <c r="H2" s="169"/>
      <c r="I2" s="169"/>
      <c r="J2" s="169"/>
    </row>
    <row r="3" spans="2:10" ht="16.5" thickBot="1">
      <c r="B3" s="168"/>
      <c r="C3" s="168"/>
      <c r="D3" s="169"/>
      <c r="E3" s="169"/>
      <c r="F3" s="169"/>
      <c r="G3" s="169"/>
      <c r="H3" s="169"/>
      <c r="I3" s="169"/>
      <c r="J3" s="169"/>
    </row>
    <row r="4" spans="2:10" ht="16.5" thickBot="1">
      <c r="B4" s="178" t="s">
        <v>929</v>
      </c>
      <c r="C4" s="117" t="s">
        <v>111</v>
      </c>
      <c r="D4" s="170"/>
      <c r="E4" s="170"/>
      <c r="F4" s="170"/>
      <c r="G4" s="170"/>
      <c r="H4" s="170"/>
      <c r="I4" s="170"/>
      <c r="J4" s="169"/>
    </row>
    <row r="5" spans="2:10" ht="16.5" thickBot="1">
      <c r="B5" s="187" t="s">
        <v>930</v>
      </c>
      <c r="C5" s="187"/>
      <c r="D5" s="178" t="s">
        <v>36</v>
      </c>
      <c r="E5" s="178" t="s">
        <v>37</v>
      </c>
      <c r="F5" s="178" t="s">
        <v>38</v>
      </c>
      <c r="G5" s="178" t="s">
        <v>39</v>
      </c>
      <c r="H5" s="178" t="s">
        <v>40</v>
      </c>
      <c r="I5" s="178" t="s">
        <v>931</v>
      </c>
      <c r="J5" s="169"/>
    </row>
    <row r="6" spans="2:10" ht="16.5" thickBot="1">
      <c r="B6" s="201" t="s">
        <v>932</v>
      </c>
      <c r="C6" s="201"/>
      <c r="D6" s="138">
        <f>IFERROR(D12+D21,0)</f>
        <v>14737.673868500002</v>
      </c>
      <c r="E6" s="138">
        <f>IFERROR(E12+E21,0)</f>
        <v>15015.361947075002</v>
      </c>
      <c r="F6" s="138">
        <f>IFERROR(F12+F21,0)</f>
        <v>15320.6869034925</v>
      </c>
      <c r="G6" s="138">
        <f>IFERROR(G12+G21,0)</f>
        <v>15579.5491727995</v>
      </c>
      <c r="H6" s="138">
        <f>IFERROR(H12+H21,0)</f>
        <v>15839.797106177364</v>
      </c>
      <c r="I6" s="113">
        <f t="shared" ref="I6:I21" si="0">SUM(D6:H6)</f>
        <v>76493.068998044357</v>
      </c>
      <c r="J6" s="171"/>
    </row>
    <row r="7" spans="2:10" ht="16.5" thickBot="1">
      <c r="B7" s="201" t="s">
        <v>933</v>
      </c>
      <c r="C7" s="119" t="s">
        <v>934</v>
      </c>
      <c r="D7" s="90">
        <v>4976.3108000000002</v>
      </c>
      <c r="E7" s="90">
        <v>5198.9330399999999</v>
      </c>
      <c r="F7" s="90">
        <v>5466.6778400000003</v>
      </c>
      <c r="G7" s="90">
        <v>5740.58248</v>
      </c>
      <c r="H7" s="90">
        <v>6036.8798200000001</v>
      </c>
      <c r="I7" s="15">
        <f t="shared" si="0"/>
        <v>27419.383979999999</v>
      </c>
      <c r="J7" s="171"/>
    </row>
    <row r="8" spans="2:10" ht="16.5" thickBot="1">
      <c r="B8" s="201"/>
      <c r="C8" s="119" t="s">
        <v>935</v>
      </c>
      <c r="D8" s="90">
        <v>1786.9649999999999</v>
      </c>
      <c r="E8" s="90">
        <v>1836.9649999999999</v>
      </c>
      <c r="F8" s="90">
        <v>1886.9649999999999</v>
      </c>
      <c r="G8" s="90">
        <v>1886.9649999999999</v>
      </c>
      <c r="H8" s="90">
        <v>1886.9649999999999</v>
      </c>
      <c r="I8" s="15">
        <f t="shared" si="0"/>
        <v>9284.8249999999989</v>
      </c>
      <c r="J8" s="169"/>
    </row>
    <row r="9" spans="2:10" ht="16.5" thickBot="1">
      <c r="B9" s="201"/>
      <c r="C9" s="119" t="s">
        <v>936</v>
      </c>
      <c r="D9" s="90">
        <v>758.2432</v>
      </c>
      <c r="E9" s="90">
        <v>758.2432</v>
      </c>
      <c r="F9" s="90">
        <v>758.2432</v>
      </c>
      <c r="G9" s="90">
        <v>758.2432</v>
      </c>
      <c r="H9" s="90">
        <v>758.2432</v>
      </c>
      <c r="I9" s="15">
        <f t="shared" si="0"/>
        <v>3791.2159999999999</v>
      </c>
      <c r="J9" s="169"/>
    </row>
    <row r="10" spans="2:10" ht="16.5" thickBot="1">
      <c r="B10" s="201"/>
      <c r="C10" s="119" t="s">
        <v>937</v>
      </c>
      <c r="D10" s="90">
        <v>567.49337850000006</v>
      </c>
      <c r="E10" s="90">
        <v>572.25921707500004</v>
      </c>
      <c r="F10" s="90">
        <v>559.18937349250007</v>
      </c>
      <c r="G10" s="90">
        <v>543.54700279949998</v>
      </c>
      <c r="H10" s="90">
        <v>510.29759617736249</v>
      </c>
      <c r="I10" s="15">
        <f t="shared" si="0"/>
        <v>2752.7865680443629</v>
      </c>
      <c r="J10" s="169"/>
    </row>
    <row r="11" spans="2:10" ht="16.5" thickBot="1">
      <c r="B11" s="201"/>
      <c r="C11" s="119" t="s">
        <v>938</v>
      </c>
      <c r="D11" s="90">
        <v>0</v>
      </c>
      <c r="E11" s="90">
        <v>0</v>
      </c>
      <c r="F11" s="90">
        <v>0</v>
      </c>
      <c r="G11" s="90">
        <v>0</v>
      </c>
      <c r="H11" s="90">
        <v>0</v>
      </c>
      <c r="I11" s="15">
        <f t="shared" si="0"/>
        <v>0</v>
      </c>
      <c r="J11" s="169"/>
    </row>
    <row r="12" spans="2:10" ht="16.5" thickBot="1">
      <c r="B12" s="201"/>
      <c r="C12" s="180" t="s">
        <v>939</v>
      </c>
      <c r="D12" s="113">
        <f>SUM(D7:D11)</f>
        <v>8089.0123785000005</v>
      </c>
      <c r="E12" s="113">
        <f>SUM(E7:E11)</f>
        <v>8366.4004570750003</v>
      </c>
      <c r="F12" s="113">
        <f>SUM(F7:F11)</f>
        <v>8671.075413492501</v>
      </c>
      <c r="G12" s="113">
        <f>SUM(G7:G11)</f>
        <v>8929.3376827994998</v>
      </c>
      <c r="H12" s="113">
        <f>SUM(H7:H11)</f>
        <v>9192.3856161773638</v>
      </c>
      <c r="I12" s="113">
        <f t="shared" si="0"/>
        <v>43248.211548044368</v>
      </c>
      <c r="J12" s="169"/>
    </row>
    <row r="13" spans="2:10" ht="16.5" thickBot="1">
      <c r="B13" s="201" t="s">
        <v>940</v>
      </c>
      <c r="C13" s="119" t="s">
        <v>941</v>
      </c>
      <c r="D13" s="172">
        <v>0</v>
      </c>
      <c r="E13" s="172">
        <v>0</v>
      </c>
      <c r="F13" s="172">
        <v>0</v>
      </c>
      <c r="G13" s="172">
        <v>0</v>
      </c>
      <c r="H13" s="172">
        <v>0</v>
      </c>
      <c r="I13" s="15">
        <f t="shared" si="0"/>
        <v>0</v>
      </c>
      <c r="J13" s="169"/>
    </row>
    <row r="14" spans="2:10" ht="16.5" thickBot="1">
      <c r="B14" s="201"/>
      <c r="C14" s="119" t="s">
        <v>942</v>
      </c>
      <c r="D14" s="172">
        <v>0</v>
      </c>
      <c r="E14" s="172">
        <v>0</v>
      </c>
      <c r="F14" s="172">
        <v>0</v>
      </c>
      <c r="G14" s="172">
        <v>0</v>
      </c>
      <c r="H14" s="172">
        <v>0</v>
      </c>
      <c r="I14" s="15">
        <f t="shared" si="0"/>
        <v>0</v>
      </c>
      <c r="J14" s="169"/>
    </row>
    <row r="15" spans="2:10" ht="16.5" thickBot="1">
      <c r="B15" s="201"/>
      <c r="C15" s="119" t="s">
        <v>943</v>
      </c>
      <c r="D15" s="172">
        <v>0</v>
      </c>
      <c r="E15" s="172">
        <v>0</v>
      </c>
      <c r="F15" s="172">
        <v>0</v>
      </c>
      <c r="G15" s="172">
        <v>0</v>
      </c>
      <c r="H15" s="172">
        <v>0</v>
      </c>
      <c r="I15" s="15">
        <f t="shared" si="0"/>
        <v>0</v>
      </c>
      <c r="J15" s="169"/>
    </row>
    <row r="16" spans="2:10" ht="16.5" thickBot="1">
      <c r="B16" s="201"/>
      <c r="C16" s="119" t="s">
        <v>944</v>
      </c>
      <c r="D16" s="172">
        <v>5045.5570292135608</v>
      </c>
      <c r="E16" s="172">
        <v>5161.0003333851992</v>
      </c>
      <c r="F16" s="172">
        <v>5016.1064090904156</v>
      </c>
      <c r="G16" s="172">
        <v>4920.3515174336926</v>
      </c>
      <c r="H16" s="172">
        <v>4768.9268451650678</v>
      </c>
      <c r="I16" s="15">
        <f t="shared" si="0"/>
        <v>24911.942134287936</v>
      </c>
      <c r="J16" s="169"/>
    </row>
    <row r="17" spans="2:9" ht="16.5" thickBot="1">
      <c r="B17" s="201"/>
      <c r="C17" s="119" t="s">
        <v>945</v>
      </c>
      <c r="D17" s="172">
        <v>1603.1044607864394</v>
      </c>
      <c r="E17" s="172">
        <v>1487.9611566148012</v>
      </c>
      <c r="F17" s="172">
        <v>1633.5050809095844</v>
      </c>
      <c r="G17" s="172">
        <v>1729.8599725663075</v>
      </c>
      <c r="H17" s="172">
        <v>1878.4846448349331</v>
      </c>
      <c r="I17" s="15">
        <f t="shared" si="0"/>
        <v>8332.9153157120654</v>
      </c>
    </row>
    <row r="18" spans="2:9" ht="16.5" thickBot="1">
      <c r="B18" s="201"/>
      <c r="C18" s="119" t="s">
        <v>946</v>
      </c>
      <c r="D18" s="172">
        <v>0</v>
      </c>
      <c r="E18" s="172">
        <v>0</v>
      </c>
      <c r="F18" s="172">
        <v>0</v>
      </c>
      <c r="G18" s="172">
        <v>0</v>
      </c>
      <c r="H18" s="172">
        <v>0</v>
      </c>
      <c r="I18" s="15">
        <f t="shared" si="0"/>
        <v>0</v>
      </c>
    </row>
    <row r="19" spans="2:9" ht="16.5" thickBot="1">
      <c r="B19" s="201"/>
      <c r="C19" s="119" t="s">
        <v>947</v>
      </c>
      <c r="D19" s="172">
        <v>0</v>
      </c>
      <c r="E19" s="172">
        <v>0</v>
      </c>
      <c r="F19" s="172">
        <v>0</v>
      </c>
      <c r="G19" s="172">
        <v>0</v>
      </c>
      <c r="H19" s="172">
        <v>0</v>
      </c>
      <c r="I19" s="15">
        <f t="shared" si="0"/>
        <v>0</v>
      </c>
    </row>
    <row r="20" spans="2:9" ht="16.5" thickBot="1">
      <c r="B20" s="201"/>
      <c r="C20" s="119" t="s">
        <v>948</v>
      </c>
      <c r="D20" s="172">
        <v>0</v>
      </c>
      <c r="E20" s="172">
        <v>0</v>
      </c>
      <c r="F20" s="172">
        <v>0</v>
      </c>
      <c r="G20" s="172">
        <v>0</v>
      </c>
      <c r="H20" s="172">
        <v>0</v>
      </c>
      <c r="I20" s="15">
        <f t="shared" si="0"/>
        <v>0</v>
      </c>
    </row>
    <row r="21" spans="2:9" ht="16.5" thickBot="1">
      <c r="B21" s="201"/>
      <c r="C21" s="180" t="s">
        <v>949</v>
      </c>
      <c r="D21" s="122">
        <f>SUM(D13:D20)</f>
        <v>6648.6614900000004</v>
      </c>
      <c r="E21" s="122">
        <f>SUM(E13:E20)</f>
        <v>6648.9614900000006</v>
      </c>
      <c r="F21" s="122">
        <f>SUM(F13:F20)</f>
        <v>6649.6114900000002</v>
      </c>
      <c r="G21" s="122">
        <f>SUM(G13:G20)</f>
        <v>6650.2114899999997</v>
      </c>
      <c r="H21" s="122">
        <f>SUM(H13:H20)</f>
        <v>6647.4114900000004</v>
      </c>
      <c r="I21" s="122">
        <f t="shared" si="0"/>
        <v>33244.857449999996</v>
      </c>
    </row>
    <row r="22" spans="2:9" ht="16.5" thickBot="1">
      <c r="B22" s="201" t="s">
        <v>950</v>
      </c>
      <c r="C22" s="201"/>
      <c r="D22" s="173">
        <f t="shared" ref="D22:I22" si="1">IFERROR(D12/D6,0)</f>
        <v>0.54886628993665598</v>
      </c>
      <c r="E22" s="173">
        <f t="shared" si="1"/>
        <v>0.55718939620398411</v>
      </c>
      <c r="F22" s="173">
        <f t="shared" si="1"/>
        <v>0.56597171315574923</v>
      </c>
      <c r="G22" s="173">
        <f t="shared" si="1"/>
        <v>0.57314480565261317</v>
      </c>
      <c r="H22" s="173">
        <f t="shared" si="1"/>
        <v>0.58033480824021566</v>
      </c>
      <c r="I22" s="173">
        <f t="shared" si="1"/>
        <v>0.56538732351227883</v>
      </c>
    </row>
    <row r="23" spans="2:9">
      <c r="B23" s="217" t="s">
        <v>951</v>
      </c>
      <c r="C23" s="217"/>
      <c r="D23" s="217"/>
      <c r="E23" s="217"/>
      <c r="F23" s="217"/>
      <c r="G23" s="217"/>
      <c r="H23" s="217"/>
      <c r="I23" s="174"/>
    </row>
    <row r="25" spans="2:9" ht="15.75" thickBot="1">
      <c r="B25" s="169"/>
      <c r="C25" s="169"/>
      <c r="D25" s="169"/>
      <c r="E25" s="169"/>
      <c r="F25" s="169"/>
      <c r="G25" s="169"/>
      <c r="H25" s="169"/>
      <c r="I25" s="169"/>
    </row>
    <row r="26" spans="2:9" ht="16.5" thickBot="1">
      <c r="B26" s="178" t="s">
        <v>929</v>
      </c>
      <c r="C26" s="175" t="s">
        <v>115</v>
      </c>
      <c r="D26" s="170"/>
      <c r="E26" s="170"/>
      <c r="F26" s="170"/>
      <c r="G26" s="170"/>
      <c r="H26" s="170"/>
      <c r="I26" s="170"/>
    </row>
    <row r="27" spans="2:9" ht="16.5" thickBot="1">
      <c r="B27" s="187" t="s">
        <v>930</v>
      </c>
      <c r="C27" s="187"/>
      <c r="D27" s="178" t="s">
        <v>36</v>
      </c>
      <c r="E27" s="178" t="s">
        <v>37</v>
      </c>
      <c r="F27" s="178" t="s">
        <v>38</v>
      </c>
      <c r="G27" s="178" t="s">
        <v>39</v>
      </c>
      <c r="H27" s="178" t="s">
        <v>40</v>
      </c>
      <c r="I27" s="178" t="s">
        <v>931</v>
      </c>
    </row>
    <row r="28" spans="2:9" ht="16.5" thickBot="1">
      <c r="B28" s="201" t="s">
        <v>932</v>
      </c>
      <c r="C28" s="201"/>
      <c r="D28" s="138">
        <f>IFERROR(D34+D43,0)</f>
        <v>2342.3819900000003</v>
      </c>
      <c r="E28" s="138">
        <f>IFERROR(E34+E43,0)</f>
        <v>3639.2403999999997</v>
      </c>
      <c r="F28" s="138">
        <f>IFERROR(F34+F43,0)</f>
        <v>2634.0241099999998</v>
      </c>
      <c r="G28" s="138">
        <f>IFERROR(G34+G43,0)</f>
        <v>2783.2449200000001</v>
      </c>
      <c r="H28" s="138">
        <f>IFERROR(H34+H43,0)</f>
        <v>2590.43579</v>
      </c>
      <c r="I28" s="113">
        <f t="shared" ref="I28:I43" si="2">SUM(D28:H28)</f>
        <v>13989.327209999999</v>
      </c>
    </row>
    <row r="29" spans="2:9" ht="16.5" thickBot="1">
      <c r="B29" s="201" t="s">
        <v>933</v>
      </c>
      <c r="C29" s="119" t="s">
        <v>934</v>
      </c>
      <c r="D29" s="90">
        <v>0</v>
      </c>
      <c r="E29" s="90">
        <v>0</v>
      </c>
      <c r="F29" s="90">
        <v>0</v>
      </c>
      <c r="G29" s="90">
        <v>0</v>
      </c>
      <c r="H29" s="90">
        <v>0</v>
      </c>
      <c r="I29" s="15">
        <f t="shared" si="2"/>
        <v>0</v>
      </c>
    </row>
    <row r="30" spans="2:9" ht="16.5" thickBot="1">
      <c r="B30" s="201"/>
      <c r="C30" s="119" t="s">
        <v>935</v>
      </c>
      <c r="D30" s="90">
        <v>0</v>
      </c>
      <c r="E30" s="90">
        <v>0</v>
      </c>
      <c r="F30" s="90">
        <v>0</v>
      </c>
      <c r="G30" s="90">
        <v>0</v>
      </c>
      <c r="H30" s="90">
        <v>0</v>
      </c>
      <c r="I30" s="15">
        <f t="shared" si="2"/>
        <v>0</v>
      </c>
    </row>
    <row r="31" spans="2:9" ht="16.5" thickBot="1">
      <c r="B31" s="201"/>
      <c r="C31" s="119" t="s">
        <v>936</v>
      </c>
      <c r="D31" s="90">
        <v>0</v>
      </c>
      <c r="E31" s="90">
        <v>0</v>
      </c>
      <c r="F31" s="90">
        <v>0</v>
      </c>
      <c r="G31" s="90">
        <v>0</v>
      </c>
      <c r="H31" s="90">
        <v>0</v>
      </c>
      <c r="I31" s="15">
        <f t="shared" si="2"/>
        <v>0</v>
      </c>
    </row>
    <row r="32" spans="2:9" ht="16.5" thickBot="1">
      <c r="B32" s="201"/>
      <c r="C32" s="119" t="s">
        <v>937</v>
      </c>
      <c r="D32" s="90">
        <v>0</v>
      </c>
      <c r="E32" s="90">
        <v>0</v>
      </c>
      <c r="F32" s="90">
        <v>0</v>
      </c>
      <c r="G32" s="90">
        <v>0</v>
      </c>
      <c r="H32" s="90">
        <v>0</v>
      </c>
      <c r="I32" s="15">
        <f t="shared" si="2"/>
        <v>0</v>
      </c>
    </row>
    <row r="33" spans="2:9" ht="16.5" thickBot="1">
      <c r="B33" s="201"/>
      <c r="C33" s="119" t="s">
        <v>938</v>
      </c>
      <c r="D33" s="90">
        <v>0</v>
      </c>
      <c r="E33" s="90">
        <v>0</v>
      </c>
      <c r="F33" s="90">
        <v>0</v>
      </c>
      <c r="G33" s="90">
        <v>0</v>
      </c>
      <c r="H33" s="90">
        <v>0</v>
      </c>
      <c r="I33" s="15">
        <f t="shared" si="2"/>
        <v>0</v>
      </c>
    </row>
    <row r="34" spans="2:9" ht="16.5" thickBot="1">
      <c r="B34" s="201"/>
      <c r="C34" s="180" t="s">
        <v>939</v>
      </c>
      <c r="D34" s="113">
        <f>SUM(D29:D33)</f>
        <v>0</v>
      </c>
      <c r="E34" s="113">
        <f>SUM(E29:E33)</f>
        <v>0</v>
      </c>
      <c r="F34" s="113">
        <f>SUM(F29:F33)</f>
        <v>0</v>
      </c>
      <c r="G34" s="113">
        <f>SUM(G29:G33)</f>
        <v>0</v>
      </c>
      <c r="H34" s="113">
        <f>SUM(H29:H33)</f>
        <v>0</v>
      </c>
      <c r="I34" s="113">
        <f t="shared" si="2"/>
        <v>0</v>
      </c>
    </row>
    <row r="35" spans="2:9" ht="16.5" thickBot="1">
      <c r="B35" s="201" t="s">
        <v>940</v>
      </c>
      <c r="C35" s="119" t="s">
        <v>941</v>
      </c>
      <c r="D35" s="172">
        <v>0</v>
      </c>
      <c r="E35" s="172">
        <v>0</v>
      </c>
      <c r="F35" s="172">
        <v>0</v>
      </c>
      <c r="G35" s="172">
        <v>0</v>
      </c>
      <c r="H35" s="172">
        <v>0</v>
      </c>
      <c r="I35" s="15">
        <f t="shared" si="2"/>
        <v>0</v>
      </c>
    </row>
    <row r="36" spans="2:9" ht="16.5" thickBot="1">
      <c r="B36" s="201"/>
      <c r="C36" s="119" t="s">
        <v>942</v>
      </c>
      <c r="D36" s="172">
        <v>0</v>
      </c>
      <c r="E36" s="172">
        <v>0</v>
      </c>
      <c r="F36" s="172">
        <v>0</v>
      </c>
      <c r="G36" s="172">
        <v>0</v>
      </c>
      <c r="H36" s="172">
        <v>0</v>
      </c>
      <c r="I36" s="15">
        <f t="shared" si="2"/>
        <v>0</v>
      </c>
    </row>
    <row r="37" spans="2:9" ht="16.5" thickBot="1">
      <c r="B37" s="201"/>
      <c r="C37" s="119" t="s">
        <v>943</v>
      </c>
      <c r="D37" s="172">
        <v>0</v>
      </c>
      <c r="E37" s="172">
        <v>0</v>
      </c>
      <c r="F37" s="172">
        <v>0</v>
      </c>
      <c r="G37" s="172">
        <v>0</v>
      </c>
      <c r="H37" s="172">
        <v>0</v>
      </c>
      <c r="I37" s="15">
        <f t="shared" si="2"/>
        <v>0</v>
      </c>
    </row>
    <row r="38" spans="2:9" ht="16.5" thickBot="1">
      <c r="B38" s="201"/>
      <c r="C38" s="119" t="s">
        <v>944</v>
      </c>
      <c r="D38" s="172">
        <v>2342.3819900000003</v>
      </c>
      <c r="E38" s="172">
        <v>3639.2403999999997</v>
      </c>
      <c r="F38" s="172">
        <v>2634.0241099999998</v>
      </c>
      <c r="G38" s="172">
        <v>2783.2449200000001</v>
      </c>
      <c r="H38" s="172">
        <v>2590.43579</v>
      </c>
      <c r="I38" s="15">
        <f t="shared" si="2"/>
        <v>13989.327209999999</v>
      </c>
    </row>
    <row r="39" spans="2:9" ht="16.5" thickBot="1">
      <c r="B39" s="201"/>
      <c r="C39" s="119" t="s">
        <v>945</v>
      </c>
      <c r="D39" s="172">
        <v>0</v>
      </c>
      <c r="E39" s="172">
        <v>0</v>
      </c>
      <c r="F39" s="172">
        <v>0</v>
      </c>
      <c r="G39" s="172">
        <v>0</v>
      </c>
      <c r="H39" s="172">
        <v>0</v>
      </c>
      <c r="I39" s="15">
        <f t="shared" si="2"/>
        <v>0</v>
      </c>
    </row>
    <row r="40" spans="2:9" ht="16.5" thickBot="1">
      <c r="B40" s="201"/>
      <c r="C40" s="119" t="s">
        <v>946</v>
      </c>
      <c r="D40" s="172">
        <v>0</v>
      </c>
      <c r="E40" s="172">
        <v>0</v>
      </c>
      <c r="F40" s="172">
        <v>0</v>
      </c>
      <c r="G40" s="172">
        <v>0</v>
      </c>
      <c r="H40" s="172">
        <v>0</v>
      </c>
      <c r="I40" s="15">
        <f t="shared" si="2"/>
        <v>0</v>
      </c>
    </row>
    <row r="41" spans="2:9" ht="16.5" thickBot="1">
      <c r="B41" s="201"/>
      <c r="C41" s="119" t="s">
        <v>947</v>
      </c>
      <c r="D41" s="172">
        <v>0</v>
      </c>
      <c r="E41" s="172">
        <v>0</v>
      </c>
      <c r="F41" s="172">
        <v>0</v>
      </c>
      <c r="G41" s="172">
        <v>0</v>
      </c>
      <c r="H41" s="172">
        <v>0</v>
      </c>
      <c r="I41" s="15">
        <f t="shared" si="2"/>
        <v>0</v>
      </c>
    </row>
    <row r="42" spans="2:9" ht="16.5" thickBot="1">
      <c r="B42" s="201"/>
      <c r="C42" s="119" t="s">
        <v>948</v>
      </c>
      <c r="D42" s="172">
        <v>0</v>
      </c>
      <c r="E42" s="172">
        <v>0</v>
      </c>
      <c r="F42" s="172">
        <v>0</v>
      </c>
      <c r="G42" s="172">
        <v>0</v>
      </c>
      <c r="H42" s="172">
        <v>0</v>
      </c>
      <c r="I42" s="15">
        <f t="shared" si="2"/>
        <v>0</v>
      </c>
    </row>
    <row r="43" spans="2:9" ht="16.5" thickBot="1">
      <c r="B43" s="201"/>
      <c r="C43" s="180" t="s">
        <v>949</v>
      </c>
      <c r="D43" s="122">
        <f>SUM(D35:D42)</f>
        <v>2342.3819900000003</v>
      </c>
      <c r="E43" s="122">
        <f>SUM(E35:E42)</f>
        <v>3639.2403999999997</v>
      </c>
      <c r="F43" s="122">
        <f>SUM(F35:F42)</f>
        <v>2634.0241099999998</v>
      </c>
      <c r="G43" s="122">
        <f>SUM(G35:G42)</f>
        <v>2783.2449200000001</v>
      </c>
      <c r="H43" s="122">
        <f>SUM(H35:H42)</f>
        <v>2590.43579</v>
      </c>
      <c r="I43" s="122">
        <f t="shared" si="2"/>
        <v>13989.327209999999</v>
      </c>
    </row>
    <row r="44" spans="2:9" ht="16.5" thickBot="1">
      <c r="B44" s="201" t="s">
        <v>950</v>
      </c>
      <c r="C44" s="201"/>
      <c r="D44" s="173">
        <f t="shared" ref="D44:I44" si="3">IFERROR(D34/D28,0)</f>
        <v>0</v>
      </c>
      <c r="E44" s="173">
        <f t="shared" si="3"/>
        <v>0</v>
      </c>
      <c r="F44" s="173">
        <f t="shared" si="3"/>
        <v>0</v>
      </c>
      <c r="G44" s="173">
        <f t="shared" si="3"/>
        <v>0</v>
      </c>
      <c r="H44" s="173">
        <f t="shared" si="3"/>
        <v>0</v>
      </c>
      <c r="I44" s="173">
        <f t="shared" si="3"/>
        <v>0</v>
      </c>
    </row>
    <row r="45" spans="2:9" ht="44.1" customHeight="1">
      <c r="B45" s="217" t="s">
        <v>951</v>
      </c>
      <c r="C45" s="217"/>
      <c r="D45" s="217"/>
      <c r="E45" s="217"/>
      <c r="F45" s="217"/>
      <c r="G45" s="217"/>
      <c r="H45" s="217"/>
      <c r="I45" s="174"/>
    </row>
    <row r="46" spans="2:9" ht="15.75" thickBot="1">
      <c r="B46" s="169"/>
      <c r="C46" s="169"/>
      <c r="D46" s="169"/>
      <c r="E46" s="169"/>
      <c r="F46" s="169"/>
      <c r="G46" s="169"/>
      <c r="H46" s="169"/>
      <c r="I46" s="169"/>
    </row>
    <row r="47" spans="2:9" ht="16.5" thickBot="1">
      <c r="B47" s="178" t="s">
        <v>929</v>
      </c>
      <c r="C47" s="175" t="s">
        <v>119</v>
      </c>
      <c r="D47" s="170"/>
      <c r="E47" s="170"/>
      <c r="F47" s="170"/>
      <c r="G47" s="170"/>
      <c r="H47" s="170"/>
      <c r="I47" s="170"/>
    </row>
    <row r="48" spans="2:9" ht="16.5" thickBot="1">
      <c r="B48" s="187" t="s">
        <v>930</v>
      </c>
      <c r="C48" s="187"/>
      <c r="D48" s="178" t="s">
        <v>36</v>
      </c>
      <c r="E48" s="178" t="s">
        <v>37</v>
      </c>
      <c r="F48" s="178" t="s">
        <v>38</v>
      </c>
      <c r="G48" s="178" t="s">
        <v>39</v>
      </c>
      <c r="H48" s="178" t="s">
        <v>40</v>
      </c>
      <c r="I48" s="178" t="s">
        <v>931</v>
      </c>
    </row>
    <row r="49" spans="2:9" ht="16.5" thickBot="1">
      <c r="B49" s="201" t="s">
        <v>932</v>
      </c>
      <c r="C49" s="201"/>
      <c r="D49" s="138">
        <f>IFERROR(D55+D64,0)</f>
        <v>10870.245706083086</v>
      </c>
      <c r="E49" s="138">
        <f>IFERROR(E55+E64,0)</f>
        <v>11027.848416083085</v>
      </c>
      <c r="F49" s="138">
        <f>IFERROR(F55+F64,0)</f>
        <v>11394.225416083085</v>
      </c>
      <c r="G49" s="138">
        <f>IFERROR(G55+G64,0)</f>
        <v>11754.149726083087</v>
      </c>
      <c r="H49" s="138">
        <f>IFERROR(H55+H64,0)</f>
        <v>10160.461736083085</v>
      </c>
      <c r="I49" s="113">
        <f t="shared" ref="I49:I64" si="4">SUM(D49:H49)</f>
        <v>55206.931000415425</v>
      </c>
    </row>
    <row r="50" spans="2:9" ht="16.5" thickBot="1">
      <c r="B50" s="201" t="s">
        <v>933</v>
      </c>
      <c r="C50" s="119" t="s">
        <v>934</v>
      </c>
      <c r="D50" s="90">
        <v>534.43169999999998</v>
      </c>
      <c r="E50" s="90">
        <v>531.62866000000008</v>
      </c>
      <c r="F50" s="90">
        <v>534.60285999999996</v>
      </c>
      <c r="G50" s="90">
        <v>537.72541999999999</v>
      </c>
      <c r="H50" s="90">
        <v>533.44828000000007</v>
      </c>
      <c r="I50" s="15">
        <f t="shared" si="4"/>
        <v>2671.8369200000002</v>
      </c>
    </row>
    <row r="51" spans="2:9" ht="16.5" thickBot="1">
      <c r="B51" s="201"/>
      <c r="C51" s="119" t="s">
        <v>935</v>
      </c>
      <c r="D51" s="90">
        <v>0</v>
      </c>
      <c r="E51" s="90">
        <v>0</v>
      </c>
      <c r="F51" s="90">
        <v>0</v>
      </c>
      <c r="G51" s="90">
        <v>0</v>
      </c>
      <c r="H51" s="90">
        <v>0</v>
      </c>
      <c r="I51" s="15">
        <f t="shared" si="4"/>
        <v>0</v>
      </c>
    </row>
    <row r="52" spans="2:9" ht="16.5" thickBot="1">
      <c r="B52" s="201"/>
      <c r="C52" s="119" t="s">
        <v>936</v>
      </c>
      <c r="D52" s="90">
        <v>854.52620000000002</v>
      </c>
      <c r="E52" s="90">
        <v>854.52620000000002</v>
      </c>
      <c r="F52" s="90">
        <v>854.52620000000002</v>
      </c>
      <c r="G52" s="90">
        <v>854.52620000000002</v>
      </c>
      <c r="H52" s="90">
        <v>854.52620000000002</v>
      </c>
      <c r="I52" s="15">
        <f t="shared" si="4"/>
        <v>4272.6310000000003</v>
      </c>
    </row>
    <row r="53" spans="2:9" ht="16.5" thickBot="1">
      <c r="B53" s="201"/>
      <c r="C53" s="119" t="s">
        <v>937</v>
      </c>
      <c r="D53" s="90">
        <v>6442.1393999999991</v>
      </c>
      <c r="E53" s="90">
        <v>6589.1951500000005</v>
      </c>
      <c r="F53" s="90">
        <v>6925.8479499999994</v>
      </c>
      <c r="G53" s="90">
        <v>7255.8996999999999</v>
      </c>
      <c r="H53" s="90">
        <v>5786.8388499999992</v>
      </c>
      <c r="I53" s="15">
        <f t="shared" si="4"/>
        <v>32999.921049999997</v>
      </c>
    </row>
    <row r="54" spans="2:9" ht="16.5" thickBot="1">
      <c r="B54" s="201"/>
      <c r="C54" s="119" t="s">
        <v>938</v>
      </c>
      <c r="D54" s="90">
        <v>19.16929</v>
      </c>
      <c r="E54" s="90">
        <v>19.16929</v>
      </c>
      <c r="F54" s="90">
        <v>19.16929</v>
      </c>
      <c r="G54" s="90">
        <v>19.16929</v>
      </c>
      <c r="H54" s="90">
        <v>19.16929</v>
      </c>
      <c r="I54" s="15">
        <f t="shared" si="4"/>
        <v>95.846450000000004</v>
      </c>
    </row>
    <row r="55" spans="2:9" ht="16.5" thickBot="1">
      <c r="B55" s="201"/>
      <c r="C55" s="180" t="s">
        <v>939</v>
      </c>
      <c r="D55" s="113">
        <f>SUM(D50:D54)</f>
        <v>7850.2665899999993</v>
      </c>
      <c r="E55" s="113">
        <f>SUM(E50:E54)</f>
        <v>7994.5192999999999</v>
      </c>
      <c r="F55" s="113">
        <f>SUM(F50:F54)</f>
        <v>8334.1462999999985</v>
      </c>
      <c r="G55" s="113">
        <f>SUM(G50:G54)</f>
        <v>8667.3206100000007</v>
      </c>
      <c r="H55" s="113">
        <f>SUM(H50:H54)</f>
        <v>7193.9826199999989</v>
      </c>
      <c r="I55" s="113">
        <f t="shared" si="4"/>
        <v>40040.235419999997</v>
      </c>
    </row>
    <row r="56" spans="2:9" ht="16.5" thickBot="1">
      <c r="B56" s="201" t="s">
        <v>940</v>
      </c>
      <c r="C56" s="119" t="s">
        <v>941</v>
      </c>
      <c r="D56" s="172">
        <v>0</v>
      </c>
      <c r="E56" s="172">
        <v>0</v>
      </c>
      <c r="F56" s="172">
        <v>0</v>
      </c>
      <c r="G56" s="172">
        <v>0</v>
      </c>
      <c r="H56" s="172">
        <v>0</v>
      </c>
      <c r="I56" s="15">
        <f t="shared" si="4"/>
        <v>0</v>
      </c>
    </row>
    <row r="57" spans="2:9" ht="16.5" thickBot="1">
      <c r="B57" s="201"/>
      <c r="C57" s="119" t="s">
        <v>942</v>
      </c>
      <c r="D57" s="172">
        <v>0</v>
      </c>
      <c r="E57" s="172">
        <v>0</v>
      </c>
      <c r="F57" s="172">
        <v>0</v>
      </c>
      <c r="G57" s="172">
        <v>0</v>
      </c>
      <c r="H57" s="172">
        <v>0</v>
      </c>
      <c r="I57" s="15">
        <f t="shared" si="4"/>
        <v>0</v>
      </c>
    </row>
    <row r="58" spans="2:9" ht="16.5" thickBot="1">
      <c r="B58" s="201"/>
      <c r="C58" s="119" t="s">
        <v>943</v>
      </c>
      <c r="D58" s="172">
        <v>0</v>
      </c>
      <c r="E58" s="172">
        <v>0</v>
      </c>
      <c r="F58" s="172">
        <v>0</v>
      </c>
      <c r="G58" s="172">
        <v>0</v>
      </c>
      <c r="H58" s="172">
        <v>0</v>
      </c>
      <c r="I58" s="15">
        <f t="shared" si="4"/>
        <v>0</v>
      </c>
    </row>
    <row r="59" spans="2:9" ht="16.5" thickBot="1">
      <c r="B59" s="201"/>
      <c r="C59" s="119" t="s">
        <v>944</v>
      </c>
      <c r="D59" s="172">
        <v>2264.9843370623148</v>
      </c>
      <c r="E59" s="172">
        <v>2274.9968370623146</v>
      </c>
      <c r="F59" s="172">
        <v>2295.0593370623146</v>
      </c>
      <c r="G59" s="172">
        <v>2315.1218370623146</v>
      </c>
      <c r="H59" s="172">
        <v>2224.8593370623148</v>
      </c>
      <c r="I59" s="15">
        <f t="shared" si="4"/>
        <v>11375.021685311573</v>
      </c>
    </row>
    <row r="60" spans="2:9" ht="16.5" thickBot="1">
      <c r="B60" s="201"/>
      <c r="C60" s="119" t="s">
        <v>945</v>
      </c>
      <c r="D60" s="172">
        <v>754.99477902077149</v>
      </c>
      <c r="E60" s="172">
        <v>758.33227902077147</v>
      </c>
      <c r="F60" s="172">
        <v>765.01977902077147</v>
      </c>
      <c r="G60" s="172">
        <v>771.70727902077147</v>
      </c>
      <c r="H60" s="172">
        <v>741.61977902077149</v>
      </c>
      <c r="I60" s="15">
        <f t="shared" si="4"/>
        <v>3791.6738951038569</v>
      </c>
    </row>
    <row r="61" spans="2:9" ht="16.5" thickBot="1">
      <c r="B61" s="201"/>
      <c r="C61" s="119" t="s">
        <v>946</v>
      </c>
      <c r="D61" s="172">
        <v>0</v>
      </c>
      <c r="E61" s="172">
        <v>0</v>
      </c>
      <c r="F61" s="172">
        <v>0</v>
      </c>
      <c r="G61" s="172">
        <v>0</v>
      </c>
      <c r="H61" s="172">
        <v>0</v>
      </c>
      <c r="I61" s="15">
        <f t="shared" si="4"/>
        <v>0</v>
      </c>
    </row>
    <row r="62" spans="2:9" ht="16.5" thickBot="1">
      <c r="B62" s="201"/>
      <c r="C62" s="119" t="s">
        <v>947</v>
      </c>
      <c r="D62" s="172">
        <v>0</v>
      </c>
      <c r="E62" s="172">
        <v>0</v>
      </c>
      <c r="F62" s="172">
        <v>0</v>
      </c>
      <c r="G62" s="172">
        <v>0</v>
      </c>
      <c r="H62" s="172">
        <v>0</v>
      </c>
      <c r="I62" s="15">
        <f t="shared" si="4"/>
        <v>0</v>
      </c>
    </row>
    <row r="63" spans="2:9" ht="16.5" thickBot="1">
      <c r="B63" s="201"/>
      <c r="C63" s="119" t="s">
        <v>948</v>
      </c>
      <c r="D63" s="172">
        <v>0</v>
      </c>
      <c r="E63" s="172">
        <v>0</v>
      </c>
      <c r="F63" s="172">
        <v>0</v>
      </c>
      <c r="G63" s="172">
        <v>0</v>
      </c>
      <c r="H63" s="172">
        <v>0</v>
      </c>
      <c r="I63" s="15">
        <f t="shared" si="4"/>
        <v>0</v>
      </c>
    </row>
    <row r="64" spans="2:9" ht="16.5" thickBot="1">
      <c r="B64" s="201"/>
      <c r="C64" s="180" t="s">
        <v>949</v>
      </c>
      <c r="D64" s="122">
        <f>SUM(D56:D63)</f>
        <v>3019.9791160830864</v>
      </c>
      <c r="E64" s="122">
        <f>SUM(E56:E63)</f>
        <v>3033.3291160830859</v>
      </c>
      <c r="F64" s="122">
        <f>SUM(F56:F63)</f>
        <v>3060.0791160830859</v>
      </c>
      <c r="G64" s="122">
        <f>SUM(G56:G63)</f>
        <v>3086.8291160830859</v>
      </c>
      <c r="H64" s="122">
        <f>SUM(H56:H63)</f>
        <v>2966.4791160830864</v>
      </c>
      <c r="I64" s="122">
        <f t="shared" si="4"/>
        <v>15166.695580415431</v>
      </c>
    </row>
    <row r="65" spans="2:9" ht="16.5" thickBot="1">
      <c r="B65" s="201" t="s">
        <v>950</v>
      </c>
      <c r="C65" s="201"/>
      <c r="D65" s="173">
        <f t="shared" ref="D65:I65" si="5">IFERROR(D55/D49,0)</f>
        <v>0.72217931427317417</v>
      </c>
      <c r="E65" s="173">
        <f t="shared" si="5"/>
        <v>0.72493917202749558</v>
      </c>
      <c r="F65" s="173">
        <f t="shared" si="5"/>
        <v>0.73143596827883106</v>
      </c>
      <c r="G65" s="173">
        <f t="shared" si="5"/>
        <v>0.73738388671081434</v>
      </c>
      <c r="H65" s="173">
        <f t="shared" si="5"/>
        <v>0.70803697773417518</v>
      </c>
      <c r="I65" s="173">
        <f t="shared" si="5"/>
        <v>0.72527551694005055</v>
      </c>
    </row>
    <row r="66" spans="2:9" ht="41.1" customHeight="1">
      <c r="B66" s="217" t="s">
        <v>951</v>
      </c>
      <c r="C66" s="217"/>
      <c r="D66" s="217"/>
      <c r="E66" s="217"/>
      <c r="F66" s="217"/>
      <c r="G66" s="217"/>
      <c r="H66" s="217"/>
      <c r="I66" s="174"/>
    </row>
    <row r="67" spans="2:9" ht="15.75" thickBot="1">
      <c r="B67" s="169"/>
      <c r="C67" s="169"/>
      <c r="D67" s="169"/>
      <c r="E67" s="169"/>
      <c r="F67" s="169"/>
      <c r="G67" s="169"/>
      <c r="H67" s="169"/>
      <c r="I67" s="169"/>
    </row>
    <row r="68" spans="2:9" ht="16.5" thickBot="1">
      <c r="B68" s="178" t="s">
        <v>929</v>
      </c>
      <c r="C68" s="175" t="s">
        <v>122</v>
      </c>
      <c r="D68" s="170"/>
      <c r="E68" s="170"/>
      <c r="F68" s="170"/>
      <c r="G68" s="170"/>
      <c r="H68" s="170"/>
      <c r="I68" s="170"/>
    </row>
    <row r="69" spans="2:9" ht="16.5" thickBot="1">
      <c r="B69" s="187" t="s">
        <v>930</v>
      </c>
      <c r="C69" s="187"/>
      <c r="D69" s="178" t="s">
        <v>36</v>
      </c>
      <c r="E69" s="178" t="s">
        <v>37</v>
      </c>
      <c r="F69" s="178" t="s">
        <v>38</v>
      </c>
      <c r="G69" s="178" t="s">
        <v>39</v>
      </c>
      <c r="H69" s="178" t="s">
        <v>40</v>
      </c>
      <c r="I69" s="178" t="s">
        <v>931</v>
      </c>
    </row>
    <row r="70" spans="2:9" ht="16.5" thickBot="1">
      <c r="B70" s="201" t="s">
        <v>932</v>
      </c>
      <c r="C70" s="201"/>
      <c r="D70" s="138">
        <f>IFERROR(D76+D85,0)</f>
        <v>172.13633999999999</v>
      </c>
      <c r="E70" s="138">
        <f>IFERROR(E76+E85,0)</f>
        <v>90.692940000000007</v>
      </c>
      <c r="F70" s="138">
        <f>IFERROR(F76+F85,0)</f>
        <v>95.212789999999998</v>
      </c>
      <c r="G70" s="138">
        <f>IFERROR(G76+G85,0)</f>
        <v>84.963460000000012</v>
      </c>
      <c r="H70" s="138">
        <f>IFERROR(H76+H85,0)</f>
        <v>80.667249999999996</v>
      </c>
      <c r="I70" s="113">
        <f t="shared" ref="I70:I85" si="6">SUM(D70:H70)</f>
        <v>523.67277999999999</v>
      </c>
    </row>
    <row r="71" spans="2:9" ht="16.5" thickBot="1">
      <c r="B71" s="201" t="s">
        <v>933</v>
      </c>
      <c r="C71" s="119" t="s">
        <v>934</v>
      </c>
      <c r="D71" s="90">
        <v>0</v>
      </c>
      <c r="E71" s="90">
        <v>0</v>
      </c>
      <c r="F71" s="90">
        <v>0</v>
      </c>
      <c r="G71" s="90">
        <v>0</v>
      </c>
      <c r="H71" s="90">
        <v>0</v>
      </c>
      <c r="I71" s="15">
        <f t="shared" si="6"/>
        <v>0</v>
      </c>
    </row>
    <row r="72" spans="2:9" ht="16.5" thickBot="1">
      <c r="B72" s="201"/>
      <c r="C72" s="119" t="s">
        <v>935</v>
      </c>
      <c r="D72" s="90">
        <v>0</v>
      </c>
      <c r="E72" s="90">
        <v>0</v>
      </c>
      <c r="F72" s="90">
        <v>0</v>
      </c>
      <c r="G72" s="90">
        <v>0</v>
      </c>
      <c r="H72" s="90">
        <v>0</v>
      </c>
      <c r="I72" s="15">
        <f t="shared" si="6"/>
        <v>0</v>
      </c>
    </row>
    <row r="73" spans="2:9" ht="16.5" thickBot="1">
      <c r="B73" s="201"/>
      <c r="C73" s="119" t="s">
        <v>936</v>
      </c>
      <c r="D73" s="90">
        <v>0</v>
      </c>
      <c r="E73" s="90">
        <v>0</v>
      </c>
      <c r="F73" s="90">
        <v>0</v>
      </c>
      <c r="G73" s="90">
        <v>0</v>
      </c>
      <c r="H73" s="90">
        <v>0</v>
      </c>
      <c r="I73" s="15">
        <f t="shared" si="6"/>
        <v>0</v>
      </c>
    </row>
    <row r="74" spans="2:9" ht="16.5" thickBot="1">
      <c r="B74" s="201"/>
      <c r="C74" s="119" t="s">
        <v>937</v>
      </c>
      <c r="D74" s="90">
        <v>0</v>
      </c>
      <c r="E74" s="90">
        <v>0</v>
      </c>
      <c r="F74" s="90">
        <v>0</v>
      </c>
      <c r="G74" s="90">
        <v>0</v>
      </c>
      <c r="H74" s="90">
        <v>0</v>
      </c>
      <c r="I74" s="15">
        <f t="shared" si="6"/>
        <v>0</v>
      </c>
    </row>
    <row r="75" spans="2:9" ht="16.5" thickBot="1">
      <c r="B75" s="201"/>
      <c r="C75" s="119" t="s">
        <v>938</v>
      </c>
      <c r="D75" s="90">
        <v>0</v>
      </c>
      <c r="E75" s="90">
        <v>0</v>
      </c>
      <c r="F75" s="90">
        <v>0</v>
      </c>
      <c r="G75" s="90">
        <v>0</v>
      </c>
      <c r="H75" s="90">
        <v>0</v>
      </c>
      <c r="I75" s="15">
        <f t="shared" si="6"/>
        <v>0</v>
      </c>
    </row>
    <row r="76" spans="2:9" ht="16.5" thickBot="1">
      <c r="B76" s="201"/>
      <c r="C76" s="180" t="s">
        <v>939</v>
      </c>
      <c r="D76" s="113">
        <f>SUM(D71:D75)</f>
        <v>0</v>
      </c>
      <c r="E76" s="113">
        <f>SUM(E71:E75)</f>
        <v>0</v>
      </c>
      <c r="F76" s="113">
        <f>SUM(F71:F75)</f>
        <v>0</v>
      </c>
      <c r="G76" s="113">
        <f>SUM(G71:G75)</f>
        <v>0</v>
      </c>
      <c r="H76" s="113">
        <f>SUM(H71:H75)</f>
        <v>0</v>
      </c>
      <c r="I76" s="113">
        <f t="shared" si="6"/>
        <v>0</v>
      </c>
    </row>
    <row r="77" spans="2:9" ht="16.5" thickBot="1">
      <c r="B77" s="201" t="s">
        <v>940</v>
      </c>
      <c r="C77" s="119" t="s">
        <v>941</v>
      </c>
      <c r="D77" s="172">
        <v>0</v>
      </c>
      <c r="E77" s="172">
        <v>0</v>
      </c>
      <c r="F77" s="172">
        <v>0</v>
      </c>
      <c r="G77" s="172">
        <v>0</v>
      </c>
      <c r="H77" s="172">
        <v>0</v>
      </c>
      <c r="I77" s="15">
        <f t="shared" si="6"/>
        <v>0</v>
      </c>
    </row>
    <row r="78" spans="2:9" ht="16.5" thickBot="1">
      <c r="B78" s="201"/>
      <c r="C78" s="119" t="s">
        <v>942</v>
      </c>
      <c r="D78" s="172">
        <v>0</v>
      </c>
      <c r="E78" s="172">
        <v>0</v>
      </c>
      <c r="F78" s="172">
        <v>0</v>
      </c>
      <c r="G78" s="172">
        <v>0</v>
      </c>
      <c r="H78" s="172">
        <v>0</v>
      </c>
      <c r="I78" s="15">
        <f t="shared" si="6"/>
        <v>0</v>
      </c>
    </row>
    <row r="79" spans="2:9" ht="16.5" thickBot="1">
      <c r="B79" s="201"/>
      <c r="C79" s="119" t="s">
        <v>943</v>
      </c>
      <c r="D79" s="172">
        <v>0</v>
      </c>
      <c r="E79" s="172">
        <v>0</v>
      </c>
      <c r="F79" s="172">
        <v>0</v>
      </c>
      <c r="G79" s="172">
        <v>0</v>
      </c>
      <c r="H79" s="172">
        <v>0</v>
      </c>
      <c r="I79" s="15">
        <f t="shared" si="6"/>
        <v>0</v>
      </c>
    </row>
    <row r="80" spans="2:9" ht="16.5" thickBot="1">
      <c r="B80" s="201"/>
      <c r="C80" s="119" t="s">
        <v>944</v>
      </c>
      <c r="D80" s="172">
        <v>172.13633999999999</v>
      </c>
      <c r="E80" s="172">
        <v>90.692940000000007</v>
      </c>
      <c r="F80" s="172">
        <v>95.212789999999998</v>
      </c>
      <c r="G80" s="172">
        <v>84.963460000000012</v>
      </c>
      <c r="H80" s="172">
        <v>80.667249999999996</v>
      </c>
      <c r="I80" s="15">
        <f t="shared" si="6"/>
        <v>523.67277999999999</v>
      </c>
    </row>
    <row r="81" spans="2:9" ht="16.5" thickBot="1">
      <c r="B81" s="201"/>
      <c r="C81" s="119" t="s">
        <v>945</v>
      </c>
      <c r="D81" s="172">
        <v>0</v>
      </c>
      <c r="E81" s="172">
        <v>0</v>
      </c>
      <c r="F81" s="172">
        <v>0</v>
      </c>
      <c r="G81" s="172">
        <v>0</v>
      </c>
      <c r="H81" s="172">
        <v>0</v>
      </c>
      <c r="I81" s="15">
        <f t="shared" si="6"/>
        <v>0</v>
      </c>
    </row>
    <row r="82" spans="2:9" ht="16.5" thickBot="1">
      <c r="B82" s="201"/>
      <c r="C82" s="119" t="s">
        <v>946</v>
      </c>
      <c r="D82" s="172">
        <v>0</v>
      </c>
      <c r="E82" s="172">
        <v>0</v>
      </c>
      <c r="F82" s="172">
        <v>0</v>
      </c>
      <c r="G82" s="172">
        <v>0</v>
      </c>
      <c r="H82" s="172">
        <v>0</v>
      </c>
      <c r="I82" s="15">
        <f t="shared" si="6"/>
        <v>0</v>
      </c>
    </row>
    <row r="83" spans="2:9" ht="16.5" thickBot="1">
      <c r="B83" s="201"/>
      <c r="C83" s="119" t="s">
        <v>947</v>
      </c>
      <c r="D83" s="172">
        <v>0</v>
      </c>
      <c r="E83" s="172">
        <v>0</v>
      </c>
      <c r="F83" s="172">
        <v>0</v>
      </c>
      <c r="G83" s="172">
        <v>0</v>
      </c>
      <c r="H83" s="172">
        <v>0</v>
      </c>
      <c r="I83" s="15">
        <f t="shared" si="6"/>
        <v>0</v>
      </c>
    </row>
    <row r="84" spans="2:9" ht="16.5" thickBot="1">
      <c r="B84" s="201"/>
      <c r="C84" s="119" t="s">
        <v>948</v>
      </c>
      <c r="D84" s="172">
        <v>0</v>
      </c>
      <c r="E84" s="172">
        <v>0</v>
      </c>
      <c r="F84" s="172">
        <v>0</v>
      </c>
      <c r="G84" s="172">
        <v>0</v>
      </c>
      <c r="H84" s="172">
        <v>0</v>
      </c>
      <c r="I84" s="15">
        <f t="shared" si="6"/>
        <v>0</v>
      </c>
    </row>
    <row r="85" spans="2:9" ht="16.5" thickBot="1">
      <c r="B85" s="201"/>
      <c r="C85" s="180" t="s">
        <v>949</v>
      </c>
      <c r="D85" s="122">
        <f>SUM(D77:D84)</f>
        <v>172.13633999999999</v>
      </c>
      <c r="E85" s="122">
        <f>SUM(E77:E84)</f>
        <v>90.692940000000007</v>
      </c>
      <c r="F85" s="122">
        <f>SUM(F77:F84)</f>
        <v>95.212789999999998</v>
      </c>
      <c r="G85" s="122">
        <f>SUM(G77:G84)</f>
        <v>84.963460000000012</v>
      </c>
      <c r="H85" s="122">
        <f>SUM(H77:H84)</f>
        <v>80.667249999999996</v>
      </c>
      <c r="I85" s="122">
        <f t="shared" si="6"/>
        <v>523.67277999999999</v>
      </c>
    </row>
    <row r="86" spans="2:9" ht="16.5" thickBot="1">
      <c r="B86" s="201" t="s">
        <v>950</v>
      </c>
      <c r="C86" s="201"/>
      <c r="D86" s="173">
        <f t="shared" ref="D86:I86" si="7">IFERROR(D76/D70,0)</f>
        <v>0</v>
      </c>
      <c r="E86" s="173">
        <f t="shared" si="7"/>
        <v>0</v>
      </c>
      <c r="F86" s="173">
        <f t="shared" si="7"/>
        <v>0</v>
      </c>
      <c r="G86" s="173">
        <f t="shared" si="7"/>
        <v>0</v>
      </c>
      <c r="H86" s="173">
        <f t="shared" si="7"/>
        <v>0</v>
      </c>
      <c r="I86" s="173">
        <f t="shared" si="7"/>
        <v>0</v>
      </c>
    </row>
    <row r="87" spans="2:9" ht="37.5" customHeight="1">
      <c r="B87" s="217" t="s">
        <v>951</v>
      </c>
      <c r="C87" s="217"/>
      <c r="D87" s="217"/>
      <c r="E87" s="217"/>
      <c r="F87" s="217"/>
      <c r="G87" s="217"/>
      <c r="H87" s="217"/>
      <c r="I87" s="174"/>
    </row>
    <row r="88" spans="2:9" ht="15.75" thickBot="1">
      <c r="B88" s="169"/>
      <c r="C88" s="169"/>
      <c r="D88" s="169"/>
      <c r="E88" s="169"/>
      <c r="F88" s="169"/>
      <c r="G88" s="169"/>
      <c r="H88" s="169"/>
      <c r="I88" s="169"/>
    </row>
    <row r="89" spans="2:9" ht="16.5" thickBot="1">
      <c r="B89" s="178" t="s">
        <v>929</v>
      </c>
      <c r="C89" s="117" t="s">
        <v>125</v>
      </c>
      <c r="D89" s="170"/>
      <c r="E89" s="170"/>
      <c r="F89" s="170"/>
      <c r="G89" s="170"/>
      <c r="H89" s="170"/>
      <c r="I89" s="170"/>
    </row>
    <row r="90" spans="2:9" ht="16.5" thickBot="1">
      <c r="B90" s="187" t="s">
        <v>930</v>
      </c>
      <c r="C90" s="187"/>
      <c r="D90" s="178" t="s">
        <v>36</v>
      </c>
      <c r="E90" s="178" t="s">
        <v>37</v>
      </c>
      <c r="F90" s="178" t="s">
        <v>38</v>
      </c>
      <c r="G90" s="178" t="s">
        <v>39</v>
      </c>
      <c r="H90" s="178" t="s">
        <v>40</v>
      </c>
      <c r="I90" s="178" t="s">
        <v>931</v>
      </c>
    </row>
    <row r="91" spans="2:9" ht="16.5" thickBot="1">
      <c r="B91" s="201" t="s">
        <v>932</v>
      </c>
      <c r="C91" s="201"/>
      <c r="D91" s="138">
        <f>IFERROR(D97+D106,0)</f>
        <v>34181.452805203255</v>
      </c>
      <c r="E91" s="138">
        <f>IFERROR(E97+E106,0)</f>
        <v>41903.911636697972</v>
      </c>
      <c r="F91" s="138">
        <f>IFERROR(F97+F106,0)</f>
        <v>47194.67573955252</v>
      </c>
      <c r="G91" s="138">
        <f>IFERROR(G97+G106,0)</f>
        <v>51004.223410878665</v>
      </c>
      <c r="H91" s="138">
        <f>IFERROR(H97+H106,0)</f>
        <v>39613.554920188239</v>
      </c>
      <c r="I91" s="113">
        <f t="shared" ref="I91:I106" si="8">SUM(D91:H91)</f>
        <v>213897.81851252067</v>
      </c>
    </row>
    <row r="92" spans="2:9" ht="16.5" thickBot="1">
      <c r="B92" s="201" t="s">
        <v>933</v>
      </c>
      <c r="C92" s="119" t="s">
        <v>934</v>
      </c>
      <c r="D92" s="90">
        <v>16170.052802178989</v>
      </c>
      <c r="E92" s="90">
        <v>21372.385532140077</v>
      </c>
      <c r="F92" s="90">
        <v>23974.510278210117</v>
      </c>
      <c r="G92" s="90">
        <v>27618.966383190658</v>
      </c>
      <c r="H92" s="90">
        <v>19061.828824280157</v>
      </c>
      <c r="I92" s="15">
        <f t="shared" si="8"/>
        <v>108197.74382</v>
      </c>
    </row>
    <row r="93" spans="2:9" ht="16.5" thickBot="1">
      <c r="B93" s="201"/>
      <c r="C93" s="119" t="s">
        <v>935</v>
      </c>
      <c r="D93" s="90">
        <v>913.447</v>
      </c>
      <c r="E93" s="90">
        <v>1061.992</v>
      </c>
      <c r="F93" s="90">
        <v>1159.0940000000001</v>
      </c>
      <c r="G93" s="90">
        <v>1040.299</v>
      </c>
      <c r="H93" s="90">
        <v>972.74699999999996</v>
      </c>
      <c r="I93" s="15">
        <f t="shared" si="8"/>
        <v>5147.5790000000006</v>
      </c>
    </row>
    <row r="94" spans="2:9" ht="16.5" thickBot="1">
      <c r="B94" s="201"/>
      <c r="C94" s="119" t="s">
        <v>936</v>
      </c>
      <c r="D94" s="90">
        <v>0</v>
      </c>
      <c r="E94" s="90">
        <v>0</v>
      </c>
      <c r="F94" s="90">
        <v>0</v>
      </c>
      <c r="G94" s="90">
        <v>0</v>
      </c>
      <c r="H94" s="90">
        <v>0</v>
      </c>
      <c r="I94" s="15">
        <f t="shared" si="8"/>
        <v>0</v>
      </c>
    </row>
    <row r="95" spans="2:9" ht="16.5" thickBot="1">
      <c r="B95" s="201"/>
      <c r="C95" s="119" t="s">
        <v>937</v>
      </c>
      <c r="D95" s="90">
        <v>4021.6060000000002</v>
      </c>
      <c r="E95" s="90">
        <v>4533.7740000000003</v>
      </c>
      <c r="F95" s="90">
        <v>4824.9769999999999</v>
      </c>
      <c r="G95" s="90">
        <v>4545.8140000000003</v>
      </c>
      <c r="H95" s="90">
        <v>4077.3829999999998</v>
      </c>
      <c r="I95" s="15">
        <f t="shared" si="8"/>
        <v>22003.554000000004</v>
      </c>
    </row>
    <row r="96" spans="2:9" ht="16.5" thickBot="1">
      <c r="B96" s="201"/>
      <c r="C96" s="119" t="s">
        <v>938</v>
      </c>
      <c r="D96" s="90">
        <v>0</v>
      </c>
      <c r="E96" s="90">
        <v>0</v>
      </c>
      <c r="F96" s="90">
        <v>0</v>
      </c>
      <c r="G96" s="90">
        <v>0</v>
      </c>
      <c r="H96" s="90">
        <v>0</v>
      </c>
      <c r="I96" s="15">
        <f t="shared" si="8"/>
        <v>0</v>
      </c>
    </row>
    <row r="97" spans="2:9" ht="16.5" thickBot="1">
      <c r="B97" s="201"/>
      <c r="C97" s="180" t="s">
        <v>939</v>
      </c>
      <c r="D97" s="113">
        <f>SUM(D92:D96)</f>
        <v>21105.105802178987</v>
      </c>
      <c r="E97" s="113">
        <f>SUM(E92:E96)</f>
        <v>26968.151532140077</v>
      </c>
      <c r="F97" s="113">
        <f>SUM(F92:F96)</f>
        <v>29958.581278210117</v>
      </c>
      <c r="G97" s="113">
        <f>SUM(G92:G96)</f>
        <v>33205.079383190656</v>
      </c>
      <c r="H97" s="113">
        <f>SUM(H92:H96)</f>
        <v>24111.958824280155</v>
      </c>
      <c r="I97" s="113">
        <f t="shared" si="8"/>
        <v>135348.87681999998</v>
      </c>
    </row>
    <row r="98" spans="2:9" ht="16.5" thickBot="1">
      <c r="B98" s="201" t="s">
        <v>940</v>
      </c>
      <c r="C98" s="119" t="s">
        <v>941</v>
      </c>
      <c r="D98" s="172">
        <v>0</v>
      </c>
      <c r="E98" s="172">
        <v>0</v>
      </c>
      <c r="F98" s="172">
        <v>0</v>
      </c>
      <c r="G98" s="172">
        <v>0</v>
      </c>
      <c r="H98" s="172">
        <v>0</v>
      </c>
      <c r="I98" s="15">
        <f t="shared" si="8"/>
        <v>0</v>
      </c>
    </row>
    <row r="99" spans="2:9" ht="16.5" thickBot="1">
      <c r="B99" s="201"/>
      <c r="C99" s="119" t="s">
        <v>942</v>
      </c>
      <c r="D99" s="172">
        <v>0</v>
      </c>
      <c r="E99" s="172">
        <v>0</v>
      </c>
      <c r="F99" s="172">
        <v>0</v>
      </c>
      <c r="G99" s="172">
        <v>0</v>
      </c>
      <c r="H99" s="172">
        <v>0</v>
      </c>
      <c r="I99" s="15">
        <f t="shared" si="8"/>
        <v>0</v>
      </c>
    </row>
    <row r="100" spans="2:9" ht="16.5" thickBot="1">
      <c r="B100" s="201"/>
      <c r="C100" s="119" t="s">
        <v>943</v>
      </c>
      <c r="D100" s="172">
        <v>0</v>
      </c>
      <c r="E100" s="172">
        <v>0</v>
      </c>
      <c r="F100" s="172">
        <v>0</v>
      </c>
      <c r="G100" s="172">
        <v>0</v>
      </c>
      <c r="H100" s="172">
        <v>0</v>
      </c>
      <c r="I100" s="15">
        <f t="shared" si="8"/>
        <v>0</v>
      </c>
    </row>
    <row r="101" spans="2:9" ht="16.5" thickBot="1">
      <c r="B101" s="201"/>
      <c r="C101" s="119" t="s">
        <v>944</v>
      </c>
      <c r="D101" s="172">
        <v>12433.587670091783</v>
      </c>
      <c r="E101" s="172">
        <v>14453.245235579814</v>
      </c>
      <c r="F101" s="172">
        <v>16748.163430348828</v>
      </c>
      <c r="G101" s="172">
        <v>17309.992463290244</v>
      </c>
      <c r="H101" s="172">
        <v>15012.206414055901</v>
      </c>
      <c r="I101" s="15">
        <f t="shared" si="8"/>
        <v>75957.195213366562</v>
      </c>
    </row>
    <row r="102" spans="2:9" ht="16.5" thickBot="1">
      <c r="B102" s="201"/>
      <c r="C102" s="119" t="s">
        <v>945</v>
      </c>
      <c r="D102" s="172">
        <v>625.50933293248102</v>
      </c>
      <c r="E102" s="172">
        <v>460.76486897808587</v>
      </c>
      <c r="F102" s="172">
        <v>469.18103099357074</v>
      </c>
      <c r="G102" s="172">
        <v>475.65156439776138</v>
      </c>
      <c r="H102" s="172">
        <v>487.88968185218607</v>
      </c>
      <c r="I102" s="15">
        <f t="shared" si="8"/>
        <v>2518.9964791540851</v>
      </c>
    </row>
    <row r="103" spans="2:9" ht="16.5" thickBot="1">
      <c r="B103" s="201"/>
      <c r="C103" s="119" t="s">
        <v>946</v>
      </c>
      <c r="D103" s="172">
        <v>0</v>
      </c>
      <c r="E103" s="172">
        <v>0</v>
      </c>
      <c r="F103" s="172">
        <v>0</v>
      </c>
      <c r="G103" s="172">
        <v>0</v>
      </c>
      <c r="H103" s="172">
        <v>0</v>
      </c>
      <c r="I103" s="15">
        <f t="shared" si="8"/>
        <v>0</v>
      </c>
    </row>
    <row r="104" spans="2:9" ht="16.5" thickBot="1">
      <c r="B104" s="201"/>
      <c r="C104" s="119" t="s">
        <v>947</v>
      </c>
      <c r="D104" s="172">
        <v>17.25</v>
      </c>
      <c r="E104" s="172">
        <v>21.75</v>
      </c>
      <c r="F104" s="172">
        <v>18.75</v>
      </c>
      <c r="G104" s="172">
        <v>13.5</v>
      </c>
      <c r="H104" s="172">
        <v>1.5</v>
      </c>
      <c r="I104" s="15">
        <f t="shared" si="8"/>
        <v>72.75</v>
      </c>
    </row>
    <row r="105" spans="2:9" ht="16.5" thickBot="1">
      <c r="B105" s="201"/>
      <c r="C105" s="119" t="s">
        <v>948</v>
      </c>
      <c r="D105" s="172">
        <v>0</v>
      </c>
      <c r="E105" s="172">
        <v>0</v>
      </c>
      <c r="F105" s="172">
        <v>0</v>
      </c>
      <c r="G105" s="172">
        <v>0</v>
      </c>
      <c r="H105" s="172">
        <v>0</v>
      </c>
      <c r="I105" s="15">
        <f t="shared" si="8"/>
        <v>0</v>
      </c>
    </row>
    <row r="106" spans="2:9" ht="16.5" thickBot="1">
      <c r="B106" s="201"/>
      <c r="C106" s="180" t="s">
        <v>949</v>
      </c>
      <c r="D106" s="122">
        <f>SUM(D98:D105)</f>
        <v>13076.347003024264</v>
      </c>
      <c r="E106" s="122">
        <f>SUM(E98:E105)</f>
        <v>14935.760104557899</v>
      </c>
      <c r="F106" s="122">
        <f>SUM(F98:F105)</f>
        <v>17236.0944613424</v>
      </c>
      <c r="G106" s="122">
        <f>SUM(G98:G105)</f>
        <v>17799.144027688006</v>
      </c>
      <c r="H106" s="122">
        <f>SUM(H98:H105)</f>
        <v>15501.596095908088</v>
      </c>
      <c r="I106" s="122">
        <f t="shared" si="8"/>
        <v>78548.941692520646</v>
      </c>
    </row>
    <row r="107" spans="2:9" ht="16.5" thickBot="1">
      <c r="B107" s="201" t="s">
        <v>950</v>
      </c>
      <c r="C107" s="201"/>
      <c r="D107" s="173">
        <f t="shared" ref="D107:I107" si="9">IFERROR(D97/D91,0)</f>
        <v>0.61744320589458013</v>
      </c>
      <c r="E107" s="173">
        <f t="shared" si="9"/>
        <v>0.6435712199364777</v>
      </c>
      <c r="F107" s="173">
        <f t="shared" si="9"/>
        <v>0.63478731040634484</v>
      </c>
      <c r="G107" s="173">
        <f t="shared" si="9"/>
        <v>0.65102607514867805</v>
      </c>
      <c r="H107" s="173">
        <f t="shared" si="9"/>
        <v>0.60867950056135933</v>
      </c>
      <c r="I107" s="173">
        <f t="shared" si="9"/>
        <v>0.63277352598188008</v>
      </c>
    </row>
    <row r="108" spans="2:9" ht="38.1" customHeight="1">
      <c r="B108" s="217" t="s">
        <v>951</v>
      </c>
      <c r="C108" s="217"/>
      <c r="D108" s="217"/>
      <c r="E108" s="217"/>
      <c r="F108" s="217"/>
      <c r="G108" s="217"/>
      <c r="H108" s="217"/>
      <c r="I108" s="174"/>
    </row>
  </sheetData>
  <mergeCells count="30">
    <mergeCell ref="B45:H45"/>
    <mergeCell ref="B5:C5"/>
    <mergeCell ref="B6:C6"/>
    <mergeCell ref="B7:B12"/>
    <mergeCell ref="B13:B21"/>
    <mergeCell ref="B22:C22"/>
    <mergeCell ref="B23:H23"/>
    <mergeCell ref="B27:C27"/>
    <mergeCell ref="B28:C28"/>
    <mergeCell ref="B29:B34"/>
    <mergeCell ref="B35:B43"/>
    <mergeCell ref="B44:C44"/>
    <mergeCell ref="B87:H87"/>
    <mergeCell ref="B48:C48"/>
    <mergeCell ref="B49:C49"/>
    <mergeCell ref="B50:B55"/>
    <mergeCell ref="B56:B64"/>
    <mergeCell ref="B65:C65"/>
    <mergeCell ref="B66:H66"/>
    <mergeCell ref="B69:C69"/>
    <mergeCell ref="B70:C70"/>
    <mergeCell ref="B71:B76"/>
    <mergeCell ref="B77:B85"/>
    <mergeCell ref="B86:C86"/>
    <mergeCell ref="B108:H108"/>
    <mergeCell ref="B90:C90"/>
    <mergeCell ref="B91:C91"/>
    <mergeCell ref="B92:B97"/>
    <mergeCell ref="B98:B106"/>
    <mergeCell ref="B107:C107"/>
  </mergeCells>
  <conditionalFormatting sqref="I22">
    <cfRule type="cellIs" dxfId="4" priority="6" operator="between">
      <formula>0.5</formula>
      <formula>1</formula>
    </cfRule>
  </conditionalFormatting>
  <conditionalFormatting sqref="I44">
    <cfRule type="cellIs" dxfId="3" priority="5" operator="between">
      <formula>0.5</formula>
      <formula>1</formula>
    </cfRule>
  </conditionalFormatting>
  <conditionalFormatting sqref="I65">
    <cfRule type="cellIs" dxfId="2" priority="4" operator="between">
      <formula>0.5</formula>
      <formula>1</formula>
    </cfRule>
  </conditionalFormatting>
  <conditionalFormatting sqref="I86">
    <cfRule type="cellIs" dxfId="1" priority="3" operator="between">
      <formula>0.5</formula>
      <formula>1</formula>
    </cfRule>
  </conditionalFormatting>
  <conditionalFormatting sqref="I107">
    <cfRule type="cellIs" dxfId="0" priority="2" operator="between">
      <formula>0.5</formula>
      <formula>1</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79998168889431442"/>
  </sheetPr>
  <dimension ref="B2:Q32"/>
  <sheetViews>
    <sheetView showGridLines="0" zoomScale="66" zoomScaleNormal="85" workbookViewId="0">
      <selection activeCell="E22" sqref="E22"/>
    </sheetView>
  </sheetViews>
  <sheetFormatPr defaultColWidth="8.140625" defaultRowHeight="13.5"/>
  <cols>
    <col min="1" max="1" width="8.140625" style="123"/>
    <col min="2" max="3" width="4.85546875" style="123" customWidth="1"/>
    <col min="4" max="4" width="32.42578125" style="123" customWidth="1"/>
    <col min="5" max="13" width="13.85546875" style="123" customWidth="1"/>
    <col min="14" max="14" width="14.140625" style="123" customWidth="1"/>
    <col min="15" max="17" width="11.5703125" style="123" customWidth="1"/>
    <col min="18" max="238" width="8.140625" style="123"/>
    <col min="239" max="239" width="2.140625" style="123" customWidth="1"/>
    <col min="240" max="240" width="28.28515625" style="123" customWidth="1"/>
    <col min="241" max="246" width="13.140625" style="123" customWidth="1"/>
    <col min="247" max="247" width="16.140625" style="123" customWidth="1"/>
    <col min="248" max="494" width="8.140625" style="123"/>
    <col min="495" max="495" width="2.140625" style="123" customWidth="1"/>
    <col min="496" max="496" width="28.28515625" style="123" customWidth="1"/>
    <col min="497" max="502" width="13.140625" style="123" customWidth="1"/>
    <col min="503" max="503" width="16.140625" style="123" customWidth="1"/>
    <col min="504" max="750" width="8.140625" style="123"/>
    <col min="751" max="751" width="2.140625" style="123" customWidth="1"/>
    <col min="752" max="752" width="28.28515625" style="123" customWidth="1"/>
    <col min="753" max="758" width="13.140625" style="123" customWidth="1"/>
    <col min="759" max="759" width="16.140625" style="123" customWidth="1"/>
    <col min="760" max="1006" width="8.140625" style="123"/>
    <col min="1007" max="1007" width="2.140625" style="123" customWidth="1"/>
    <col min="1008" max="1008" width="28.28515625" style="123" customWidth="1"/>
    <col min="1009" max="1014" width="13.140625" style="123" customWidth="1"/>
    <col min="1015" max="1015" width="16.140625" style="123" customWidth="1"/>
    <col min="1016" max="1262" width="8.140625" style="123"/>
    <col min="1263" max="1263" width="2.140625" style="123" customWidth="1"/>
    <col min="1264" max="1264" width="28.28515625" style="123" customWidth="1"/>
    <col min="1265" max="1270" width="13.140625" style="123" customWidth="1"/>
    <col min="1271" max="1271" width="16.140625" style="123" customWidth="1"/>
    <col min="1272" max="1518" width="8.140625" style="123"/>
    <col min="1519" max="1519" width="2.140625" style="123" customWidth="1"/>
    <col min="1520" max="1520" width="28.28515625" style="123" customWidth="1"/>
    <col min="1521" max="1526" width="13.140625" style="123" customWidth="1"/>
    <col min="1527" max="1527" width="16.140625" style="123" customWidth="1"/>
    <col min="1528" max="1774" width="8.140625" style="123"/>
    <col min="1775" max="1775" width="2.140625" style="123" customWidth="1"/>
    <col min="1776" max="1776" width="28.28515625" style="123" customWidth="1"/>
    <col min="1777" max="1782" width="13.140625" style="123" customWidth="1"/>
    <col min="1783" max="1783" width="16.140625" style="123" customWidth="1"/>
    <col min="1784" max="2030" width="8.140625" style="123"/>
    <col min="2031" max="2031" width="2.140625" style="123" customWidth="1"/>
    <col min="2032" max="2032" width="28.28515625" style="123" customWidth="1"/>
    <col min="2033" max="2038" width="13.140625" style="123" customWidth="1"/>
    <col min="2039" max="2039" width="16.140625" style="123" customWidth="1"/>
    <col min="2040" max="2286" width="8.140625" style="123"/>
    <col min="2287" max="2287" width="2.140625" style="123" customWidth="1"/>
    <col min="2288" max="2288" width="28.28515625" style="123" customWidth="1"/>
    <col min="2289" max="2294" width="13.140625" style="123" customWidth="1"/>
    <col min="2295" max="2295" width="16.140625" style="123" customWidth="1"/>
    <col min="2296" max="2542" width="8.140625" style="123"/>
    <col min="2543" max="2543" width="2.140625" style="123" customWidth="1"/>
    <col min="2544" max="2544" width="28.28515625" style="123" customWidth="1"/>
    <col min="2545" max="2550" width="13.140625" style="123" customWidth="1"/>
    <col min="2551" max="2551" width="16.140625" style="123" customWidth="1"/>
    <col min="2552" max="2798" width="8.140625" style="123"/>
    <col min="2799" max="2799" width="2.140625" style="123" customWidth="1"/>
    <col min="2800" max="2800" width="28.28515625" style="123" customWidth="1"/>
    <col min="2801" max="2806" width="13.140625" style="123" customWidth="1"/>
    <col min="2807" max="2807" width="16.140625" style="123" customWidth="1"/>
    <col min="2808" max="3054" width="8.140625" style="123"/>
    <col min="3055" max="3055" width="2.140625" style="123" customWidth="1"/>
    <col min="3056" max="3056" width="28.28515625" style="123" customWidth="1"/>
    <col min="3057" max="3062" width="13.140625" style="123" customWidth="1"/>
    <col min="3063" max="3063" width="16.140625" style="123" customWidth="1"/>
    <col min="3064" max="3310" width="8.140625" style="123"/>
    <col min="3311" max="3311" width="2.140625" style="123" customWidth="1"/>
    <col min="3312" max="3312" width="28.28515625" style="123" customWidth="1"/>
    <col min="3313" max="3318" width="13.140625" style="123" customWidth="1"/>
    <col min="3319" max="3319" width="16.140625" style="123" customWidth="1"/>
    <col min="3320" max="3566" width="8.140625" style="123"/>
    <col min="3567" max="3567" width="2.140625" style="123" customWidth="1"/>
    <col min="3568" max="3568" width="28.28515625" style="123" customWidth="1"/>
    <col min="3569" max="3574" width="13.140625" style="123" customWidth="1"/>
    <col min="3575" max="3575" width="16.140625" style="123" customWidth="1"/>
    <col min="3576" max="3822" width="8.140625" style="123"/>
    <col min="3823" max="3823" width="2.140625" style="123" customWidth="1"/>
    <col min="3824" max="3824" width="28.28515625" style="123" customWidth="1"/>
    <col min="3825" max="3830" width="13.140625" style="123" customWidth="1"/>
    <col min="3831" max="3831" width="16.140625" style="123" customWidth="1"/>
    <col min="3832" max="4078" width="8.140625" style="123"/>
    <col min="4079" max="4079" width="2.140625" style="123" customWidth="1"/>
    <col min="4080" max="4080" width="28.28515625" style="123" customWidth="1"/>
    <col min="4081" max="4086" width="13.140625" style="123" customWidth="1"/>
    <col min="4087" max="4087" width="16.140625" style="123" customWidth="1"/>
    <col min="4088" max="4334" width="8.140625" style="123"/>
    <col min="4335" max="4335" width="2.140625" style="123" customWidth="1"/>
    <col min="4336" max="4336" width="28.28515625" style="123" customWidth="1"/>
    <col min="4337" max="4342" width="13.140625" style="123" customWidth="1"/>
    <col min="4343" max="4343" width="16.140625" style="123" customWidth="1"/>
    <col min="4344" max="4590" width="8.140625" style="123"/>
    <col min="4591" max="4591" width="2.140625" style="123" customWidth="1"/>
    <col min="4592" max="4592" width="28.28515625" style="123" customWidth="1"/>
    <col min="4593" max="4598" width="13.140625" style="123" customWidth="1"/>
    <col min="4599" max="4599" width="16.140625" style="123" customWidth="1"/>
    <col min="4600" max="4846" width="8.140625" style="123"/>
    <col min="4847" max="4847" width="2.140625" style="123" customWidth="1"/>
    <col min="4848" max="4848" width="28.28515625" style="123" customWidth="1"/>
    <col min="4849" max="4854" width="13.140625" style="123" customWidth="1"/>
    <col min="4855" max="4855" width="16.140625" style="123" customWidth="1"/>
    <col min="4856" max="5102" width="8.140625" style="123"/>
    <col min="5103" max="5103" width="2.140625" style="123" customWidth="1"/>
    <col min="5104" max="5104" width="28.28515625" style="123" customWidth="1"/>
    <col min="5105" max="5110" width="13.140625" style="123" customWidth="1"/>
    <col min="5111" max="5111" width="16.140625" style="123" customWidth="1"/>
    <col min="5112" max="5358" width="8.140625" style="123"/>
    <col min="5359" max="5359" width="2.140625" style="123" customWidth="1"/>
    <col min="5360" max="5360" width="28.28515625" style="123" customWidth="1"/>
    <col min="5361" max="5366" width="13.140625" style="123" customWidth="1"/>
    <col min="5367" max="5367" width="16.140625" style="123" customWidth="1"/>
    <col min="5368" max="5614" width="8.140625" style="123"/>
    <col min="5615" max="5615" width="2.140625" style="123" customWidth="1"/>
    <col min="5616" max="5616" width="28.28515625" style="123" customWidth="1"/>
    <col min="5617" max="5622" width="13.140625" style="123" customWidth="1"/>
    <col min="5623" max="5623" width="16.140625" style="123" customWidth="1"/>
    <col min="5624" max="5870" width="8.140625" style="123"/>
    <col min="5871" max="5871" width="2.140625" style="123" customWidth="1"/>
    <col min="5872" max="5872" width="28.28515625" style="123" customWidth="1"/>
    <col min="5873" max="5878" width="13.140625" style="123" customWidth="1"/>
    <col min="5879" max="5879" width="16.140625" style="123" customWidth="1"/>
    <col min="5880" max="6126" width="8.140625" style="123"/>
    <col min="6127" max="6127" width="2.140625" style="123" customWidth="1"/>
    <col min="6128" max="6128" width="28.28515625" style="123" customWidth="1"/>
    <col min="6129" max="6134" width="13.140625" style="123" customWidth="1"/>
    <col min="6135" max="6135" width="16.140625" style="123" customWidth="1"/>
    <col min="6136" max="6382" width="8.140625" style="123"/>
    <col min="6383" max="6383" width="2.140625" style="123" customWidth="1"/>
    <col min="6384" max="6384" width="28.28515625" style="123" customWidth="1"/>
    <col min="6385" max="6390" width="13.140625" style="123" customWidth="1"/>
    <col min="6391" max="6391" width="16.140625" style="123" customWidth="1"/>
    <col min="6392" max="6638" width="8.140625" style="123"/>
    <col min="6639" max="6639" width="2.140625" style="123" customWidth="1"/>
    <col min="6640" max="6640" width="28.28515625" style="123" customWidth="1"/>
    <col min="6641" max="6646" width="13.140625" style="123" customWidth="1"/>
    <col min="6647" max="6647" width="16.140625" style="123" customWidth="1"/>
    <col min="6648" max="6894" width="8.140625" style="123"/>
    <col min="6895" max="6895" width="2.140625" style="123" customWidth="1"/>
    <col min="6896" max="6896" width="28.28515625" style="123" customWidth="1"/>
    <col min="6897" max="6902" width="13.140625" style="123" customWidth="1"/>
    <col min="6903" max="6903" width="16.140625" style="123" customWidth="1"/>
    <col min="6904" max="7150" width="8.140625" style="123"/>
    <col min="7151" max="7151" width="2.140625" style="123" customWidth="1"/>
    <col min="7152" max="7152" width="28.28515625" style="123" customWidth="1"/>
    <col min="7153" max="7158" width="13.140625" style="123" customWidth="1"/>
    <col min="7159" max="7159" width="16.140625" style="123" customWidth="1"/>
    <col min="7160" max="7406" width="8.140625" style="123"/>
    <col min="7407" max="7407" width="2.140625" style="123" customWidth="1"/>
    <col min="7408" max="7408" width="28.28515625" style="123" customWidth="1"/>
    <col min="7409" max="7414" width="13.140625" style="123" customWidth="1"/>
    <col min="7415" max="7415" width="16.140625" style="123" customWidth="1"/>
    <col min="7416" max="7662" width="8.140625" style="123"/>
    <col min="7663" max="7663" width="2.140625" style="123" customWidth="1"/>
    <col min="7664" max="7664" width="28.28515625" style="123" customWidth="1"/>
    <col min="7665" max="7670" width="13.140625" style="123" customWidth="1"/>
    <col min="7671" max="7671" width="16.140625" style="123" customWidth="1"/>
    <col min="7672" max="7918" width="8.140625" style="123"/>
    <col min="7919" max="7919" width="2.140625" style="123" customWidth="1"/>
    <col min="7920" max="7920" width="28.28515625" style="123" customWidth="1"/>
    <col min="7921" max="7926" width="13.140625" style="123" customWidth="1"/>
    <col min="7927" max="7927" width="16.140625" style="123" customWidth="1"/>
    <col min="7928" max="8174" width="8.140625" style="123"/>
    <col min="8175" max="8175" width="2.140625" style="123" customWidth="1"/>
    <col min="8176" max="8176" width="28.28515625" style="123" customWidth="1"/>
    <col min="8177" max="8182" width="13.140625" style="123" customWidth="1"/>
    <col min="8183" max="8183" width="16.140625" style="123" customWidth="1"/>
    <col min="8184" max="8430" width="8.140625" style="123"/>
    <col min="8431" max="8431" width="2.140625" style="123" customWidth="1"/>
    <col min="8432" max="8432" width="28.28515625" style="123" customWidth="1"/>
    <col min="8433" max="8438" width="13.140625" style="123" customWidth="1"/>
    <col min="8439" max="8439" width="16.140625" style="123" customWidth="1"/>
    <col min="8440" max="8686" width="8.140625" style="123"/>
    <col min="8687" max="8687" width="2.140625" style="123" customWidth="1"/>
    <col min="8688" max="8688" width="28.28515625" style="123" customWidth="1"/>
    <col min="8689" max="8694" width="13.140625" style="123" customWidth="1"/>
    <col min="8695" max="8695" width="16.140625" style="123" customWidth="1"/>
    <col min="8696" max="8942" width="8.140625" style="123"/>
    <col min="8943" max="8943" width="2.140625" style="123" customWidth="1"/>
    <col min="8944" max="8944" width="28.28515625" style="123" customWidth="1"/>
    <col min="8945" max="8950" width="13.140625" style="123" customWidth="1"/>
    <col min="8951" max="8951" width="16.140625" style="123" customWidth="1"/>
    <col min="8952" max="9198" width="8.140625" style="123"/>
    <col min="9199" max="9199" width="2.140625" style="123" customWidth="1"/>
    <col min="9200" max="9200" width="28.28515625" style="123" customWidth="1"/>
    <col min="9201" max="9206" width="13.140625" style="123" customWidth="1"/>
    <col min="9207" max="9207" width="16.140625" style="123" customWidth="1"/>
    <col min="9208" max="9454" width="8.140625" style="123"/>
    <col min="9455" max="9455" width="2.140625" style="123" customWidth="1"/>
    <col min="9456" max="9456" width="28.28515625" style="123" customWidth="1"/>
    <col min="9457" max="9462" width="13.140625" style="123" customWidth="1"/>
    <col min="9463" max="9463" width="16.140625" style="123" customWidth="1"/>
    <col min="9464" max="9710" width="8.140625" style="123"/>
    <col min="9711" max="9711" width="2.140625" style="123" customWidth="1"/>
    <col min="9712" max="9712" width="28.28515625" style="123" customWidth="1"/>
    <col min="9713" max="9718" width="13.140625" style="123" customWidth="1"/>
    <col min="9719" max="9719" width="16.140625" style="123" customWidth="1"/>
    <col min="9720" max="9966" width="8.140625" style="123"/>
    <col min="9967" max="9967" width="2.140625" style="123" customWidth="1"/>
    <col min="9968" max="9968" width="28.28515625" style="123" customWidth="1"/>
    <col min="9969" max="9974" width="13.140625" style="123" customWidth="1"/>
    <col min="9975" max="9975" width="16.140625" style="123" customWidth="1"/>
    <col min="9976" max="10222" width="8.140625" style="123"/>
    <col min="10223" max="10223" width="2.140625" style="123" customWidth="1"/>
    <col min="10224" max="10224" width="28.28515625" style="123" customWidth="1"/>
    <col min="10225" max="10230" width="13.140625" style="123" customWidth="1"/>
    <col min="10231" max="10231" width="16.140625" style="123" customWidth="1"/>
    <col min="10232" max="10478" width="8.140625" style="123"/>
    <col min="10479" max="10479" width="2.140625" style="123" customWidth="1"/>
    <col min="10480" max="10480" width="28.28515625" style="123" customWidth="1"/>
    <col min="10481" max="10486" width="13.140625" style="123" customWidth="1"/>
    <col min="10487" max="10487" width="16.140625" style="123" customWidth="1"/>
    <col min="10488" max="10734" width="8.140625" style="123"/>
    <col min="10735" max="10735" width="2.140625" style="123" customWidth="1"/>
    <col min="10736" max="10736" width="28.28515625" style="123" customWidth="1"/>
    <col min="10737" max="10742" width="13.140625" style="123" customWidth="1"/>
    <col min="10743" max="10743" width="16.140625" style="123" customWidth="1"/>
    <col min="10744" max="10990" width="8.140625" style="123"/>
    <col min="10991" max="10991" width="2.140625" style="123" customWidth="1"/>
    <col min="10992" max="10992" width="28.28515625" style="123" customWidth="1"/>
    <col min="10993" max="10998" width="13.140625" style="123" customWidth="1"/>
    <col min="10999" max="10999" width="16.140625" style="123" customWidth="1"/>
    <col min="11000" max="11246" width="8.140625" style="123"/>
    <col min="11247" max="11247" width="2.140625" style="123" customWidth="1"/>
    <col min="11248" max="11248" width="28.28515625" style="123" customWidth="1"/>
    <col min="11249" max="11254" width="13.140625" style="123" customWidth="1"/>
    <col min="11255" max="11255" width="16.140625" style="123" customWidth="1"/>
    <col min="11256" max="11502" width="8.140625" style="123"/>
    <col min="11503" max="11503" width="2.140625" style="123" customWidth="1"/>
    <col min="11504" max="11504" width="28.28515625" style="123" customWidth="1"/>
    <col min="11505" max="11510" width="13.140625" style="123" customWidth="1"/>
    <col min="11511" max="11511" width="16.140625" style="123" customWidth="1"/>
    <col min="11512" max="11758" width="8.140625" style="123"/>
    <col min="11759" max="11759" width="2.140625" style="123" customWidth="1"/>
    <col min="11760" max="11760" width="28.28515625" style="123" customWidth="1"/>
    <col min="11761" max="11766" width="13.140625" style="123" customWidth="1"/>
    <col min="11767" max="11767" width="16.140625" style="123" customWidth="1"/>
    <col min="11768" max="12014" width="8.140625" style="123"/>
    <col min="12015" max="12015" width="2.140625" style="123" customWidth="1"/>
    <col min="12016" max="12016" width="28.28515625" style="123" customWidth="1"/>
    <col min="12017" max="12022" width="13.140625" style="123" customWidth="1"/>
    <col min="12023" max="12023" width="16.140625" style="123" customWidth="1"/>
    <col min="12024" max="12270" width="8.140625" style="123"/>
    <col min="12271" max="12271" width="2.140625" style="123" customWidth="1"/>
    <col min="12272" max="12272" width="28.28515625" style="123" customWidth="1"/>
    <col min="12273" max="12278" width="13.140625" style="123" customWidth="1"/>
    <col min="12279" max="12279" width="16.140625" style="123" customWidth="1"/>
    <col min="12280" max="12526" width="8.140625" style="123"/>
    <col min="12527" max="12527" width="2.140625" style="123" customWidth="1"/>
    <col min="12528" max="12528" width="28.28515625" style="123" customWidth="1"/>
    <col min="12529" max="12534" width="13.140625" style="123" customWidth="1"/>
    <col min="12535" max="12535" width="16.140625" style="123" customWidth="1"/>
    <col min="12536" max="12782" width="8.140625" style="123"/>
    <col min="12783" max="12783" width="2.140625" style="123" customWidth="1"/>
    <col min="12784" max="12784" width="28.28515625" style="123" customWidth="1"/>
    <col min="12785" max="12790" width="13.140625" style="123" customWidth="1"/>
    <col min="12791" max="12791" width="16.140625" style="123" customWidth="1"/>
    <col min="12792" max="13038" width="8.140625" style="123"/>
    <col min="13039" max="13039" width="2.140625" style="123" customWidth="1"/>
    <col min="13040" max="13040" width="28.28515625" style="123" customWidth="1"/>
    <col min="13041" max="13046" width="13.140625" style="123" customWidth="1"/>
    <col min="13047" max="13047" width="16.140625" style="123" customWidth="1"/>
    <col min="13048" max="13294" width="8.140625" style="123"/>
    <col min="13295" max="13295" width="2.140625" style="123" customWidth="1"/>
    <col min="13296" max="13296" width="28.28515625" style="123" customWidth="1"/>
    <col min="13297" max="13302" width="13.140625" style="123" customWidth="1"/>
    <col min="13303" max="13303" width="16.140625" style="123" customWidth="1"/>
    <col min="13304" max="13550" width="8.140625" style="123"/>
    <col min="13551" max="13551" width="2.140625" style="123" customWidth="1"/>
    <col min="13552" max="13552" width="28.28515625" style="123" customWidth="1"/>
    <col min="13553" max="13558" width="13.140625" style="123" customWidth="1"/>
    <col min="13559" max="13559" width="16.140625" style="123" customWidth="1"/>
    <col min="13560" max="13806" width="8.140625" style="123"/>
    <col min="13807" max="13807" width="2.140625" style="123" customWidth="1"/>
    <col min="13808" max="13808" width="28.28515625" style="123" customWidth="1"/>
    <col min="13809" max="13814" width="13.140625" style="123" customWidth="1"/>
    <col min="13815" max="13815" width="16.140625" style="123" customWidth="1"/>
    <col min="13816" max="14062" width="8.140625" style="123"/>
    <col min="14063" max="14063" width="2.140625" style="123" customWidth="1"/>
    <col min="14064" max="14064" width="28.28515625" style="123" customWidth="1"/>
    <col min="14065" max="14070" width="13.140625" style="123" customWidth="1"/>
    <col min="14071" max="14071" width="16.140625" style="123" customWidth="1"/>
    <col min="14072" max="14318" width="8.140625" style="123"/>
    <col min="14319" max="14319" width="2.140625" style="123" customWidth="1"/>
    <col min="14320" max="14320" width="28.28515625" style="123" customWidth="1"/>
    <col min="14321" max="14326" width="13.140625" style="123" customWidth="1"/>
    <col min="14327" max="14327" width="16.140625" style="123" customWidth="1"/>
    <col min="14328" max="14574" width="8.140625" style="123"/>
    <col min="14575" max="14575" width="2.140625" style="123" customWidth="1"/>
    <col min="14576" max="14576" width="28.28515625" style="123" customWidth="1"/>
    <col min="14577" max="14582" width="13.140625" style="123" customWidth="1"/>
    <col min="14583" max="14583" width="16.140625" style="123" customWidth="1"/>
    <col min="14584" max="14830" width="8.140625" style="123"/>
    <col min="14831" max="14831" width="2.140625" style="123" customWidth="1"/>
    <col min="14832" max="14832" width="28.28515625" style="123" customWidth="1"/>
    <col min="14833" max="14838" width="13.140625" style="123" customWidth="1"/>
    <col min="14839" max="14839" width="16.140625" style="123" customWidth="1"/>
    <col min="14840" max="15086" width="8.140625" style="123"/>
    <col min="15087" max="15087" width="2.140625" style="123" customWidth="1"/>
    <col min="15088" max="15088" width="28.28515625" style="123" customWidth="1"/>
    <col min="15089" max="15094" width="13.140625" style="123" customWidth="1"/>
    <col min="15095" max="15095" width="16.140625" style="123" customWidth="1"/>
    <col min="15096" max="15342" width="8.140625" style="123"/>
    <col min="15343" max="15343" width="2.140625" style="123" customWidth="1"/>
    <col min="15344" max="15344" width="28.28515625" style="123" customWidth="1"/>
    <col min="15345" max="15350" width="13.140625" style="123" customWidth="1"/>
    <col min="15351" max="15351" width="16.140625" style="123" customWidth="1"/>
    <col min="15352" max="15598" width="8.140625" style="123"/>
    <col min="15599" max="15599" width="2.140625" style="123" customWidth="1"/>
    <col min="15600" max="15600" width="28.28515625" style="123" customWidth="1"/>
    <col min="15601" max="15606" width="13.140625" style="123" customWidth="1"/>
    <col min="15607" max="15607" width="16.140625" style="123" customWidth="1"/>
    <col min="15608" max="15854" width="8.140625" style="123"/>
    <col min="15855" max="15855" width="2.140625" style="123" customWidth="1"/>
    <col min="15856" max="15856" width="28.28515625" style="123" customWidth="1"/>
    <col min="15857" max="15862" width="13.140625" style="123" customWidth="1"/>
    <col min="15863" max="15863" width="16.140625" style="123" customWidth="1"/>
    <col min="15864" max="16110" width="8.140625" style="123"/>
    <col min="16111" max="16111" width="2.140625" style="123" customWidth="1"/>
    <col min="16112" max="16112" width="28.28515625" style="123" customWidth="1"/>
    <col min="16113" max="16118" width="13.140625" style="123" customWidth="1"/>
    <col min="16119" max="16119" width="16.140625" style="123" customWidth="1"/>
    <col min="16120" max="16384" width="8.140625" style="123"/>
  </cols>
  <sheetData>
    <row r="2" spans="2:17" ht="15.75">
      <c r="B2" s="47" t="s">
        <v>952</v>
      </c>
      <c r="E2" s="48"/>
      <c r="F2" s="48"/>
      <c r="G2" s="48"/>
      <c r="H2" s="48"/>
      <c r="I2" s="48"/>
      <c r="J2" s="48"/>
      <c r="K2" s="48"/>
      <c r="L2" s="48"/>
      <c r="M2" s="48"/>
      <c r="N2" s="48"/>
    </row>
    <row r="3" spans="2:17" ht="15.75" thickBot="1">
      <c r="D3" s="48"/>
      <c r="E3" s="48"/>
      <c r="F3" s="48"/>
      <c r="G3" s="48"/>
      <c r="H3" s="48"/>
      <c r="I3" s="48"/>
      <c r="J3" s="48"/>
      <c r="K3" s="48"/>
      <c r="L3" s="48"/>
      <c r="M3" s="48"/>
      <c r="N3" s="48"/>
    </row>
    <row r="4" spans="2:17" ht="16.5" thickBot="1">
      <c r="B4" s="219" t="s">
        <v>23</v>
      </c>
      <c r="C4" s="219"/>
      <c r="D4" s="225" t="s">
        <v>953</v>
      </c>
      <c r="E4" s="227" t="s">
        <v>954</v>
      </c>
      <c r="F4" s="227"/>
      <c r="G4" s="227"/>
      <c r="H4" s="227"/>
      <c r="I4" s="227"/>
      <c r="J4" s="227"/>
      <c r="K4" s="227"/>
      <c r="L4" s="227"/>
      <c r="M4" s="227"/>
      <c r="N4" s="227" t="s">
        <v>955</v>
      </c>
      <c r="O4" s="222" t="s">
        <v>956</v>
      </c>
      <c r="P4" s="222" t="s">
        <v>957</v>
      </c>
      <c r="Q4" s="222" t="s">
        <v>958</v>
      </c>
    </row>
    <row r="5" spans="2:17" ht="47.85" customHeight="1" thickBot="1">
      <c r="B5" s="219"/>
      <c r="C5" s="219"/>
      <c r="D5" s="226"/>
      <c r="E5" s="228" t="s">
        <v>959</v>
      </c>
      <c r="F5" s="228" t="s">
        <v>941</v>
      </c>
      <c r="G5" s="228" t="s">
        <v>942</v>
      </c>
      <c r="H5" s="228" t="s">
        <v>943</v>
      </c>
      <c r="I5" s="228" t="s">
        <v>944</v>
      </c>
      <c r="J5" s="228" t="s">
        <v>945</v>
      </c>
      <c r="K5" s="228" t="s">
        <v>946</v>
      </c>
      <c r="L5" s="223" t="s">
        <v>960</v>
      </c>
      <c r="M5" s="228" t="s">
        <v>948</v>
      </c>
      <c r="N5" s="227"/>
      <c r="O5" s="222"/>
      <c r="P5" s="222"/>
      <c r="Q5" s="222"/>
    </row>
    <row r="6" spans="2:17" ht="15" customHeight="1" thickBot="1">
      <c r="B6" s="219"/>
      <c r="C6" s="219"/>
      <c r="D6" s="226"/>
      <c r="E6" s="229"/>
      <c r="F6" s="228"/>
      <c r="G6" s="228"/>
      <c r="H6" s="228"/>
      <c r="I6" s="228"/>
      <c r="J6" s="228"/>
      <c r="K6" s="228"/>
      <c r="L6" s="224"/>
      <c r="M6" s="228"/>
      <c r="N6" s="227"/>
      <c r="O6" s="222"/>
      <c r="P6" s="222"/>
      <c r="Q6" s="222"/>
    </row>
    <row r="7" spans="2:17" s="124" customFormat="1" ht="18.75" customHeight="1" thickBot="1">
      <c r="B7" s="220" t="s">
        <v>961</v>
      </c>
      <c r="C7" s="220"/>
      <c r="D7" s="131" t="s">
        <v>111</v>
      </c>
      <c r="E7" s="132">
        <v>42841347.248044372</v>
      </c>
      <c r="F7" s="132">
        <v>0</v>
      </c>
      <c r="G7" s="132">
        <v>0</v>
      </c>
      <c r="H7" s="132">
        <v>0</v>
      </c>
      <c r="I7" s="132">
        <v>24490396.845103856</v>
      </c>
      <c r="J7" s="132">
        <v>8191910.6048961421</v>
      </c>
      <c r="K7" s="132">
        <v>0</v>
      </c>
      <c r="L7" s="132">
        <v>0</v>
      </c>
      <c r="M7" s="132">
        <v>0</v>
      </c>
      <c r="N7" s="20">
        <f>SUM(E7:M7)</f>
        <v>75523654.698044375</v>
      </c>
      <c r="O7" s="132">
        <v>312.05523382522381</v>
      </c>
      <c r="P7" s="132">
        <v>163.2610299311003</v>
      </c>
      <c r="Q7" s="132">
        <v>1510591.2896720092</v>
      </c>
    </row>
    <row r="8" spans="2:17" s="124" customFormat="1" ht="18.75" customHeight="1" thickBot="1">
      <c r="B8" s="220"/>
      <c r="C8" s="220"/>
      <c r="D8" s="131" t="s">
        <v>115</v>
      </c>
      <c r="E8" s="132">
        <v>0</v>
      </c>
      <c r="F8" s="132">
        <v>0</v>
      </c>
      <c r="G8" s="132">
        <v>0</v>
      </c>
      <c r="H8" s="132">
        <v>0</v>
      </c>
      <c r="I8" s="132">
        <v>13989327.209999999</v>
      </c>
      <c r="J8" s="132">
        <v>0</v>
      </c>
      <c r="K8" s="132">
        <v>0</v>
      </c>
      <c r="L8" s="132">
        <v>0</v>
      </c>
      <c r="M8" s="132">
        <v>0</v>
      </c>
      <c r="N8" s="20">
        <f t="shared" ref="N8:N10" si="0">SUM(E8:M8)</f>
        <v>13989327.209999999</v>
      </c>
      <c r="O8" s="132">
        <v>98.136971918428046</v>
      </c>
      <c r="P8" s="132">
        <v>26.357892663686144</v>
      </c>
      <c r="Q8" s="132">
        <v>434512.36026095971</v>
      </c>
    </row>
    <row r="9" spans="2:17" s="124" customFormat="1" ht="18.75" customHeight="1" thickBot="1">
      <c r="B9" s="220"/>
      <c r="C9" s="220"/>
      <c r="D9" s="131" t="s">
        <v>119</v>
      </c>
      <c r="E9" s="132">
        <v>34330887.919999994</v>
      </c>
      <c r="F9" s="132">
        <v>0</v>
      </c>
      <c r="G9" s="132">
        <v>0</v>
      </c>
      <c r="H9" s="132">
        <v>0</v>
      </c>
      <c r="I9" s="132">
        <v>9219671.6853115726</v>
      </c>
      <c r="J9" s="132">
        <v>3073223.8951038569</v>
      </c>
      <c r="K9" s="132">
        <v>0</v>
      </c>
      <c r="L9" s="132">
        <v>0</v>
      </c>
      <c r="M9" s="132">
        <v>0</v>
      </c>
      <c r="N9" s="20">
        <f t="shared" si="0"/>
        <v>46623783.500415422</v>
      </c>
      <c r="O9" s="132">
        <v>645.76066060145411</v>
      </c>
      <c r="P9" s="132">
        <v>156.76138326260147</v>
      </c>
      <c r="Q9" s="132">
        <v>3886241.3246419667</v>
      </c>
    </row>
    <row r="10" spans="2:17" s="124" customFormat="1" ht="18.75" customHeight="1" thickBot="1">
      <c r="B10" s="220"/>
      <c r="C10" s="220"/>
      <c r="D10" s="131" t="s">
        <v>962</v>
      </c>
      <c r="E10" s="132">
        <v>0</v>
      </c>
      <c r="F10" s="132">
        <v>0</v>
      </c>
      <c r="G10" s="132">
        <v>0</v>
      </c>
      <c r="H10" s="132">
        <v>0</v>
      </c>
      <c r="I10" s="132">
        <v>523672.77999999997</v>
      </c>
      <c r="J10" s="132">
        <v>0</v>
      </c>
      <c r="K10" s="132">
        <v>0</v>
      </c>
      <c r="L10" s="132">
        <v>0</v>
      </c>
      <c r="M10" s="132">
        <v>0</v>
      </c>
      <c r="N10" s="20">
        <f t="shared" si="0"/>
        <v>523672.77999999997</v>
      </c>
      <c r="O10" s="132">
        <v>97.445623371790091</v>
      </c>
      <c r="P10" s="132">
        <v>26.172208405967002</v>
      </c>
      <c r="Q10" s="132">
        <v>488339.3698690834</v>
      </c>
    </row>
    <row r="11" spans="2:17" s="124" customFormat="1" ht="18.75" customHeight="1" thickBot="1">
      <c r="B11" s="220"/>
      <c r="C11" s="220"/>
      <c r="D11" s="183" t="s">
        <v>963</v>
      </c>
      <c r="E11" s="133">
        <f>SUM(E7:E10)</f>
        <v>77172235.168044358</v>
      </c>
      <c r="F11" s="133">
        <f t="shared" ref="F11:M11" si="1">SUM(F7:F10)</f>
        <v>0</v>
      </c>
      <c r="G11" s="133">
        <f t="shared" si="1"/>
        <v>0</v>
      </c>
      <c r="H11" s="133">
        <f t="shared" si="1"/>
        <v>0</v>
      </c>
      <c r="I11" s="133">
        <f t="shared" si="1"/>
        <v>48223068.520415425</v>
      </c>
      <c r="J11" s="133">
        <f t="shared" si="1"/>
        <v>11265134.5</v>
      </c>
      <c r="K11" s="133">
        <f t="shared" si="1"/>
        <v>0</v>
      </c>
      <c r="L11" s="133">
        <f>SUM(L7:L10)</f>
        <v>0</v>
      </c>
      <c r="M11" s="133">
        <f t="shared" si="1"/>
        <v>0</v>
      </c>
      <c r="N11" s="133">
        <f>SUM(E11:M11)</f>
        <v>136660438.18845978</v>
      </c>
      <c r="O11" s="133">
        <v>295.71032345000174</v>
      </c>
      <c r="P11" s="133">
        <v>137.89229135369655</v>
      </c>
      <c r="Q11" s="133">
        <v>1434588.8755680972</v>
      </c>
    </row>
    <row r="12" spans="2:17" ht="16.5" thickBot="1">
      <c r="B12" s="221" t="s">
        <v>964</v>
      </c>
      <c r="C12" s="221"/>
      <c r="D12" s="131" t="s">
        <v>125</v>
      </c>
      <c r="E12" s="132">
        <v>66587231.960000008</v>
      </c>
      <c r="F12" s="132">
        <v>0</v>
      </c>
      <c r="G12" s="132">
        <v>0</v>
      </c>
      <c r="H12" s="132">
        <v>0</v>
      </c>
      <c r="I12" s="132">
        <v>34814664.650283918</v>
      </c>
      <c r="J12" s="132">
        <v>1155776.5352442062</v>
      </c>
      <c r="K12" s="132">
        <v>0</v>
      </c>
      <c r="L12" s="132">
        <v>33423.1862740133</v>
      </c>
      <c r="M12" s="132">
        <v>0</v>
      </c>
      <c r="N12" s="20">
        <f>SUM(E12:M12)</f>
        <v>102591096.33180214</v>
      </c>
      <c r="O12" s="132">
        <v>231.69746528140195</v>
      </c>
      <c r="P12" s="132">
        <v>69.72243371194817</v>
      </c>
      <c r="Q12" s="132">
        <v>1458638.4783260096</v>
      </c>
    </row>
    <row r="13" spans="2:17" ht="16.5" thickBot="1">
      <c r="B13" s="221"/>
      <c r="C13" s="221"/>
      <c r="D13" s="131" t="s">
        <v>111</v>
      </c>
      <c r="E13" s="132">
        <v>203432.15</v>
      </c>
      <c r="F13" s="132">
        <v>0</v>
      </c>
      <c r="G13" s="132">
        <v>0</v>
      </c>
      <c r="H13" s="132">
        <v>0</v>
      </c>
      <c r="I13" s="132">
        <v>210772.64459203865</v>
      </c>
      <c r="J13" s="132">
        <v>70502.355407961339</v>
      </c>
      <c r="K13" s="132">
        <v>0</v>
      </c>
      <c r="L13" s="132">
        <v>0</v>
      </c>
      <c r="M13" s="132">
        <v>0</v>
      </c>
      <c r="N13" s="20">
        <f t="shared" ref="N13:N14" si="2">SUM(E13:M13)</f>
        <v>484707.14999999997</v>
      </c>
      <c r="O13" s="132">
        <v>641.99658553994709</v>
      </c>
      <c r="P13" s="132">
        <v>53.757814336594066</v>
      </c>
      <c r="Q13" s="132">
        <v>4612577.1946440171</v>
      </c>
    </row>
    <row r="14" spans="2:17" ht="16.5" thickBot="1">
      <c r="B14" s="221"/>
      <c r="C14" s="221"/>
      <c r="D14" s="131" t="s">
        <v>119</v>
      </c>
      <c r="E14" s="132">
        <v>2854673.75</v>
      </c>
      <c r="F14" s="132">
        <v>0</v>
      </c>
      <c r="G14" s="132">
        <v>0</v>
      </c>
      <c r="H14" s="132">
        <v>0</v>
      </c>
      <c r="I14" s="132">
        <v>1077675</v>
      </c>
      <c r="J14" s="132">
        <v>359225</v>
      </c>
      <c r="K14" s="132">
        <v>0</v>
      </c>
      <c r="L14" s="132">
        <v>0</v>
      </c>
      <c r="M14" s="132">
        <v>0</v>
      </c>
      <c r="N14" s="20">
        <f t="shared" si="2"/>
        <v>4291573.75</v>
      </c>
      <c r="O14" s="132">
        <v>471.8086468942322</v>
      </c>
      <c r="P14" s="132">
        <v>23.234532607600237</v>
      </c>
      <c r="Q14" s="132">
        <v>3400475.672275716</v>
      </c>
    </row>
    <row r="15" spans="2:17" ht="16.5" thickBot="1">
      <c r="B15" s="221"/>
      <c r="C15" s="221"/>
      <c r="D15" s="183" t="s">
        <v>965</v>
      </c>
      <c r="E15" s="133">
        <f>SUM(E12:E14)</f>
        <v>69645337.860000014</v>
      </c>
      <c r="F15" s="133">
        <f t="shared" ref="F15:M15" si="3">SUM(F12:F14)</f>
        <v>0</v>
      </c>
      <c r="G15" s="133">
        <f t="shared" si="3"/>
        <v>0</v>
      </c>
      <c r="H15" s="133">
        <f t="shared" si="3"/>
        <v>0</v>
      </c>
      <c r="I15" s="133">
        <f t="shared" si="3"/>
        <v>36103112.294875957</v>
      </c>
      <c r="J15" s="133">
        <f t="shared" si="3"/>
        <v>1585503.8906521676</v>
      </c>
      <c r="K15" s="133">
        <f t="shared" si="3"/>
        <v>0</v>
      </c>
      <c r="L15" s="133">
        <f t="shared" si="3"/>
        <v>33423.1862740133</v>
      </c>
      <c r="M15" s="133">
        <f t="shared" si="3"/>
        <v>0</v>
      </c>
      <c r="N15" s="133">
        <f t="shared" ref="N15" si="4">SUM(E15:M15)</f>
        <v>107367377.23180214</v>
      </c>
      <c r="O15" s="133">
        <v>237.20708771447934</v>
      </c>
      <c r="P15" s="133">
        <v>69.08863044910683</v>
      </c>
      <c r="Q15" s="133">
        <v>1497440.4621585163</v>
      </c>
    </row>
    <row r="16" spans="2:17" ht="16.5" thickBot="1">
      <c r="B16" s="221" t="s">
        <v>96</v>
      </c>
      <c r="C16" s="221"/>
      <c r="D16" s="131" t="s">
        <v>125</v>
      </c>
      <c r="E16" s="132">
        <v>68761644.859999999</v>
      </c>
      <c r="F16" s="132">
        <v>0</v>
      </c>
      <c r="G16" s="132">
        <v>0</v>
      </c>
      <c r="H16" s="132">
        <v>0</v>
      </c>
      <c r="I16" s="132">
        <v>41142530.56308265</v>
      </c>
      <c r="J16" s="132">
        <v>1363219.9439098788</v>
      </c>
      <c r="K16" s="132">
        <v>0</v>
      </c>
      <c r="L16" s="132">
        <v>39326.8137259867</v>
      </c>
      <c r="M16" s="132">
        <v>0</v>
      </c>
      <c r="N16" s="20">
        <f>SUM(E16:M16)</f>
        <v>111306722.18071853</v>
      </c>
      <c r="O16" s="132">
        <v>208.65435266662269</v>
      </c>
      <c r="P16" s="132">
        <v>69.346927045790537</v>
      </c>
      <c r="Q16" s="132">
        <v>1157361.9977702764</v>
      </c>
    </row>
    <row r="17" spans="2:17" ht="16.5" thickBot="1">
      <c r="B17" s="221"/>
      <c r="C17" s="221"/>
      <c r="D17" s="131" t="s">
        <v>111</v>
      </c>
      <c r="E17" s="132">
        <v>203432.15</v>
      </c>
      <c r="F17" s="132">
        <v>0</v>
      </c>
      <c r="G17" s="132">
        <v>0</v>
      </c>
      <c r="H17" s="132">
        <v>0</v>
      </c>
      <c r="I17" s="132">
        <v>210772.64459203865</v>
      </c>
      <c r="J17" s="132">
        <v>70502.355407961339</v>
      </c>
      <c r="K17" s="132">
        <v>0</v>
      </c>
      <c r="L17" s="132">
        <v>0</v>
      </c>
      <c r="M17" s="132">
        <v>0</v>
      </c>
      <c r="N17" s="20">
        <f t="shared" ref="N17:N18" si="5">SUM(E17:M17)</f>
        <v>484707.14999999997</v>
      </c>
      <c r="O17" s="132">
        <v>641.99658553994709</v>
      </c>
      <c r="P17" s="132">
        <v>53.757814336594066</v>
      </c>
      <c r="Q17" s="132">
        <v>4612577.1946440171</v>
      </c>
    </row>
    <row r="18" spans="2:17" ht="16.5" thickBot="1">
      <c r="B18" s="221"/>
      <c r="C18" s="221"/>
      <c r="D18" s="131" t="s">
        <v>119</v>
      </c>
      <c r="E18" s="132">
        <v>2854673.75</v>
      </c>
      <c r="F18" s="132">
        <v>0</v>
      </c>
      <c r="G18" s="132">
        <v>0</v>
      </c>
      <c r="H18" s="132">
        <v>0</v>
      </c>
      <c r="I18" s="132">
        <v>1077675</v>
      </c>
      <c r="J18" s="132">
        <v>359225</v>
      </c>
      <c r="K18" s="132">
        <v>0</v>
      </c>
      <c r="L18" s="132">
        <v>0</v>
      </c>
      <c r="M18" s="132">
        <v>0</v>
      </c>
      <c r="N18" s="20">
        <f t="shared" si="5"/>
        <v>4291573.75</v>
      </c>
      <c r="O18" s="132">
        <v>471.8086468942322</v>
      </c>
      <c r="P18" s="132">
        <v>23.234532607600237</v>
      </c>
      <c r="Q18" s="132">
        <v>3400475.672275716</v>
      </c>
    </row>
    <row r="19" spans="2:17" ht="16.5" thickBot="1">
      <c r="B19" s="221"/>
      <c r="C19" s="221"/>
      <c r="D19" s="183" t="s">
        <v>965</v>
      </c>
      <c r="E19" s="133">
        <f t="shared" ref="E19:L19" si="6">SUM(E16:E18)</f>
        <v>71819750.760000005</v>
      </c>
      <c r="F19" s="133">
        <f t="shared" si="6"/>
        <v>0</v>
      </c>
      <c r="G19" s="133">
        <f t="shared" si="6"/>
        <v>0</v>
      </c>
      <c r="H19" s="133">
        <f t="shared" si="6"/>
        <v>0</v>
      </c>
      <c r="I19" s="133">
        <f t="shared" si="6"/>
        <v>42430978.20767469</v>
      </c>
      <c r="J19" s="133">
        <f t="shared" si="6"/>
        <v>1792947.2993178403</v>
      </c>
      <c r="K19" s="133">
        <f t="shared" si="6"/>
        <v>0</v>
      </c>
      <c r="L19" s="133">
        <f t="shared" si="6"/>
        <v>39326.8137259867</v>
      </c>
      <c r="M19" s="133">
        <f>SUM(M16:M18)</f>
        <v>0</v>
      </c>
      <c r="N19" s="133">
        <f t="shared" ref="N19" si="7">SUM(E19:M19)</f>
        <v>116083003.08071853</v>
      </c>
      <c r="O19" s="133">
        <v>213.66230320554658</v>
      </c>
      <c r="P19" s="133">
        <v>68.866921247090914</v>
      </c>
      <c r="Q19" s="133">
        <v>1190107.6792854618</v>
      </c>
    </row>
    <row r="20" spans="2:17" ht="69.599999999999994" customHeight="1">
      <c r="B20" s="218" t="s">
        <v>966</v>
      </c>
      <c r="C20" s="218"/>
      <c r="D20" s="218"/>
      <c r="E20" s="218"/>
      <c r="F20" s="218"/>
      <c r="G20" s="218"/>
      <c r="H20" s="218"/>
      <c r="I20" s="218"/>
      <c r="J20" s="218"/>
      <c r="K20" s="218"/>
      <c r="L20" s="218"/>
      <c r="M20" s="218"/>
      <c r="N20" s="218"/>
      <c r="O20" s="218"/>
      <c r="P20" s="218"/>
      <c r="Q20" s="8"/>
    </row>
    <row r="26" spans="2:17">
      <c r="E26" s="177"/>
      <c r="F26" s="177"/>
      <c r="G26" s="177"/>
      <c r="H26" s="177"/>
      <c r="I26" s="177"/>
      <c r="J26" s="177"/>
      <c r="K26" s="177"/>
      <c r="L26" s="177"/>
      <c r="M26" s="177"/>
      <c r="N26" s="177"/>
      <c r="O26" s="177"/>
      <c r="P26" s="177"/>
      <c r="Q26" s="177"/>
    </row>
    <row r="32" spans="2:17">
      <c r="E32" s="177"/>
      <c r="F32" s="177"/>
      <c r="G32" s="177"/>
      <c r="H32" s="177"/>
      <c r="I32" s="177"/>
      <c r="J32" s="177"/>
      <c r="K32" s="177"/>
      <c r="L32" s="177"/>
      <c r="M32" s="177"/>
      <c r="N32" s="177"/>
      <c r="O32" s="177"/>
      <c r="P32" s="177"/>
      <c r="Q32" s="177"/>
    </row>
  </sheetData>
  <customSheetViews>
    <customSheetView guid="{E40B4055-4557-4836-8946-1AFB7A4606E7}" showGridLines="0">
      <pageMargins left="0" right="0" top="0" bottom="0" header="0" footer="0"/>
      <pageSetup orientation="portrait" horizontalDpi="300" verticalDpi="300" r:id="rId1"/>
    </customSheetView>
  </customSheetViews>
  <mergeCells count="20">
    <mergeCell ref="Q4:Q6"/>
    <mergeCell ref="D4:D6"/>
    <mergeCell ref="E4:M4"/>
    <mergeCell ref="N4:N6"/>
    <mergeCell ref="E5:E6"/>
    <mergeCell ref="F5:F6"/>
    <mergeCell ref="G5:G6"/>
    <mergeCell ref="H5:H6"/>
    <mergeCell ref="J5:J6"/>
    <mergeCell ref="K5:K6"/>
    <mergeCell ref="I5:I6"/>
    <mergeCell ref="M5:M6"/>
    <mergeCell ref="P4:P6"/>
    <mergeCell ref="B20:P20"/>
    <mergeCell ref="B4:C6"/>
    <mergeCell ref="B7:C11"/>
    <mergeCell ref="B12:C15"/>
    <mergeCell ref="B16:C19"/>
    <mergeCell ref="O4:O6"/>
    <mergeCell ref="L5:L6"/>
  </mergeCells>
  <pageMargins left="0.7" right="0.7" top="0.75" bottom="0.75" header="0.3" footer="0.3"/>
  <pageSetup orientation="portrait" horizontalDpi="300" verticalDpi="300"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79998168889431442"/>
  </sheetPr>
  <dimension ref="B1:G15"/>
  <sheetViews>
    <sheetView showGridLines="0" tabSelected="1" topLeftCell="B1" workbookViewId="0">
      <selection activeCell="C8" sqref="C8"/>
    </sheetView>
  </sheetViews>
  <sheetFormatPr defaultColWidth="8.140625" defaultRowHeight="13.5"/>
  <cols>
    <col min="1" max="1" width="4.85546875" style="8" customWidth="1"/>
    <col min="2" max="2" width="24.85546875" style="8" customWidth="1"/>
    <col min="3" max="3" width="12.140625" style="8" customWidth="1"/>
    <col min="4" max="4" width="50.140625" style="8" customWidth="1"/>
    <col min="5" max="7" width="14.85546875" style="8" customWidth="1"/>
    <col min="8" max="256" width="8.140625" style="8"/>
    <col min="257" max="257" width="26" style="8" customWidth="1"/>
    <col min="258" max="258" width="13.85546875" style="8" customWidth="1"/>
    <col min="259" max="259" width="16.28515625" style="8" customWidth="1"/>
    <col min="260" max="263" width="16.85546875" style="8" customWidth="1"/>
    <col min="264" max="512" width="8.140625" style="8"/>
    <col min="513" max="513" width="26" style="8" customWidth="1"/>
    <col min="514" max="514" width="13.85546875" style="8" customWidth="1"/>
    <col min="515" max="515" width="16.28515625" style="8" customWidth="1"/>
    <col min="516" max="519" width="16.85546875" style="8" customWidth="1"/>
    <col min="520" max="768" width="8.140625" style="8"/>
    <col min="769" max="769" width="26" style="8" customWidth="1"/>
    <col min="770" max="770" width="13.85546875" style="8" customWidth="1"/>
    <col min="771" max="771" width="16.28515625" style="8" customWidth="1"/>
    <col min="772" max="775" width="16.85546875" style="8" customWidth="1"/>
    <col min="776" max="1024" width="8.140625" style="8"/>
    <col min="1025" max="1025" width="26" style="8" customWidth="1"/>
    <col min="1026" max="1026" width="13.85546875" style="8" customWidth="1"/>
    <col min="1027" max="1027" width="16.28515625" style="8" customWidth="1"/>
    <col min="1028" max="1031" width="16.85546875" style="8" customWidth="1"/>
    <col min="1032" max="1280" width="8.140625" style="8"/>
    <col min="1281" max="1281" width="26" style="8" customWidth="1"/>
    <col min="1282" max="1282" width="13.85546875" style="8" customWidth="1"/>
    <col min="1283" max="1283" width="16.28515625" style="8" customWidth="1"/>
    <col min="1284" max="1287" width="16.85546875" style="8" customWidth="1"/>
    <col min="1288" max="1536" width="8.140625" style="8"/>
    <col min="1537" max="1537" width="26" style="8" customWidth="1"/>
    <col min="1538" max="1538" width="13.85546875" style="8" customWidth="1"/>
    <col min="1539" max="1539" width="16.28515625" style="8" customWidth="1"/>
    <col min="1540" max="1543" width="16.85546875" style="8" customWidth="1"/>
    <col min="1544" max="1792" width="8.140625" style="8"/>
    <col min="1793" max="1793" width="26" style="8" customWidth="1"/>
    <col min="1794" max="1794" width="13.85546875" style="8" customWidth="1"/>
    <col min="1795" max="1795" width="16.28515625" style="8" customWidth="1"/>
    <col min="1796" max="1799" width="16.85546875" style="8" customWidth="1"/>
    <col min="1800" max="2048" width="8.140625" style="8"/>
    <col min="2049" max="2049" width="26" style="8" customWidth="1"/>
    <col min="2050" max="2050" width="13.85546875" style="8" customWidth="1"/>
    <col min="2051" max="2051" width="16.28515625" style="8" customWidth="1"/>
    <col min="2052" max="2055" width="16.85546875" style="8" customWidth="1"/>
    <col min="2056" max="2304" width="8.140625" style="8"/>
    <col min="2305" max="2305" width="26" style="8" customWidth="1"/>
    <col min="2306" max="2306" width="13.85546875" style="8" customWidth="1"/>
    <col min="2307" max="2307" width="16.28515625" style="8" customWidth="1"/>
    <col min="2308" max="2311" width="16.85546875" style="8" customWidth="1"/>
    <col min="2312" max="2560" width="8.140625" style="8"/>
    <col min="2561" max="2561" width="26" style="8" customWidth="1"/>
    <col min="2562" max="2562" width="13.85546875" style="8" customWidth="1"/>
    <col min="2563" max="2563" width="16.28515625" style="8" customWidth="1"/>
    <col min="2564" max="2567" width="16.85546875" style="8" customWidth="1"/>
    <col min="2568" max="2816" width="8.140625" style="8"/>
    <col min="2817" max="2817" width="26" style="8" customWidth="1"/>
    <col min="2818" max="2818" width="13.85546875" style="8" customWidth="1"/>
    <col min="2819" max="2819" width="16.28515625" style="8" customWidth="1"/>
    <col min="2820" max="2823" width="16.85546875" style="8" customWidth="1"/>
    <col min="2824" max="3072" width="8.140625" style="8"/>
    <col min="3073" max="3073" width="26" style="8" customWidth="1"/>
    <col min="3074" max="3074" width="13.85546875" style="8" customWidth="1"/>
    <col min="3075" max="3075" width="16.28515625" style="8" customWidth="1"/>
    <col min="3076" max="3079" width="16.85546875" style="8" customWidth="1"/>
    <col min="3080" max="3328" width="8.140625" style="8"/>
    <col min="3329" max="3329" width="26" style="8" customWidth="1"/>
    <col min="3330" max="3330" width="13.85546875" style="8" customWidth="1"/>
    <col min="3331" max="3331" width="16.28515625" style="8" customWidth="1"/>
    <col min="3332" max="3335" width="16.85546875" style="8" customWidth="1"/>
    <col min="3336" max="3584" width="8.140625" style="8"/>
    <col min="3585" max="3585" width="26" style="8" customWidth="1"/>
    <col min="3586" max="3586" width="13.85546875" style="8" customWidth="1"/>
    <col min="3587" max="3587" width="16.28515625" style="8" customWidth="1"/>
    <col min="3588" max="3591" width="16.85546875" style="8" customWidth="1"/>
    <col min="3592" max="3840" width="8.140625" style="8"/>
    <col min="3841" max="3841" width="26" style="8" customWidth="1"/>
    <col min="3842" max="3842" width="13.85546875" style="8" customWidth="1"/>
    <col min="3843" max="3843" width="16.28515625" style="8" customWidth="1"/>
    <col min="3844" max="3847" width="16.85546875" style="8" customWidth="1"/>
    <col min="3848" max="4096" width="8.140625" style="8"/>
    <col min="4097" max="4097" width="26" style="8" customWidth="1"/>
    <col min="4098" max="4098" width="13.85546875" style="8" customWidth="1"/>
    <col min="4099" max="4099" width="16.28515625" style="8" customWidth="1"/>
    <col min="4100" max="4103" width="16.85546875" style="8" customWidth="1"/>
    <col min="4104" max="4352" width="8.140625" style="8"/>
    <col min="4353" max="4353" width="26" style="8" customWidth="1"/>
    <col min="4354" max="4354" width="13.85546875" style="8" customWidth="1"/>
    <col min="4355" max="4355" width="16.28515625" style="8" customWidth="1"/>
    <col min="4356" max="4359" width="16.85546875" style="8" customWidth="1"/>
    <col min="4360" max="4608" width="8.140625" style="8"/>
    <col min="4609" max="4609" width="26" style="8" customWidth="1"/>
    <col min="4610" max="4610" width="13.85546875" style="8" customWidth="1"/>
    <col min="4611" max="4611" width="16.28515625" style="8" customWidth="1"/>
    <col min="4612" max="4615" width="16.85546875" style="8" customWidth="1"/>
    <col min="4616" max="4864" width="8.140625" style="8"/>
    <col min="4865" max="4865" width="26" style="8" customWidth="1"/>
    <col min="4866" max="4866" width="13.85546875" style="8" customWidth="1"/>
    <col min="4867" max="4867" width="16.28515625" style="8" customWidth="1"/>
    <col min="4868" max="4871" width="16.85546875" style="8" customWidth="1"/>
    <col min="4872" max="5120" width="8.140625" style="8"/>
    <col min="5121" max="5121" width="26" style="8" customWidth="1"/>
    <col min="5122" max="5122" width="13.85546875" style="8" customWidth="1"/>
    <col min="5123" max="5123" width="16.28515625" style="8" customWidth="1"/>
    <col min="5124" max="5127" width="16.85546875" style="8" customWidth="1"/>
    <col min="5128" max="5376" width="8.140625" style="8"/>
    <col min="5377" max="5377" width="26" style="8" customWidth="1"/>
    <col min="5378" max="5378" width="13.85546875" style="8" customWidth="1"/>
    <col min="5379" max="5379" width="16.28515625" style="8" customWidth="1"/>
    <col min="5380" max="5383" width="16.85546875" style="8" customWidth="1"/>
    <col min="5384" max="5632" width="8.140625" style="8"/>
    <col min="5633" max="5633" width="26" style="8" customWidth="1"/>
    <col min="5634" max="5634" width="13.85546875" style="8" customWidth="1"/>
    <col min="5635" max="5635" width="16.28515625" style="8" customWidth="1"/>
    <col min="5636" max="5639" width="16.85546875" style="8" customWidth="1"/>
    <col min="5640" max="5888" width="8.140625" style="8"/>
    <col min="5889" max="5889" width="26" style="8" customWidth="1"/>
    <col min="5890" max="5890" width="13.85546875" style="8" customWidth="1"/>
    <col min="5891" max="5891" width="16.28515625" style="8" customWidth="1"/>
    <col min="5892" max="5895" width="16.85546875" style="8" customWidth="1"/>
    <col min="5896" max="6144" width="8.140625" style="8"/>
    <col min="6145" max="6145" width="26" style="8" customWidth="1"/>
    <col min="6146" max="6146" width="13.85546875" style="8" customWidth="1"/>
    <col min="6147" max="6147" width="16.28515625" style="8" customWidth="1"/>
    <col min="6148" max="6151" width="16.85546875" style="8" customWidth="1"/>
    <col min="6152" max="6400" width="8.140625" style="8"/>
    <col min="6401" max="6401" width="26" style="8" customWidth="1"/>
    <col min="6402" max="6402" width="13.85546875" style="8" customWidth="1"/>
    <col min="6403" max="6403" width="16.28515625" style="8" customWidth="1"/>
    <col min="6404" max="6407" width="16.85546875" style="8" customWidth="1"/>
    <col min="6408" max="6656" width="8.140625" style="8"/>
    <col min="6657" max="6657" width="26" style="8" customWidth="1"/>
    <col min="6658" max="6658" width="13.85546875" style="8" customWidth="1"/>
    <col min="6659" max="6659" width="16.28515625" style="8" customWidth="1"/>
    <col min="6660" max="6663" width="16.85546875" style="8" customWidth="1"/>
    <col min="6664" max="6912" width="8.140625" style="8"/>
    <col min="6913" max="6913" width="26" style="8" customWidth="1"/>
    <col min="6914" max="6914" width="13.85546875" style="8" customWidth="1"/>
    <col min="6915" max="6915" width="16.28515625" style="8" customWidth="1"/>
    <col min="6916" max="6919" width="16.85546875" style="8" customWidth="1"/>
    <col min="6920" max="7168" width="8.140625" style="8"/>
    <col min="7169" max="7169" width="26" style="8" customWidth="1"/>
    <col min="7170" max="7170" width="13.85546875" style="8" customWidth="1"/>
    <col min="7171" max="7171" width="16.28515625" style="8" customWidth="1"/>
    <col min="7172" max="7175" width="16.85546875" style="8" customWidth="1"/>
    <col min="7176" max="7424" width="8.140625" style="8"/>
    <col min="7425" max="7425" width="26" style="8" customWidth="1"/>
    <col min="7426" max="7426" width="13.85546875" style="8" customWidth="1"/>
    <col min="7427" max="7427" width="16.28515625" style="8" customWidth="1"/>
    <col min="7428" max="7431" width="16.85546875" style="8" customWidth="1"/>
    <col min="7432" max="7680" width="8.140625" style="8"/>
    <col min="7681" max="7681" width="26" style="8" customWidth="1"/>
    <col min="7682" max="7682" width="13.85546875" style="8" customWidth="1"/>
    <col min="7683" max="7683" width="16.28515625" style="8" customWidth="1"/>
    <col min="7684" max="7687" width="16.85546875" style="8" customWidth="1"/>
    <col min="7688" max="7936" width="8.140625" style="8"/>
    <col min="7937" max="7937" width="26" style="8" customWidth="1"/>
    <col min="7938" max="7938" width="13.85546875" style="8" customWidth="1"/>
    <col min="7939" max="7939" width="16.28515625" style="8" customWidth="1"/>
    <col min="7940" max="7943" width="16.85546875" style="8" customWidth="1"/>
    <col min="7944" max="8192" width="8.140625" style="8"/>
    <col min="8193" max="8193" width="26" style="8" customWidth="1"/>
    <col min="8194" max="8194" width="13.85546875" style="8" customWidth="1"/>
    <col min="8195" max="8195" width="16.28515625" style="8" customWidth="1"/>
    <col min="8196" max="8199" width="16.85546875" style="8" customWidth="1"/>
    <col min="8200" max="8448" width="8.140625" style="8"/>
    <col min="8449" max="8449" width="26" style="8" customWidth="1"/>
    <col min="8450" max="8450" width="13.85546875" style="8" customWidth="1"/>
    <col min="8451" max="8451" width="16.28515625" style="8" customWidth="1"/>
    <col min="8452" max="8455" width="16.85546875" style="8" customWidth="1"/>
    <col min="8456" max="8704" width="8.140625" style="8"/>
    <col min="8705" max="8705" width="26" style="8" customWidth="1"/>
    <col min="8706" max="8706" width="13.85546875" style="8" customWidth="1"/>
    <col min="8707" max="8707" width="16.28515625" style="8" customWidth="1"/>
    <col min="8708" max="8711" width="16.85546875" style="8" customWidth="1"/>
    <col min="8712" max="8960" width="8.140625" style="8"/>
    <col min="8961" max="8961" width="26" style="8" customWidth="1"/>
    <col min="8962" max="8962" width="13.85546875" style="8" customWidth="1"/>
    <col min="8963" max="8963" width="16.28515625" style="8" customWidth="1"/>
    <col min="8964" max="8967" width="16.85546875" style="8" customWidth="1"/>
    <col min="8968" max="9216" width="8.140625" style="8"/>
    <col min="9217" max="9217" width="26" style="8" customWidth="1"/>
    <col min="9218" max="9218" width="13.85546875" style="8" customWidth="1"/>
    <col min="9219" max="9219" width="16.28515625" style="8" customWidth="1"/>
    <col min="9220" max="9223" width="16.85546875" style="8" customWidth="1"/>
    <col min="9224" max="9472" width="8.140625" style="8"/>
    <col min="9473" max="9473" width="26" style="8" customWidth="1"/>
    <col min="9474" max="9474" width="13.85546875" style="8" customWidth="1"/>
    <col min="9475" max="9475" width="16.28515625" style="8" customWidth="1"/>
    <col min="9476" max="9479" width="16.85546875" style="8" customWidth="1"/>
    <col min="9480" max="9728" width="8.140625" style="8"/>
    <col min="9729" max="9729" width="26" style="8" customWidth="1"/>
    <col min="9730" max="9730" width="13.85546875" style="8" customWidth="1"/>
    <col min="9731" max="9731" width="16.28515625" style="8" customWidth="1"/>
    <col min="9732" max="9735" width="16.85546875" style="8" customWidth="1"/>
    <col min="9736" max="9984" width="8.140625" style="8"/>
    <col min="9985" max="9985" width="26" style="8" customWidth="1"/>
    <col min="9986" max="9986" width="13.85546875" style="8" customWidth="1"/>
    <col min="9987" max="9987" width="16.28515625" style="8" customWidth="1"/>
    <col min="9988" max="9991" width="16.85546875" style="8" customWidth="1"/>
    <col min="9992" max="10240" width="8.140625" style="8"/>
    <col min="10241" max="10241" width="26" style="8" customWidth="1"/>
    <col min="10242" max="10242" width="13.85546875" style="8" customWidth="1"/>
    <col min="10243" max="10243" width="16.28515625" style="8" customWidth="1"/>
    <col min="10244" max="10247" width="16.85546875" style="8" customWidth="1"/>
    <col min="10248" max="10496" width="8.140625" style="8"/>
    <col min="10497" max="10497" width="26" style="8" customWidth="1"/>
    <col min="10498" max="10498" width="13.85546875" style="8" customWidth="1"/>
    <col min="10499" max="10499" width="16.28515625" style="8" customWidth="1"/>
    <col min="10500" max="10503" width="16.85546875" style="8" customWidth="1"/>
    <col min="10504" max="10752" width="8.140625" style="8"/>
    <col min="10753" max="10753" width="26" style="8" customWidth="1"/>
    <col min="10754" max="10754" width="13.85546875" style="8" customWidth="1"/>
    <col min="10755" max="10755" width="16.28515625" style="8" customWidth="1"/>
    <col min="10756" max="10759" width="16.85546875" style="8" customWidth="1"/>
    <col min="10760" max="11008" width="8.140625" style="8"/>
    <col min="11009" max="11009" width="26" style="8" customWidth="1"/>
    <col min="11010" max="11010" width="13.85546875" style="8" customWidth="1"/>
    <col min="11011" max="11011" width="16.28515625" style="8" customWidth="1"/>
    <col min="11012" max="11015" width="16.85546875" style="8" customWidth="1"/>
    <col min="11016" max="11264" width="8.140625" style="8"/>
    <col min="11265" max="11265" width="26" style="8" customWidth="1"/>
    <col min="11266" max="11266" width="13.85546875" style="8" customWidth="1"/>
    <col min="11267" max="11267" width="16.28515625" style="8" customWidth="1"/>
    <col min="11268" max="11271" width="16.85546875" style="8" customWidth="1"/>
    <col min="11272" max="11520" width="8.140625" style="8"/>
    <col min="11521" max="11521" width="26" style="8" customWidth="1"/>
    <col min="11522" max="11522" width="13.85546875" style="8" customWidth="1"/>
    <col min="11523" max="11523" width="16.28515625" style="8" customWidth="1"/>
    <col min="11524" max="11527" width="16.85546875" style="8" customWidth="1"/>
    <col min="11528" max="11776" width="8.140625" style="8"/>
    <col min="11777" max="11777" width="26" style="8" customWidth="1"/>
    <col min="11778" max="11778" width="13.85546875" style="8" customWidth="1"/>
    <col min="11779" max="11779" width="16.28515625" style="8" customWidth="1"/>
    <col min="11780" max="11783" width="16.85546875" style="8" customWidth="1"/>
    <col min="11784" max="12032" width="8.140625" style="8"/>
    <col min="12033" max="12033" width="26" style="8" customWidth="1"/>
    <col min="12034" max="12034" width="13.85546875" style="8" customWidth="1"/>
    <col min="12035" max="12035" width="16.28515625" style="8" customWidth="1"/>
    <col min="12036" max="12039" width="16.85546875" style="8" customWidth="1"/>
    <col min="12040" max="12288" width="8.140625" style="8"/>
    <col min="12289" max="12289" width="26" style="8" customWidth="1"/>
    <col min="12290" max="12290" width="13.85546875" style="8" customWidth="1"/>
    <col min="12291" max="12291" width="16.28515625" style="8" customWidth="1"/>
    <col min="12292" max="12295" width="16.85546875" style="8" customWidth="1"/>
    <col min="12296" max="12544" width="8.140625" style="8"/>
    <col min="12545" max="12545" width="26" style="8" customWidth="1"/>
    <col min="12546" max="12546" width="13.85546875" style="8" customWidth="1"/>
    <col min="12547" max="12547" width="16.28515625" style="8" customWidth="1"/>
    <col min="12548" max="12551" width="16.85546875" style="8" customWidth="1"/>
    <col min="12552" max="12800" width="8.140625" style="8"/>
    <col min="12801" max="12801" width="26" style="8" customWidth="1"/>
    <col min="12802" max="12802" width="13.85546875" style="8" customWidth="1"/>
    <col min="12803" max="12803" width="16.28515625" style="8" customWidth="1"/>
    <col min="12804" max="12807" width="16.85546875" style="8" customWidth="1"/>
    <col min="12808" max="13056" width="8.140625" style="8"/>
    <col min="13057" max="13057" width="26" style="8" customWidth="1"/>
    <col min="13058" max="13058" width="13.85546875" style="8" customWidth="1"/>
    <col min="13059" max="13059" width="16.28515625" style="8" customWidth="1"/>
    <col min="13060" max="13063" width="16.85546875" style="8" customWidth="1"/>
    <col min="13064" max="13312" width="8.140625" style="8"/>
    <col min="13313" max="13313" width="26" style="8" customWidth="1"/>
    <col min="13314" max="13314" width="13.85546875" style="8" customWidth="1"/>
    <col min="13315" max="13315" width="16.28515625" style="8" customWidth="1"/>
    <col min="13316" max="13319" width="16.85546875" style="8" customWidth="1"/>
    <col min="13320" max="13568" width="8.140625" style="8"/>
    <col min="13569" max="13569" width="26" style="8" customWidth="1"/>
    <col min="13570" max="13570" width="13.85546875" style="8" customWidth="1"/>
    <col min="13571" max="13571" width="16.28515625" style="8" customWidth="1"/>
    <col min="13572" max="13575" width="16.85546875" style="8" customWidth="1"/>
    <col min="13576" max="13824" width="8.140625" style="8"/>
    <col min="13825" max="13825" width="26" style="8" customWidth="1"/>
    <col min="13826" max="13826" width="13.85546875" style="8" customWidth="1"/>
    <col min="13827" max="13827" width="16.28515625" style="8" customWidth="1"/>
    <col min="13828" max="13831" width="16.85546875" style="8" customWidth="1"/>
    <col min="13832" max="14080" width="8.140625" style="8"/>
    <col min="14081" max="14081" width="26" style="8" customWidth="1"/>
    <col min="14082" max="14082" width="13.85546875" style="8" customWidth="1"/>
    <col min="14083" max="14083" width="16.28515625" style="8" customWidth="1"/>
    <col min="14084" max="14087" width="16.85546875" style="8" customWidth="1"/>
    <col min="14088" max="14336" width="8.140625" style="8"/>
    <col min="14337" max="14337" width="26" style="8" customWidth="1"/>
    <col min="14338" max="14338" width="13.85546875" style="8" customWidth="1"/>
    <col min="14339" max="14339" width="16.28515625" style="8" customWidth="1"/>
    <col min="14340" max="14343" width="16.85546875" style="8" customWidth="1"/>
    <col min="14344" max="14592" width="8.140625" style="8"/>
    <col min="14593" max="14593" width="26" style="8" customWidth="1"/>
    <col min="14594" max="14594" width="13.85546875" style="8" customWidth="1"/>
    <col min="14595" max="14595" width="16.28515625" style="8" customWidth="1"/>
    <col min="14596" max="14599" width="16.85546875" style="8" customWidth="1"/>
    <col min="14600" max="14848" width="8.140625" style="8"/>
    <col min="14849" max="14849" width="26" style="8" customWidth="1"/>
    <col min="14850" max="14850" width="13.85546875" style="8" customWidth="1"/>
    <col min="14851" max="14851" width="16.28515625" style="8" customWidth="1"/>
    <col min="14852" max="14855" width="16.85546875" style="8" customWidth="1"/>
    <col min="14856" max="15104" width="8.140625" style="8"/>
    <col min="15105" max="15105" width="26" style="8" customWidth="1"/>
    <col min="15106" max="15106" width="13.85546875" style="8" customWidth="1"/>
    <col min="15107" max="15107" width="16.28515625" style="8" customWidth="1"/>
    <col min="15108" max="15111" width="16.85546875" style="8" customWidth="1"/>
    <col min="15112" max="15360" width="8.140625" style="8"/>
    <col min="15361" max="15361" width="26" style="8" customWidth="1"/>
    <col min="15362" max="15362" width="13.85546875" style="8" customWidth="1"/>
    <col min="15363" max="15363" width="16.28515625" style="8" customWidth="1"/>
    <col min="15364" max="15367" width="16.85546875" style="8" customWidth="1"/>
    <col min="15368" max="15616" width="8.140625" style="8"/>
    <col min="15617" max="15617" width="26" style="8" customWidth="1"/>
    <col min="15618" max="15618" width="13.85546875" style="8" customWidth="1"/>
    <col min="15619" max="15619" width="16.28515625" style="8" customWidth="1"/>
    <col min="15620" max="15623" width="16.85546875" style="8" customWidth="1"/>
    <col min="15624" max="15872" width="8.140625" style="8"/>
    <col min="15873" max="15873" width="26" style="8" customWidth="1"/>
    <col min="15874" max="15874" width="13.85546875" style="8" customWidth="1"/>
    <col min="15875" max="15875" width="16.28515625" style="8" customWidth="1"/>
    <col min="15876" max="15879" width="16.85546875" style="8" customWidth="1"/>
    <col min="15880" max="16128" width="8.140625" style="8"/>
    <col min="16129" max="16129" width="26" style="8" customWidth="1"/>
    <col min="16130" max="16130" width="13.85546875" style="8" customWidth="1"/>
    <col min="16131" max="16131" width="16.28515625" style="8" customWidth="1"/>
    <col min="16132" max="16135" width="16.85546875" style="8" customWidth="1"/>
    <col min="16136" max="16384" width="8.140625" style="8"/>
  </cols>
  <sheetData>
    <row r="1" spans="2:7" ht="15">
      <c r="B1" s="2"/>
      <c r="C1" s="2"/>
      <c r="D1" s="2"/>
      <c r="E1" s="2"/>
      <c r="F1" s="2"/>
      <c r="G1" s="2"/>
    </row>
    <row r="2" spans="2:7" ht="15.75">
      <c r="B2" s="1" t="s">
        <v>967</v>
      </c>
      <c r="C2" s="2"/>
      <c r="D2" s="2"/>
      <c r="E2" s="2"/>
      <c r="F2" s="2"/>
      <c r="G2" s="2"/>
    </row>
    <row r="3" spans="2:7" ht="15.75" thickBot="1">
      <c r="B3" s="2"/>
      <c r="C3" s="2"/>
      <c r="D3" s="2"/>
      <c r="E3" s="2"/>
      <c r="F3" s="2"/>
      <c r="G3" s="2"/>
    </row>
    <row r="4" spans="2:7" ht="16.5" thickBot="1">
      <c r="B4" s="222" t="s">
        <v>968</v>
      </c>
      <c r="C4" s="222" t="s">
        <v>969</v>
      </c>
      <c r="D4" s="222" t="s">
        <v>970</v>
      </c>
      <c r="E4" s="227" t="s">
        <v>971</v>
      </c>
      <c r="F4" s="231"/>
      <c r="G4" s="231"/>
    </row>
    <row r="5" spans="2:7" ht="12.75" customHeight="1" thickBot="1">
      <c r="B5" s="222"/>
      <c r="C5" s="222"/>
      <c r="D5" s="231"/>
      <c r="E5" s="232" t="s">
        <v>972</v>
      </c>
      <c r="F5" s="229" t="s">
        <v>95</v>
      </c>
      <c r="G5" s="229" t="s">
        <v>96</v>
      </c>
    </row>
    <row r="6" spans="2:7" ht="29.25" customHeight="1" thickBot="1">
      <c r="B6" s="222"/>
      <c r="C6" s="222"/>
      <c r="D6" s="231"/>
      <c r="E6" s="232"/>
      <c r="F6" s="229"/>
      <c r="G6" s="229"/>
    </row>
    <row r="7" spans="2:7" ht="16.5" thickBot="1">
      <c r="B7" s="125" t="s">
        <v>945</v>
      </c>
      <c r="C7" s="126">
        <v>20400000</v>
      </c>
      <c r="D7" s="125" t="s">
        <v>973</v>
      </c>
      <c r="E7" s="126">
        <v>7592659.283390658</v>
      </c>
      <c r="F7" s="126">
        <v>6379070.1547673214</v>
      </c>
      <c r="G7" s="126">
        <v>6428270.5618420206</v>
      </c>
    </row>
    <row r="8" spans="2:7" ht="16.5" thickBot="1">
      <c r="B8" s="125" t="s">
        <v>942</v>
      </c>
      <c r="C8" s="126">
        <v>4700000</v>
      </c>
      <c r="D8" s="125" t="s">
        <v>973</v>
      </c>
      <c r="E8" s="126">
        <v>1749289.1486243182</v>
      </c>
      <c r="F8" s="126">
        <v>1469687.7317356083</v>
      </c>
      <c r="G8" s="126">
        <v>1481023.1196400735</v>
      </c>
    </row>
    <row r="9" spans="2:7" ht="16.5" thickBot="1">
      <c r="B9" s="125" t="s">
        <v>941</v>
      </c>
      <c r="C9" s="126">
        <v>8540000</v>
      </c>
      <c r="D9" s="125" t="s">
        <v>973</v>
      </c>
      <c r="E9" s="126">
        <v>3178495.6019684421</v>
      </c>
      <c r="F9" s="126">
        <v>2670453.8785153395</v>
      </c>
      <c r="G9" s="126">
        <v>2691050.5195162185</v>
      </c>
    </row>
    <row r="10" spans="2:7" ht="16.5" thickBot="1">
      <c r="B10" s="125" t="s">
        <v>946</v>
      </c>
      <c r="C10" s="126">
        <v>19600000</v>
      </c>
      <c r="D10" s="125" t="s">
        <v>973</v>
      </c>
      <c r="E10" s="126">
        <v>7294907.9389439654</v>
      </c>
      <c r="F10" s="126">
        <v>6128910.5408548769</v>
      </c>
      <c r="G10" s="126">
        <v>6176181.5202011578</v>
      </c>
    </row>
    <row r="11" spans="2:7" ht="16.5" thickBot="1">
      <c r="B11" s="125" t="s">
        <v>943</v>
      </c>
      <c r="C11" s="126">
        <v>11035012</v>
      </c>
      <c r="D11" s="125" t="s">
        <v>973</v>
      </c>
      <c r="E11" s="126">
        <v>4107112.0737317307</v>
      </c>
      <c r="F11" s="126">
        <v>3450642.9267989825</v>
      </c>
      <c r="G11" s="126">
        <v>3477256.9994692863</v>
      </c>
    </row>
    <row r="12" spans="2:7" ht="16.5" thickBot="1">
      <c r="B12" s="125" t="s">
        <v>948</v>
      </c>
      <c r="C12" s="126">
        <v>3000000</v>
      </c>
      <c r="D12" s="125" t="s">
        <v>973</v>
      </c>
      <c r="E12" s="126">
        <v>1116567.5416750968</v>
      </c>
      <c r="F12" s="126">
        <v>938098.55217166489</v>
      </c>
      <c r="G12" s="126">
        <v>945333.90615323838</v>
      </c>
    </row>
    <row r="13" spans="2:7" ht="16.5" thickBot="1">
      <c r="B13" s="183" t="s">
        <v>974</v>
      </c>
      <c r="C13" s="127">
        <f>SUM(C7:C12)</f>
        <v>67275012</v>
      </c>
      <c r="D13" s="128"/>
      <c r="E13" s="127">
        <f>SUM(E7:E12)</f>
        <v>25039031.588334214</v>
      </c>
      <c r="F13" s="127">
        <f>SUM(F7:F12)</f>
        <v>21036863.784843795</v>
      </c>
      <c r="G13" s="127">
        <f>SUM(G7:G12)</f>
        <v>21199116.626821999</v>
      </c>
    </row>
    <row r="14" spans="2:7" ht="16.5" thickBot="1">
      <c r="B14" s="17" t="s">
        <v>975</v>
      </c>
      <c r="C14" s="129">
        <v>0</v>
      </c>
      <c r="D14" s="130"/>
      <c r="E14" s="129">
        <v>0</v>
      </c>
      <c r="F14" s="129">
        <v>0</v>
      </c>
      <c r="G14" s="129">
        <v>0</v>
      </c>
    </row>
    <row r="15" spans="2:7" ht="95.45" customHeight="1">
      <c r="B15" s="218" t="s">
        <v>976</v>
      </c>
      <c r="C15" s="230"/>
      <c r="D15" s="230"/>
      <c r="E15" s="230"/>
      <c r="F15" s="230"/>
      <c r="G15" s="230"/>
    </row>
  </sheetData>
  <customSheetViews>
    <customSheetView guid="{E40B4055-4557-4836-8946-1AFB7A4606E7}" showGridLines="0">
      <selection activeCell="B18" sqref="B18:G18"/>
      <pageMargins left="0" right="0" top="0" bottom="0" header="0" footer="0"/>
    </customSheetView>
  </customSheetViews>
  <mergeCells count="8">
    <mergeCell ref="B15:G15"/>
    <mergeCell ref="B4:B6"/>
    <mergeCell ref="C4:C6"/>
    <mergeCell ref="D4:D6"/>
    <mergeCell ref="E4:G4"/>
    <mergeCell ref="E5:E6"/>
    <mergeCell ref="F5:F6"/>
    <mergeCell ref="G5:G6"/>
  </mergeCells>
  <dataValidations count="1">
    <dataValidation type="list" allowBlank="1" showInputMessage="1" showErrorMessage="1" sqref="B7:B12" xr:uid="{28496698-8D25-43F7-8761-2085CC71C130}">
      <formula1>"SWE, Program Design, Administrative, EDC Delivery Costs, CSP Delivery Fees, Marketing, EM&amp;V, Other (Describe)"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482AF-06EA-4ACB-87F1-42586BD0C43D}">
  <sheetPr>
    <tabColor theme="9" tint="0.79998168889431442"/>
  </sheetPr>
  <dimension ref="B1:F13"/>
  <sheetViews>
    <sheetView workbookViewId="0">
      <selection activeCell="D7" sqref="D7"/>
    </sheetView>
  </sheetViews>
  <sheetFormatPr defaultColWidth="8.140625" defaultRowHeight="13.5"/>
  <cols>
    <col min="1" max="1" width="4.85546875" style="154" customWidth="1"/>
    <col min="2" max="2" width="36.28515625" style="154" customWidth="1"/>
    <col min="3" max="3" width="20.140625" style="154" customWidth="1"/>
    <col min="4" max="4" width="19.7109375" style="154" bestFit="1" customWidth="1"/>
    <col min="5" max="5" width="21.42578125" style="154" customWidth="1"/>
    <col min="6" max="256" width="8.140625" style="154"/>
    <col min="257" max="257" width="3.140625" style="154" customWidth="1"/>
    <col min="258" max="258" width="34.140625" style="154" customWidth="1"/>
    <col min="259" max="261" width="22.85546875" style="154" customWidth="1"/>
    <col min="262" max="512" width="8.140625" style="154"/>
    <col min="513" max="513" width="3.140625" style="154" customWidth="1"/>
    <col min="514" max="514" width="34.140625" style="154" customWidth="1"/>
    <col min="515" max="517" width="22.85546875" style="154" customWidth="1"/>
    <col min="518" max="768" width="8.140625" style="154"/>
    <col min="769" max="769" width="3.140625" style="154" customWidth="1"/>
    <col min="770" max="770" width="34.140625" style="154" customWidth="1"/>
    <col min="771" max="773" width="22.85546875" style="154" customWidth="1"/>
    <col min="774" max="1024" width="8.140625" style="154"/>
    <col min="1025" max="1025" width="3.140625" style="154" customWidth="1"/>
    <col min="1026" max="1026" width="34.140625" style="154" customWidth="1"/>
    <col min="1027" max="1029" width="22.85546875" style="154" customWidth="1"/>
    <col min="1030" max="1280" width="8.140625" style="154"/>
    <col min="1281" max="1281" width="3.140625" style="154" customWidth="1"/>
    <col min="1282" max="1282" width="34.140625" style="154" customWidth="1"/>
    <col min="1283" max="1285" width="22.85546875" style="154" customWidth="1"/>
    <col min="1286" max="1536" width="8.140625" style="154"/>
    <col min="1537" max="1537" width="3.140625" style="154" customWidth="1"/>
    <col min="1538" max="1538" width="34.140625" style="154" customWidth="1"/>
    <col min="1539" max="1541" width="22.85546875" style="154" customWidth="1"/>
    <col min="1542" max="1792" width="8.140625" style="154"/>
    <col min="1793" max="1793" width="3.140625" style="154" customWidth="1"/>
    <col min="1794" max="1794" width="34.140625" style="154" customWidth="1"/>
    <col min="1795" max="1797" width="22.85546875" style="154" customWidth="1"/>
    <col min="1798" max="2048" width="8.140625" style="154"/>
    <col min="2049" max="2049" width="3.140625" style="154" customWidth="1"/>
    <col min="2050" max="2050" width="34.140625" style="154" customWidth="1"/>
    <col min="2051" max="2053" width="22.85546875" style="154" customWidth="1"/>
    <col min="2054" max="2304" width="8.140625" style="154"/>
    <col min="2305" max="2305" width="3.140625" style="154" customWidth="1"/>
    <col min="2306" max="2306" width="34.140625" style="154" customWidth="1"/>
    <col min="2307" max="2309" width="22.85546875" style="154" customWidth="1"/>
    <col min="2310" max="2560" width="8.140625" style="154"/>
    <col min="2561" max="2561" width="3.140625" style="154" customWidth="1"/>
    <col min="2562" max="2562" width="34.140625" style="154" customWidth="1"/>
    <col min="2563" max="2565" width="22.85546875" style="154" customWidth="1"/>
    <col min="2566" max="2816" width="8.140625" style="154"/>
    <col min="2817" max="2817" width="3.140625" style="154" customWidth="1"/>
    <col min="2818" max="2818" width="34.140625" style="154" customWidth="1"/>
    <col min="2819" max="2821" width="22.85546875" style="154" customWidth="1"/>
    <col min="2822" max="3072" width="8.140625" style="154"/>
    <col min="3073" max="3073" width="3.140625" style="154" customWidth="1"/>
    <col min="3074" max="3074" width="34.140625" style="154" customWidth="1"/>
    <col min="3075" max="3077" width="22.85546875" style="154" customWidth="1"/>
    <col min="3078" max="3328" width="8.140625" style="154"/>
    <col min="3329" max="3329" width="3.140625" style="154" customWidth="1"/>
    <col min="3330" max="3330" width="34.140625" style="154" customWidth="1"/>
    <col min="3331" max="3333" width="22.85546875" style="154" customWidth="1"/>
    <col min="3334" max="3584" width="8.140625" style="154"/>
    <col min="3585" max="3585" width="3.140625" style="154" customWidth="1"/>
    <col min="3586" max="3586" width="34.140625" style="154" customWidth="1"/>
    <col min="3587" max="3589" width="22.85546875" style="154" customWidth="1"/>
    <col min="3590" max="3840" width="8.140625" style="154"/>
    <col min="3841" max="3841" width="3.140625" style="154" customWidth="1"/>
    <col min="3842" max="3842" width="34.140625" style="154" customWidth="1"/>
    <col min="3843" max="3845" width="22.85546875" style="154" customWidth="1"/>
    <col min="3846" max="4096" width="8.140625" style="154"/>
    <col min="4097" max="4097" width="3.140625" style="154" customWidth="1"/>
    <col min="4098" max="4098" width="34.140625" style="154" customWidth="1"/>
    <col min="4099" max="4101" width="22.85546875" style="154" customWidth="1"/>
    <col min="4102" max="4352" width="8.140625" style="154"/>
    <col min="4353" max="4353" width="3.140625" style="154" customWidth="1"/>
    <col min="4354" max="4354" width="34.140625" style="154" customWidth="1"/>
    <col min="4355" max="4357" width="22.85546875" style="154" customWidth="1"/>
    <col min="4358" max="4608" width="8.140625" style="154"/>
    <col min="4609" max="4609" width="3.140625" style="154" customWidth="1"/>
    <col min="4610" max="4610" width="34.140625" style="154" customWidth="1"/>
    <col min="4611" max="4613" width="22.85546875" style="154" customWidth="1"/>
    <col min="4614" max="4864" width="8.140625" style="154"/>
    <col min="4865" max="4865" width="3.140625" style="154" customWidth="1"/>
    <col min="4866" max="4866" width="34.140625" style="154" customWidth="1"/>
    <col min="4867" max="4869" width="22.85546875" style="154" customWidth="1"/>
    <col min="4870" max="5120" width="8.140625" style="154"/>
    <col min="5121" max="5121" width="3.140625" style="154" customWidth="1"/>
    <col min="5122" max="5122" width="34.140625" style="154" customWidth="1"/>
    <col min="5123" max="5125" width="22.85546875" style="154" customWidth="1"/>
    <col min="5126" max="5376" width="8.140625" style="154"/>
    <col min="5377" max="5377" width="3.140625" style="154" customWidth="1"/>
    <col min="5378" max="5378" width="34.140625" style="154" customWidth="1"/>
    <col min="5379" max="5381" width="22.85546875" style="154" customWidth="1"/>
    <col min="5382" max="5632" width="8.140625" style="154"/>
    <col min="5633" max="5633" width="3.140625" style="154" customWidth="1"/>
    <col min="5634" max="5634" width="34.140625" style="154" customWidth="1"/>
    <col min="5635" max="5637" width="22.85546875" style="154" customWidth="1"/>
    <col min="5638" max="5888" width="8.140625" style="154"/>
    <col min="5889" max="5889" width="3.140625" style="154" customWidth="1"/>
    <col min="5890" max="5890" width="34.140625" style="154" customWidth="1"/>
    <col min="5891" max="5893" width="22.85546875" style="154" customWidth="1"/>
    <col min="5894" max="6144" width="8.140625" style="154"/>
    <col min="6145" max="6145" width="3.140625" style="154" customWidth="1"/>
    <col min="6146" max="6146" width="34.140625" style="154" customWidth="1"/>
    <col min="6147" max="6149" width="22.85546875" style="154" customWidth="1"/>
    <col min="6150" max="6400" width="8.140625" style="154"/>
    <col min="6401" max="6401" width="3.140625" style="154" customWidth="1"/>
    <col min="6402" max="6402" width="34.140625" style="154" customWidth="1"/>
    <col min="6403" max="6405" width="22.85546875" style="154" customWidth="1"/>
    <col min="6406" max="6656" width="8.140625" style="154"/>
    <col min="6657" max="6657" width="3.140625" style="154" customWidth="1"/>
    <col min="6658" max="6658" width="34.140625" style="154" customWidth="1"/>
    <col min="6659" max="6661" width="22.85546875" style="154" customWidth="1"/>
    <col min="6662" max="6912" width="8.140625" style="154"/>
    <col min="6913" max="6913" width="3.140625" style="154" customWidth="1"/>
    <col min="6914" max="6914" width="34.140625" style="154" customWidth="1"/>
    <col min="6915" max="6917" width="22.85546875" style="154" customWidth="1"/>
    <col min="6918" max="7168" width="8.140625" style="154"/>
    <col min="7169" max="7169" width="3.140625" style="154" customWidth="1"/>
    <col min="7170" max="7170" width="34.140625" style="154" customWidth="1"/>
    <col min="7171" max="7173" width="22.85546875" style="154" customWidth="1"/>
    <col min="7174" max="7424" width="8.140625" style="154"/>
    <col min="7425" max="7425" width="3.140625" style="154" customWidth="1"/>
    <col min="7426" max="7426" width="34.140625" style="154" customWidth="1"/>
    <col min="7427" max="7429" width="22.85546875" style="154" customWidth="1"/>
    <col min="7430" max="7680" width="8.140625" style="154"/>
    <col min="7681" max="7681" width="3.140625" style="154" customWidth="1"/>
    <col min="7682" max="7682" width="34.140625" style="154" customWidth="1"/>
    <col min="7683" max="7685" width="22.85546875" style="154" customWidth="1"/>
    <col min="7686" max="7936" width="8.140625" style="154"/>
    <col min="7937" max="7937" width="3.140625" style="154" customWidth="1"/>
    <col min="7938" max="7938" width="34.140625" style="154" customWidth="1"/>
    <col min="7939" max="7941" width="22.85546875" style="154" customWidth="1"/>
    <col min="7942" max="8192" width="8.140625" style="154"/>
    <col min="8193" max="8193" width="3.140625" style="154" customWidth="1"/>
    <col min="8194" max="8194" width="34.140625" style="154" customWidth="1"/>
    <col min="8195" max="8197" width="22.85546875" style="154" customWidth="1"/>
    <col min="8198" max="8448" width="8.140625" style="154"/>
    <col min="8449" max="8449" width="3.140625" style="154" customWidth="1"/>
    <col min="8450" max="8450" width="34.140625" style="154" customWidth="1"/>
    <col min="8451" max="8453" width="22.85546875" style="154" customWidth="1"/>
    <col min="8454" max="8704" width="8.140625" style="154"/>
    <col min="8705" max="8705" width="3.140625" style="154" customWidth="1"/>
    <col min="8706" max="8706" width="34.140625" style="154" customWidth="1"/>
    <col min="8707" max="8709" width="22.85546875" style="154" customWidth="1"/>
    <col min="8710" max="8960" width="8.140625" style="154"/>
    <col min="8961" max="8961" width="3.140625" style="154" customWidth="1"/>
    <col min="8962" max="8962" width="34.140625" style="154" customWidth="1"/>
    <col min="8963" max="8965" width="22.85546875" style="154" customWidth="1"/>
    <col min="8966" max="9216" width="8.140625" style="154"/>
    <col min="9217" max="9217" width="3.140625" style="154" customWidth="1"/>
    <col min="9218" max="9218" width="34.140625" style="154" customWidth="1"/>
    <col min="9219" max="9221" width="22.85546875" style="154" customWidth="1"/>
    <col min="9222" max="9472" width="8.140625" style="154"/>
    <col min="9473" max="9473" width="3.140625" style="154" customWidth="1"/>
    <col min="9474" max="9474" width="34.140625" style="154" customWidth="1"/>
    <col min="9475" max="9477" width="22.85546875" style="154" customWidth="1"/>
    <col min="9478" max="9728" width="8.140625" style="154"/>
    <col min="9729" max="9729" width="3.140625" style="154" customWidth="1"/>
    <col min="9730" max="9730" width="34.140625" style="154" customWidth="1"/>
    <col min="9731" max="9733" width="22.85546875" style="154" customWidth="1"/>
    <col min="9734" max="9984" width="8.140625" style="154"/>
    <col min="9985" max="9985" width="3.140625" style="154" customWidth="1"/>
    <col min="9986" max="9986" width="34.140625" style="154" customWidth="1"/>
    <col min="9987" max="9989" width="22.85546875" style="154" customWidth="1"/>
    <col min="9990" max="10240" width="8.140625" style="154"/>
    <col min="10241" max="10241" width="3.140625" style="154" customWidth="1"/>
    <col min="10242" max="10242" width="34.140625" style="154" customWidth="1"/>
    <col min="10243" max="10245" width="22.85546875" style="154" customWidth="1"/>
    <col min="10246" max="10496" width="8.140625" style="154"/>
    <col min="10497" max="10497" width="3.140625" style="154" customWidth="1"/>
    <col min="10498" max="10498" width="34.140625" style="154" customWidth="1"/>
    <col min="10499" max="10501" width="22.85546875" style="154" customWidth="1"/>
    <col min="10502" max="10752" width="8.140625" style="154"/>
    <col min="10753" max="10753" width="3.140625" style="154" customWidth="1"/>
    <col min="10754" max="10754" width="34.140625" style="154" customWidth="1"/>
    <col min="10755" max="10757" width="22.85546875" style="154" customWidth="1"/>
    <col min="10758" max="11008" width="8.140625" style="154"/>
    <col min="11009" max="11009" width="3.140625" style="154" customWidth="1"/>
    <col min="11010" max="11010" width="34.140625" style="154" customWidth="1"/>
    <col min="11011" max="11013" width="22.85546875" style="154" customWidth="1"/>
    <col min="11014" max="11264" width="8.140625" style="154"/>
    <col min="11265" max="11265" width="3.140625" style="154" customWidth="1"/>
    <col min="11266" max="11266" width="34.140625" style="154" customWidth="1"/>
    <col min="11267" max="11269" width="22.85546875" style="154" customWidth="1"/>
    <col min="11270" max="11520" width="8.140625" style="154"/>
    <col min="11521" max="11521" width="3.140625" style="154" customWidth="1"/>
    <col min="11522" max="11522" width="34.140625" style="154" customWidth="1"/>
    <col min="11523" max="11525" width="22.85546875" style="154" customWidth="1"/>
    <col min="11526" max="11776" width="8.140625" style="154"/>
    <col min="11777" max="11777" width="3.140625" style="154" customWidth="1"/>
    <col min="11778" max="11778" width="34.140625" style="154" customWidth="1"/>
    <col min="11779" max="11781" width="22.85546875" style="154" customWidth="1"/>
    <col min="11782" max="12032" width="8.140625" style="154"/>
    <col min="12033" max="12033" width="3.140625" style="154" customWidth="1"/>
    <col min="12034" max="12034" width="34.140625" style="154" customWidth="1"/>
    <col min="12035" max="12037" width="22.85546875" style="154" customWidth="1"/>
    <col min="12038" max="12288" width="8.140625" style="154"/>
    <col min="12289" max="12289" width="3.140625" style="154" customWidth="1"/>
    <col min="12290" max="12290" width="34.140625" style="154" customWidth="1"/>
    <col min="12291" max="12293" width="22.85546875" style="154" customWidth="1"/>
    <col min="12294" max="12544" width="8.140625" style="154"/>
    <col min="12545" max="12545" width="3.140625" style="154" customWidth="1"/>
    <col min="12546" max="12546" width="34.140625" style="154" customWidth="1"/>
    <col min="12547" max="12549" width="22.85546875" style="154" customWidth="1"/>
    <col min="12550" max="12800" width="8.140625" style="154"/>
    <col min="12801" max="12801" width="3.140625" style="154" customWidth="1"/>
    <col min="12802" max="12802" width="34.140625" style="154" customWidth="1"/>
    <col min="12803" max="12805" width="22.85546875" style="154" customWidth="1"/>
    <col min="12806" max="13056" width="8.140625" style="154"/>
    <col min="13057" max="13057" width="3.140625" style="154" customWidth="1"/>
    <col min="13058" max="13058" width="34.140625" style="154" customWidth="1"/>
    <col min="13059" max="13061" width="22.85546875" style="154" customWidth="1"/>
    <col min="13062" max="13312" width="8.140625" style="154"/>
    <col min="13313" max="13313" width="3.140625" style="154" customWidth="1"/>
    <col min="13314" max="13314" width="34.140625" style="154" customWidth="1"/>
    <col min="13315" max="13317" width="22.85546875" style="154" customWidth="1"/>
    <col min="13318" max="13568" width="8.140625" style="154"/>
    <col min="13569" max="13569" width="3.140625" style="154" customWidth="1"/>
    <col min="13570" max="13570" width="34.140625" style="154" customWidth="1"/>
    <col min="13571" max="13573" width="22.85546875" style="154" customWidth="1"/>
    <col min="13574" max="13824" width="8.140625" style="154"/>
    <col min="13825" max="13825" width="3.140625" style="154" customWidth="1"/>
    <col min="13826" max="13826" width="34.140625" style="154" customWidth="1"/>
    <col min="13827" max="13829" width="22.85546875" style="154" customWidth="1"/>
    <col min="13830" max="14080" width="8.140625" style="154"/>
    <col min="14081" max="14081" width="3.140625" style="154" customWidth="1"/>
    <col min="14082" max="14082" width="34.140625" style="154" customWidth="1"/>
    <col min="14083" max="14085" width="22.85546875" style="154" customWidth="1"/>
    <col min="14086" max="14336" width="8.140625" style="154"/>
    <col min="14337" max="14337" width="3.140625" style="154" customWidth="1"/>
    <col min="14338" max="14338" width="34.140625" style="154" customWidth="1"/>
    <col min="14339" max="14341" width="22.85546875" style="154" customWidth="1"/>
    <col min="14342" max="14592" width="8.140625" style="154"/>
    <col min="14593" max="14593" width="3.140625" style="154" customWidth="1"/>
    <col min="14594" max="14594" width="34.140625" style="154" customWidth="1"/>
    <col min="14595" max="14597" width="22.85546875" style="154" customWidth="1"/>
    <col min="14598" max="14848" width="8.140625" style="154"/>
    <col min="14849" max="14849" width="3.140625" style="154" customWidth="1"/>
    <col min="14850" max="14850" width="34.140625" style="154" customWidth="1"/>
    <col min="14851" max="14853" width="22.85546875" style="154" customWidth="1"/>
    <col min="14854" max="15104" width="8.140625" style="154"/>
    <col min="15105" max="15105" width="3.140625" style="154" customWidth="1"/>
    <col min="15106" max="15106" width="34.140625" style="154" customWidth="1"/>
    <col min="15107" max="15109" width="22.85546875" style="154" customWidth="1"/>
    <col min="15110" max="15360" width="8.140625" style="154"/>
    <col min="15361" max="15361" width="3.140625" style="154" customWidth="1"/>
    <col min="15362" max="15362" width="34.140625" style="154" customWidth="1"/>
    <col min="15363" max="15365" width="22.85546875" style="154" customWidth="1"/>
    <col min="15366" max="15616" width="8.140625" style="154"/>
    <col min="15617" max="15617" width="3.140625" style="154" customWidth="1"/>
    <col min="15618" max="15618" width="34.140625" style="154" customWidth="1"/>
    <col min="15619" max="15621" width="22.85546875" style="154" customWidth="1"/>
    <col min="15622" max="15872" width="8.140625" style="154"/>
    <col min="15873" max="15873" width="3.140625" style="154" customWidth="1"/>
    <col min="15874" max="15874" width="34.140625" style="154" customWidth="1"/>
    <col min="15875" max="15877" width="22.85546875" style="154" customWidth="1"/>
    <col min="15878" max="16128" width="8.140625" style="154"/>
    <col min="16129" max="16129" width="3.140625" style="154" customWidth="1"/>
    <col min="16130" max="16130" width="34.140625" style="154" customWidth="1"/>
    <col min="16131" max="16133" width="22.85546875" style="154" customWidth="1"/>
    <col min="16134" max="16384" width="8.140625" style="154"/>
  </cols>
  <sheetData>
    <row r="1" spans="2:6" ht="15">
      <c r="B1" s="147"/>
      <c r="C1" s="147"/>
      <c r="D1" s="147"/>
      <c r="E1" s="147"/>
    </row>
    <row r="2" spans="2:6" ht="15.75">
      <c r="B2" s="148" t="s">
        <v>977</v>
      </c>
      <c r="C2" s="147"/>
      <c r="D2" s="147"/>
      <c r="E2" s="147"/>
      <c r="F2" s="153"/>
    </row>
    <row r="3" spans="2:6" ht="15.75" thickBot="1">
      <c r="B3" s="147"/>
      <c r="C3" s="147"/>
      <c r="D3" s="147"/>
      <c r="E3" s="147"/>
      <c r="F3" s="153"/>
    </row>
    <row r="4" spans="2:6" ht="14.25" thickBot="1">
      <c r="B4" s="222" t="s">
        <v>978</v>
      </c>
      <c r="C4" s="222" t="s">
        <v>979</v>
      </c>
      <c r="D4" s="222" t="s">
        <v>980</v>
      </c>
      <c r="E4" s="222" t="s">
        <v>981</v>
      </c>
      <c r="F4" s="153"/>
    </row>
    <row r="5" spans="2:6" ht="14.25" thickBot="1">
      <c r="B5" s="222"/>
      <c r="C5" s="222"/>
      <c r="D5" s="222"/>
      <c r="E5" s="222"/>
      <c r="F5" s="153"/>
    </row>
    <row r="6" spans="2:6" ht="20.25" customHeight="1" thickBot="1">
      <c r="B6" s="222"/>
      <c r="C6" s="222"/>
      <c r="D6" s="222"/>
      <c r="E6" s="222"/>
      <c r="F6" s="153"/>
    </row>
    <row r="7" spans="2:6" ht="20.100000000000001" customHeight="1" thickBot="1">
      <c r="B7" s="13" t="s">
        <v>982</v>
      </c>
      <c r="C7" s="21">
        <v>136660438.18854436</v>
      </c>
      <c r="D7" s="21">
        <v>25039031.588334214</v>
      </c>
      <c r="E7" s="20">
        <f>SUM(C7:D7)</f>
        <v>161699469.77687857</v>
      </c>
      <c r="F7" s="153"/>
    </row>
    <row r="8" spans="2:6" ht="20.100000000000001" customHeight="1" thickBot="1">
      <c r="B8" s="13" t="s">
        <v>95</v>
      </c>
      <c r="C8" s="21">
        <v>107322977.63183774</v>
      </c>
      <c r="D8" s="21">
        <v>21036863.784843795</v>
      </c>
      <c r="E8" s="20">
        <f t="shared" ref="E8:E9" si="0">SUM(C8:D8)</f>
        <v>128359841.41668153</v>
      </c>
      <c r="F8" s="153"/>
    </row>
    <row r="9" spans="2:6" ht="20.100000000000001" customHeight="1" thickBot="1">
      <c r="B9" s="13" t="s">
        <v>96</v>
      </c>
      <c r="C9" s="21">
        <v>116127402.68076184</v>
      </c>
      <c r="D9" s="21">
        <v>21199116.626821999</v>
      </c>
      <c r="E9" s="20">
        <f t="shared" si="0"/>
        <v>137326519.30758384</v>
      </c>
      <c r="F9" s="153"/>
    </row>
    <row r="10" spans="2:6" ht="20.100000000000001" customHeight="1" thickBot="1">
      <c r="B10" s="17" t="s">
        <v>974</v>
      </c>
      <c r="C10" s="22">
        <f>SUM(C7:C9)</f>
        <v>360110818.50114393</v>
      </c>
      <c r="D10" s="22">
        <f t="shared" ref="D10:E10" si="1">SUM(D7:D9)</f>
        <v>67275012</v>
      </c>
      <c r="E10" s="22">
        <f t="shared" si="1"/>
        <v>427385830.50114393</v>
      </c>
      <c r="F10" s="153"/>
    </row>
    <row r="11" spans="2:6" ht="36.6" customHeight="1">
      <c r="B11" s="233" t="s">
        <v>983</v>
      </c>
      <c r="C11" s="234"/>
      <c r="D11" s="234"/>
      <c r="E11" s="234"/>
      <c r="F11" s="153"/>
    </row>
    <row r="12" spans="2:6" ht="15">
      <c r="B12" s="147" t="s">
        <v>984</v>
      </c>
      <c r="C12" s="147"/>
      <c r="D12" s="147"/>
      <c r="E12" s="147"/>
    </row>
    <row r="13" spans="2:6" ht="15">
      <c r="B13" s="147"/>
      <c r="C13" s="147"/>
      <c r="D13" s="147"/>
      <c r="E13" s="147"/>
    </row>
  </sheetData>
  <mergeCells count="5">
    <mergeCell ref="B4:B6"/>
    <mergeCell ref="C4:C6"/>
    <mergeCell ref="D4:D6"/>
    <mergeCell ref="E4:E6"/>
    <mergeCell ref="B11:E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79998168889431442"/>
  </sheetPr>
  <dimension ref="B2:Q47"/>
  <sheetViews>
    <sheetView showGridLines="0" topLeftCell="A5" zoomScale="70" zoomScaleNormal="70" workbookViewId="0">
      <selection activeCell="I16" sqref="I16"/>
    </sheetView>
  </sheetViews>
  <sheetFormatPr defaultRowHeight="15.75"/>
  <cols>
    <col min="1" max="1" width="4.85546875" style="5" customWidth="1"/>
    <col min="2" max="2" width="9.140625" style="5"/>
    <col min="3" max="3" width="22.7109375" style="5" customWidth="1"/>
    <col min="4" max="4" width="8.85546875" style="5" customWidth="1"/>
    <col min="5" max="5" width="7.85546875" style="5" customWidth="1"/>
    <col min="6" max="6" width="7.140625" style="5" customWidth="1"/>
    <col min="7" max="10" width="14.85546875" style="5" customWidth="1"/>
    <col min="11" max="12" width="13.85546875" style="5" customWidth="1"/>
    <col min="13" max="13" width="17.140625" style="5" customWidth="1"/>
    <col min="14" max="15" width="13.85546875" style="5" customWidth="1"/>
    <col min="16" max="165" width="9.140625" style="5"/>
    <col min="166" max="257" width="10.140625" style="5"/>
    <col min="258" max="258" width="8.85546875" style="5" customWidth="1"/>
    <col min="259" max="259" width="8.140625" style="5" customWidth="1"/>
    <col min="260" max="260" width="8.85546875" style="5" customWidth="1"/>
    <col min="261" max="261" width="10.140625" style="5"/>
    <col min="262" max="262" width="13.28515625" style="5" customWidth="1"/>
    <col min="263" max="263" width="12.140625" style="5" customWidth="1"/>
    <col min="264" max="265" width="10.140625" style="5"/>
    <col min="266" max="266" width="13.5703125" style="5" customWidth="1"/>
    <col min="267" max="513" width="10.140625" style="5"/>
    <col min="514" max="514" width="8.85546875" style="5" customWidth="1"/>
    <col min="515" max="515" width="8.140625" style="5" customWidth="1"/>
    <col min="516" max="516" width="8.85546875" style="5" customWidth="1"/>
    <col min="517" max="517" width="10.140625" style="5"/>
    <col min="518" max="518" width="13.28515625" style="5" customWidth="1"/>
    <col min="519" max="519" width="12.140625" style="5" customWidth="1"/>
    <col min="520" max="521" width="10.140625" style="5"/>
    <col min="522" max="522" width="13.5703125" style="5" customWidth="1"/>
    <col min="523" max="769" width="10.140625" style="5"/>
    <col min="770" max="770" width="8.85546875" style="5" customWidth="1"/>
    <col min="771" max="771" width="8.140625" style="5" customWidth="1"/>
    <col min="772" max="772" width="8.85546875" style="5" customWidth="1"/>
    <col min="773" max="773" width="10.140625" style="5"/>
    <col min="774" max="774" width="13.28515625" style="5" customWidth="1"/>
    <col min="775" max="775" width="12.140625" style="5" customWidth="1"/>
    <col min="776" max="777" width="10.140625" style="5"/>
    <col min="778" max="778" width="13.5703125" style="5" customWidth="1"/>
    <col min="779" max="1025" width="9.140625" style="5"/>
    <col min="1026" max="1026" width="8.85546875" style="5" customWidth="1"/>
    <col min="1027" max="1027" width="8.140625" style="5" customWidth="1"/>
    <col min="1028" max="1028" width="8.85546875" style="5" customWidth="1"/>
    <col min="1029" max="1029" width="10.140625" style="5"/>
    <col min="1030" max="1030" width="13.28515625" style="5" customWidth="1"/>
    <col min="1031" max="1031" width="12.140625" style="5" customWidth="1"/>
    <col min="1032" max="1033" width="10.140625" style="5"/>
    <col min="1034" max="1034" width="13.5703125" style="5" customWidth="1"/>
    <col min="1035" max="1281" width="10.140625" style="5"/>
    <col min="1282" max="1282" width="8.85546875" style="5" customWidth="1"/>
    <col min="1283" max="1283" width="8.140625" style="5" customWidth="1"/>
    <col min="1284" max="1284" width="8.85546875" style="5" customWidth="1"/>
    <col min="1285" max="1285" width="10.140625" style="5"/>
    <col min="1286" max="1286" width="13.28515625" style="5" customWidth="1"/>
    <col min="1287" max="1287" width="12.140625" style="5" customWidth="1"/>
    <col min="1288" max="1289" width="10.140625" style="5"/>
    <col min="1290" max="1290" width="13.5703125" style="5" customWidth="1"/>
    <col min="1291" max="1537" width="10.140625" style="5"/>
    <col min="1538" max="1538" width="8.85546875" style="5" customWidth="1"/>
    <col min="1539" max="1539" width="8.140625" style="5" customWidth="1"/>
    <col min="1540" max="1540" width="8.85546875" style="5" customWidth="1"/>
    <col min="1541" max="1541" width="10.140625" style="5"/>
    <col min="1542" max="1542" width="13.28515625" style="5" customWidth="1"/>
    <col min="1543" max="1543" width="12.140625" style="5" customWidth="1"/>
    <col min="1544" max="1545" width="10.140625" style="5"/>
    <col min="1546" max="1546" width="13.5703125" style="5" customWidth="1"/>
    <col min="1547" max="1793" width="10.140625" style="5"/>
    <col min="1794" max="1794" width="8.85546875" style="5" customWidth="1"/>
    <col min="1795" max="1795" width="8.140625" style="5" customWidth="1"/>
    <col min="1796" max="1796" width="8.85546875" style="5" customWidth="1"/>
    <col min="1797" max="1797" width="10.140625" style="5"/>
    <col min="1798" max="1798" width="13.28515625" style="5" customWidth="1"/>
    <col min="1799" max="1799" width="12.140625" style="5" customWidth="1"/>
    <col min="1800" max="1801" width="10.140625" style="5"/>
    <col min="1802" max="1802" width="13.5703125" style="5" customWidth="1"/>
    <col min="1803" max="2049" width="9.140625" style="5"/>
    <col min="2050" max="2050" width="8.85546875" style="5" customWidth="1"/>
    <col min="2051" max="2051" width="8.140625" style="5" customWidth="1"/>
    <col min="2052" max="2052" width="8.85546875" style="5" customWidth="1"/>
    <col min="2053" max="2053" width="10.140625" style="5"/>
    <col min="2054" max="2054" width="13.28515625" style="5" customWidth="1"/>
    <col min="2055" max="2055" width="12.140625" style="5" customWidth="1"/>
    <col min="2056" max="2057" width="10.140625" style="5"/>
    <col min="2058" max="2058" width="13.5703125" style="5" customWidth="1"/>
    <col min="2059" max="2305" width="10.140625" style="5"/>
    <col min="2306" max="2306" width="8.85546875" style="5" customWidth="1"/>
    <col min="2307" max="2307" width="8.140625" style="5" customWidth="1"/>
    <col min="2308" max="2308" width="8.85546875" style="5" customWidth="1"/>
    <col min="2309" max="2309" width="10.140625" style="5"/>
    <col min="2310" max="2310" width="13.28515625" style="5" customWidth="1"/>
    <col min="2311" max="2311" width="12.140625" style="5" customWidth="1"/>
    <col min="2312" max="2313" width="10.140625" style="5"/>
    <col min="2314" max="2314" width="13.5703125" style="5" customWidth="1"/>
    <col min="2315" max="2561" width="10.140625" style="5"/>
    <col min="2562" max="2562" width="8.85546875" style="5" customWidth="1"/>
    <col min="2563" max="2563" width="8.140625" style="5" customWidth="1"/>
    <col min="2564" max="2564" width="8.85546875" style="5" customWidth="1"/>
    <col min="2565" max="2565" width="10.140625" style="5"/>
    <col min="2566" max="2566" width="13.28515625" style="5" customWidth="1"/>
    <col min="2567" max="2567" width="12.140625" style="5" customWidth="1"/>
    <col min="2568" max="2569" width="10.140625" style="5"/>
    <col min="2570" max="2570" width="13.5703125" style="5" customWidth="1"/>
    <col min="2571" max="2817" width="10.140625" style="5"/>
    <col min="2818" max="2818" width="8.85546875" style="5" customWidth="1"/>
    <col min="2819" max="2819" width="8.140625" style="5" customWidth="1"/>
    <col min="2820" max="2820" width="8.85546875" style="5" customWidth="1"/>
    <col min="2821" max="2821" width="10.140625" style="5"/>
    <col min="2822" max="2822" width="13.28515625" style="5" customWidth="1"/>
    <col min="2823" max="2823" width="12.140625" style="5" customWidth="1"/>
    <col min="2824" max="2825" width="10.140625" style="5"/>
    <col min="2826" max="2826" width="13.5703125" style="5" customWidth="1"/>
    <col min="2827" max="3073" width="9.140625" style="5"/>
    <col min="3074" max="3074" width="8.85546875" style="5" customWidth="1"/>
    <col min="3075" max="3075" width="8.140625" style="5" customWidth="1"/>
    <col min="3076" max="3076" width="8.85546875" style="5" customWidth="1"/>
    <col min="3077" max="3077" width="10.140625" style="5"/>
    <col min="3078" max="3078" width="13.28515625" style="5" customWidth="1"/>
    <col min="3079" max="3079" width="12.140625" style="5" customWidth="1"/>
    <col min="3080" max="3081" width="10.140625" style="5"/>
    <col min="3082" max="3082" width="13.5703125" style="5" customWidth="1"/>
    <col min="3083" max="3329" width="10.140625" style="5"/>
    <col min="3330" max="3330" width="8.85546875" style="5" customWidth="1"/>
    <col min="3331" max="3331" width="8.140625" style="5" customWidth="1"/>
    <col min="3332" max="3332" width="8.85546875" style="5" customWidth="1"/>
    <col min="3333" max="3333" width="10.140625" style="5"/>
    <col min="3334" max="3334" width="13.28515625" style="5" customWidth="1"/>
    <col min="3335" max="3335" width="12.140625" style="5" customWidth="1"/>
    <col min="3336" max="3337" width="10.140625" style="5"/>
    <col min="3338" max="3338" width="13.5703125" style="5" customWidth="1"/>
    <col min="3339" max="3585" width="10.140625" style="5"/>
    <col min="3586" max="3586" width="8.85546875" style="5" customWidth="1"/>
    <col min="3587" max="3587" width="8.140625" style="5" customWidth="1"/>
    <col min="3588" max="3588" width="8.85546875" style="5" customWidth="1"/>
    <col min="3589" max="3589" width="10.140625" style="5"/>
    <col min="3590" max="3590" width="13.28515625" style="5" customWidth="1"/>
    <col min="3591" max="3591" width="12.140625" style="5" customWidth="1"/>
    <col min="3592" max="3593" width="10.140625" style="5"/>
    <col min="3594" max="3594" width="13.5703125" style="5" customWidth="1"/>
    <col min="3595" max="3841" width="10.140625" style="5"/>
    <col min="3842" max="3842" width="8.85546875" style="5" customWidth="1"/>
    <col min="3843" max="3843" width="8.140625" style="5" customWidth="1"/>
    <col min="3844" max="3844" width="8.85546875" style="5" customWidth="1"/>
    <col min="3845" max="3845" width="10.140625" style="5"/>
    <col min="3846" max="3846" width="13.28515625" style="5" customWidth="1"/>
    <col min="3847" max="3847" width="12.140625" style="5" customWidth="1"/>
    <col min="3848" max="3849" width="10.140625" style="5"/>
    <col min="3850" max="3850" width="13.5703125" style="5" customWidth="1"/>
    <col min="3851" max="4097" width="9.140625" style="5"/>
    <col min="4098" max="4098" width="8.85546875" style="5" customWidth="1"/>
    <col min="4099" max="4099" width="8.140625" style="5" customWidth="1"/>
    <col min="4100" max="4100" width="8.85546875" style="5" customWidth="1"/>
    <col min="4101" max="4101" width="10.140625" style="5"/>
    <col min="4102" max="4102" width="13.28515625" style="5" customWidth="1"/>
    <col min="4103" max="4103" width="12.140625" style="5" customWidth="1"/>
    <col min="4104" max="4105" width="10.140625" style="5"/>
    <col min="4106" max="4106" width="13.5703125" style="5" customWidth="1"/>
    <col min="4107" max="4353" width="10.140625" style="5"/>
    <col min="4354" max="4354" width="8.85546875" style="5" customWidth="1"/>
    <col min="4355" max="4355" width="8.140625" style="5" customWidth="1"/>
    <col min="4356" max="4356" width="8.85546875" style="5" customWidth="1"/>
    <col min="4357" max="4357" width="10.140625" style="5"/>
    <col min="4358" max="4358" width="13.28515625" style="5" customWidth="1"/>
    <col min="4359" max="4359" width="12.140625" style="5" customWidth="1"/>
    <col min="4360" max="4361" width="10.140625" style="5"/>
    <col min="4362" max="4362" width="13.5703125" style="5" customWidth="1"/>
    <col min="4363" max="4609" width="10.140625" style="5"/>
    <col min="4610" max="4610" width="8.85546875" style="5" customWidth="1"/>
    <col min="4611" max="4611" width="8.140625" style="5" customWidth="1"/>
    <col min="4612" max="4612" width="8.85546875" style="5" customWidth="1"/>
    <col min="4613" max="4613" width="10.140625" style="5"/>
    <col min="4614" max="4614" width="13.28515625" style="5" customWidth="1"/>
    <col min="4615" max="4615" width="12.140625" style="5" customWidth="1"/>
    <col min="4616" max="4617" width="10.140625" style="5"/>
    <col min="4618" max="4618" width="13.5703125" style="5" customWidth="1"/>
    <col min="4619" max="4865" width="10.140625" style="5"/>
    <col min="4866" max="4866" width="8.85546875" style="5" customWidth="1"/>
    <col min="4867" max="4867" width="8.140625" style="5" customWidth="1"/>
    <col min="4868" max="4868" width="8.85546875" style="5" customWidth="1"/>
    <col min="4869" max="4869" width="10.140625" style="5"/>
    <col min="4870" max="4870" width="13.28515625" style="5" customWidth="1"/>
    <col min="4871" max="4871" width="12.140625" style="5" customWidth="1"/>
    <col min="4872" max="4873" width="10.140625" style="5"/>
    <col min="4874" max="4874" width="13.5703125" style="5" customWidth="1"/>
    <col min="4875" max="5121" width="9.140625" style="5"/>
    <col min="5122" max="5122" width="8.85546875" style="5" customWidth="1"/>
    <col min="5123" max="5123" width="8.140625" style="5" customWidth="1"/>
    <col min="5124" max="5124" width="8.85546875" style="5" customWidth="1"/>
    <col min="5125" max="5125" width="10.140625" style="5"/>
    <col min="5126" max="5126" width="13.28515625" style="5" customWidth="1"/>
    <col min="5127" max="5127" width="12.140625" style="5" customWidth="1"/>
    <col min="5128" max="5129" width="10.140625" style="5"/>
    <col min="5130" max="5130" width="13.5703125" style="5" customWidth="1"/>
    <col min="5131" max="5377" width="10.140625" style="5"/>
    <col min="5378" max="5378" width="8.85546875" style="5" customWidth="1"/>
    <col min="5379" max="5379" width="8.140625" style="5" customWidth="1"/>
    <col min="5380" max="5380" width="8.85546875" style="5" customWidth="1"/>
    <col min="5381" max="5381" width="10.140625" style="5"/>
    <col min="5382" max="5382" width="13.28515625" style="5" customWidth="1"/>
    <col min="5383" max="5383" width="12.140625" style="5" customWidth="1"/>
    <col min="5384" max="5385" width="10.140625" style="5"/>
    <col min="5386" max="5386" width="13.5703125" style="5" customWidth="1"/>
    <col min="5387" max="5633" width="10.140625" style="5"/>
    <col min="5634" max="5634" width="8.85546875" style="5" customWidth="1"/>
    <col min="5635" max="5635" width="8.140625" style="5" customWidth="1"/>
    <col min="5636" max="5636" width="8.85546875" style="5" customWidth="1"/>
    <col min="5637" max="5637" width="10.140625" style="5"/>
    <col min="5638" max="5638" width="13.28515625" style="5" customWidth="1"/>
    <col min="5639" max="5639" width="12.140625" style="5" customWidth="1"/>
    <col min="5640" max="5641" width="10.140625" style="5"/>
    <col min="5642" max="5642" width="13.5703125" style="5" customWidth="1"/>
    <col min="5643" max="5889" width="10.140625" style="5"/>
    <col min="5890" max="5890" width="8.85546875" style="5" customWidth="1"/>
    <col min="5891" max="5891" width="8.140625" style="5" customWidth="1"/>
    <col min="5892" max="5892" width="8.85546875" style="5" customWidth="1"/>
    <col min="5893" max="5893" width="10.140625" style="5"/>
    <col min="5894" max="5894" width="13.28515625" style="5" customWidth="1"/>
    <col min="5895" max="5895" width="12.140625" style="5" customWidth="1"/>
    <col min="5896" max="5897" width="10.140625" style="5"/>
    <col min="5898" max="5898" width="13.5703125" style="5" customWidth="1"/>
    <col min="5899" max="6145" width="9.140625" style="5"/>
    <col min="6146" max="6146" width="8.85546875" style="5" customWidth="1"/>
    <col min="6147" max="6147" width="8.140625" style="5" customWidth="1"/>
    <col min="6148" max="6148" width="8.85546875" style="5" customWidth="1"/>
    <col min="6149" max="6149" width="10.140625" style="5"/>
    <col min="6150" max="6150" width="13.28515625" style="5" customWidth="1"/>
    <col min="6151" max="6151" width="12.140625" style="5" customWidth="1"/>
    <col min="6152" max="6153" width="10.140625" style="5"/>
    <col min="6154" max="6154" width="13.5703125" style="5" customWidth="1"/>
    <col min="6155" max="6401" width="10.140625" style="5"/>
    <col min="6402" max="6402" width="8.85546875" style="5" customWidth="1"/>
    <col min="6403" max="6403" width="8.140625" style="5" customWidth="1"/>
    <col min="6404" max="6404" width="8.85546875" style="5" customWidth="1"/>
    <col min="6405" max="6405" width="10.140625" style="5"/>
    <col min="6406" max="6406" width="13.28515625" style="5" customWidth="1"/>
    <col min="6407" max="6407" width="12.140625" style="5" customWidth="1"/>
    <col min="6408" max="6409" width="10.140625" style="5"/>
    <col min="6410" max="6410" width="13.5703125" style="5" customWidth="1"/>
    <col min="6411" max="6657" width="10.140625" style="5"/>
    <col min="6658" max="6658" width="8.85546875" style="5" customWidth="1"/>
    <col min="6659" max="6659" width="8.140625" style="5" customWidth="1"/>
    <col min="6660" max="6660" width="8.85546875" style="5" customWidth="1"/>
    <col min="6661" max="6661" width="10.140625" style="5"/>
    <col min="6662" max="6662" width="13.28515625" style="5" customWidth="1"/>
    <col min="6663" max="6663" width="12.140625" style="5" customWidth="1"/>
    <col min="6664" max="6665" width="10.140625" style="5"/>
    <col min="6666" max="6666" width="13.5703125" style="5" customWidth="1"/>
    <col min="6667" max="6913" width="10.140625" style="5"/>
    <col min="6914" max="6914" width="8.85546875" style="5" customWidth="1"/>
    <col min="6915" max="6915" width="8.140625" style="5" customWidth="1"/>
    <col min="6916" max="6916" width="8.85546875" style="5" customWidth="1"/>
    <col min="6917" max="6917" width="10.140625" style="5"/>
    <col min="6918" max="6918" width="13.28515625" style="5" customWidth="1"/>
    <col min="6919" max="6919" width="12.140625" style="5" customWidth="1"/>
    <col min="6920" max="6921" width="10.140625" style="5"/>
    <col min="6922" max="6922" width="13.5703125" style="5" customWidth="1"/>
    <col min="6923" max="7169" width="9.140625" style="5"/>
    <col min="7170" max="7170" width="8.85546875" style="5" customWidth="1"/>
    <col min="7171" max="7171" width="8.140625" style="5" customWidth="1"/>
    <col min="7172" max="7172" width="8.85546875" style="5" customWidth="1"/>
    <col min="7173" max="7173" width="10.140625" style="5"/>
    <col min="7174" max="7174" width="13.28515625" style="5" customWidth="1"/>
    <col min="7175" max="7175" width="12.140625" style="5" customWidth="1"/>
    <col min="7176" max="7177" width="10.140625" style="5"/>
    <col min="7178" max="7178" width="13.5703125" style="5" customWidth="1"/>
    <col min="7179" max="7425" width="10.140625" style="5"/>
    <col min="7426" max="7426" width="8.85546875" style="5" customWidth="1"/>
    <col min="7427" max="7427" width="8.140625" style="5" customWidth="1"/>
    <col min="7428" max="7428" width="8.85546875" style="5" customWidth="1"/>
    <col min="7429" max="7429" width="10.140625" style="5"/>
    <col min="7430" max="7430" width="13.28515625" style="5" customWidth="1"/>
    <col min="7431" max="7431" width="12.140625" style="5" customWidth="1"/>
    <col min="7432" max="7433" width="10.140625" style="5"/>
    <col min="7434" max="7434" width="13.5703125" style="5" customWidth="1"/>
    <col min="7435" max="7681" width="10.140625" style="5"/>
    <col min="7682" max="7682" width="8.85546875" style="5" customWidth="1"/>
    <col min="7683" max="7683" width="8.140625" style="5" customWidth="1"/>
    <col min="7684" max="7684" width="8.85546875" style="5" customWidth="1"/>
    <col min="7685" max="7685" width="10.140625" style="5"/>
    <col min="7686" max="7686" width="13.28515625" style="5" customWidth="1"/>
    <col min="7687" max="7687" width="12.140625" style="5" customWidth="1"/>
    <col min="7688" max="7689" width="10.140625" style="5"/>
    <col min="7690" max="7690" width="13.5703125" style="5" customWidth="1"/>
    <col min="7691" max="7937" width="10.140625" style="5"/>
    <col min="7938" max="7938" width="8.85546875" style="5" customWidth="1"/>
    <col min="7939" max="7939" width="8.140625" style="5" customWidth="1"/>
    <col min="7940" max="7940" width="8.85546875" style="5" customWidth="1"/>
    <col min="7941" max="7941" width="10.140625" style="5"/>
    <col min="7942" max="7942" width="13.28515625" style="5" customWidth="1"/>
    <col min="7943" max="7943" width="12.140625" style="5" customWidth="1"/>
    <col min="7944" max="7945" width="10.140625" style="5"/>
    <col min="7946" max="7946" width="13.5703125" style="5" customWidth="1"/>
    <col min="7947" max="8193" width="9.140625" style="5"/>
    <col min="8194" max="8194" width="8.85546875" style="5" customWidth="1"/>
    <col min="8195" max="8195" width="8.140625" style="5" customWidth="1"/>
    <col min="8196" max="8196" width="8.85546875" style="5" customWidth="1"/>
    <col min="8197" max="8197" width="10.140625" style="5"/>
    <col min="8198" max="8198" width="13.28515625" style="5" customWidth="1"/>
    <col min="8199" max="8199" width="12.140625" style="5" customWidth="1"/>
    <col min="8200" max="8201" width="10.140625" style="5"/>
    <col min="8202" max="8202" width="13.5703125" style="5" customWidth="1"/>
    <col min="8203" max="8449" width="10.140625" style="5"/>
    <col min="8450" max="8450" width="8.85546875" style="5" customWidth="1"/>
    <col min="8451" max="8451" width="8.140625" style="5" customWidth="1"/>
    <col min="8452" max="8452" width="8.85546875" style="5" customWidth="1"/>
    <col min="8453" max="8453" width="10.140625" style="5"/>
    <col min="8454" max="8454" width="13.28515625" style="5" customWidth="1"/>
    <col min="8455" max="8455" width="12.140625" style="5" customWidth="1"/>
    <col min="8456" max="8457" width="10.140625" style="5"/>
    <col min="8458" max="8458" width="13.5703125" style="5" customWidth="1"/>
    <col min="8459" max="8705" width="10.140625" style="5"/>
    <col min="8706" max="8706" width="8.85546875" style="5" customWidth="1"/>
    <col min="8707" max="8707" width="8.140625" style="5" customWidth="1"/>
    <col min="8708" max="8708" width="8.85546875" style="5" customWidth="1"/>
    <col min="8709" max="8709" width="10.140625" style="5"/>
    <col min="8710" max="8710" width="13.28515625" style="5" customWidth="1"/>
    <col min="8711" max="8711" width="12.140625" style="5" customWidth="1"/>
    <col min="8712" max="8713" width="10.140625" style="5"/>
    <col min="8714" max="8714" width="13.5703125" style="5" customWidth="1"/>
    <col min="8715" max="8961" width="10.140625" style="5"/>
    <col min="8962" max="8962" width="8.85546875" style="5" customWidth="1"/>
    <col min="8963" max="8963" width="8.140625" style="5" customWidth="1"/>
    <col min="8964" max="8964" width="8.85546875" style="5" customWidth="1"/>
    <col min="8965" max="8965" width="10.140625" style="5"/>
    <col min="8966" max="8966" width="13.28515625" style="5" customWidth="1"/>
    <col min="8967" max="8967" width="12.140625" style="5" customWidth="1"/>
    <col min="8968" max="8969" width="10.140625" style="5"/>
    <col min="8970" max="8970" width="13.5703125" style="5" customWidth="1"/>
    <col min="8971" max="9217" width="9.140625" style="5"/>
    <col min="9218" max="9218" width="8.85546875" style="5" customWidth="1"/>
    <col min="9219" max="9219" width="8.140625" style="5" customWidth="1"/>
    <col min="9220" max="9220" width="8.85546875" style="5" customWidth="1"/>
    <col min="9221" max="9221" width="10.140625" style="5"/>
    <col min="9222" max="9222" width="13.28515625" style="5" customWidth="1"/>
    <col min="9223" max="9223" width="12.140625" style="5" customWidth="1"/>
    <col min="9224" max="9225" width="10.140625" style="5"/>
    <col min="9226" max="9226" width="13.5703125" style="5" customWidth="1"/>
    <col min="9227" max="9473" width="10.140625" style="5"/>
    <col min="9474" max="9474" width="8.85546875" style="5" customWidth="1"/>
    <col min="9475" max="9475" width="8.140625" style="5" customWidth="1"/>
    <col min="9476" max="9476" width="8.85546875" style="5" customWidth="1"/>
    <col min="9477" max="9477" width="10.140625" style="5"/>
    <col min="9478" max="9478" width="13.28515625" style="5" customWidth="1"/>
    <col min="9479" max="9479" width="12.140625" style="5" customWidth="1"/>
    <col min="9480" max="9481" width="10.140625" style="5"/>
    <col min="9482" max="9482" width="13.5703125" style="5" customWidth="1"/>
    <col min="9483" max="9729" width="10.140625" style="5"/>
    <col min="9730" max="9730" width="8.85546875" style="5" customWidth="1"/>
    <col min="9731" max="9731" width="8.140625" style="5" customWidth="1"/>
    <col min="9732" max="9732" width="8.85546875" style="5" customWidth="1"/>
    <col min="9733" max="9733" width="10.140625" style="5"/>
    <col min="9734" max="9734" width="13.28515625" style="5" customWidth="1"/>
    <col min="9735" max="9735" width="12.140625" style="5" customWidth="1"/>
    <col min="9736" max="9737" width="10.140625" style="5"/>
    <col min="9738" max="9738" width="13.5703125" style="5" customWidth="1"/>
    <col min="9739" max="9985" width="10.140625" style="5"/>
    <col min="9986" max="9986" width="8.85546875" style="5" customWidth="1"/>
    <col min="9987" max="9987" width="8.140625" style="5" customWidth="1"/>
    <col min="9988" max="9988" width="8.85546875" style="5" customWidth="1"/>
    <col min="9989" max="9989" width="10.140625" style="5"/>
    <col min="9990" max="9990" width="13.28515625" style="5" customWidth="1"/>
    <col min="9991" max="9991" width="12.140625" style="5" customWidth="1"/>
    <col min="9992" max="9993" width="10.140625" style="5"/>
    <col min="9994" max="9994" width="13.5703125" style="5" customWidth="1"/>
    <col min="9995" max="10241" width="9.140625" style="5"/>
    <col min="10242" max="10242" width="8.85546875" style="5" customWidth="1"/>
    <col min="10243" max="10243" width="8.140625" style="5" customWidth="1"/>
    <col min="10244" max="10244" width="8.85546875" style="5" customWidth="1"/>
    <col min="10245" max="10245" width="10.140625" style="5"/>
    <col min="10246" max="10246" width="13.28515625" style="5" customWidth="1"/>
    <col min="10247" max="10247" width="12.140625" style="5" customWidth="1"/>
    <col min="10248" max="10249" width="10.140625" style="5"/>
    <col min="10250" max="10250" width="13.5703125" style="5" customWidth="1"/>
    <col min="10251" max="10497" width="10.140625" style="5"/>
    <col min="10498" max="10498" width="8.85546875" style="5" customWidth="1"/>
    <col min="10499" max="10499" width="8.140625" style="5" customWidth="1"/>
    <col min="10500" max="10500" width="8.85546875" style="5" customWidth="1"/>
    <col min="10501" max="10501" width="10.140625" style="5"/>
    <col min="10502" max="10502" width="13.28515625" style="5" customWidth="1"/>
    <col min="10503" max="10503" width="12.140625" style="5" customWidth="1"/>
    <col min="10504" max="10505" width="10.140625" style="5"/>
    <col min="10506" max="10506" width="13.5703125" style="5" customWidth="1"/>
    <col min="10507" max="10753" width="10.140625" style="5"/>
    <col min="10754" max="10754" width="8.85546875" style="5" customWidth="1"/>
    <col min="10755" max="10755" width="8.140625" style="5" customWidth="1"/>
    <col min="10756" max="10756" width="8.85546875" style="5" customWidth="1"/>
    <col min="10757" max="10757" width="10.140625" style="5"/>
    <col min="10758" max="10758" width="13.28515625" style="5" customWidth="1"/>
    <col min="10759" max="10759" width="12.140625" style="5" customWidth="1"/>
    <col min="10760" max="10761" width="10.140625" style="5"/>
    <col min="10762" max="10762" width="13.5703125" style="5" customWidth="1"/>
    <col min="10763" max="11009" width="10.140625" style="5"/>
    <col min="11010" max="11010" width="8.85546875" style="5" customWidth="1"/>
    <col min="11011" max="11011" width="8.140625" style="5" customWidth="1"/>
    <col min="11012" max="11012" width="8.85546875" style="5" customWidth="1"/>
    <col min="11013" max="11013" width="10.140625" style="5"/>
    <col min="11014" max="11014" width="13.28515625" style="5" customWidth="1"/>
    <col min="11015" max="11015" width="12.140625" style="5" customWidth="1"/>
    <col min="11016" max="11017" width="10.140625" style="5"/>
    <col min="11018" max="11018" width="13.5703125" style="5" customWidth="1"/>
    <col min="11019" max="11265" width="9.140625" style="5"/>
    <col min="11266" max="11266" width="8.85546875" style="5" customWidth="1"/>
    <col min="11267" max="11267" width="8.140625" style="5" customWidth="1"/>
    <col min="11268" max="11268" width="8.85546875" style="5" customWidth="1"/>
    <col min="11269" max="11269" width="10.140625" style="5"/>
    <col min="11270" max="11270" width="13.28515625" style="5" customWidth="1"/>
    <col min="11271" max="11271" width="12.140625" style="5" customWidth="1"/>
    <col min="11272" max="11273" width="10.140625" style="5"/>
    <col min="11274" max="11274" width="13.5703125" style="5" customWidth="1"/>
    <col min="11275" max="11521" width="10.140625" style="5"/>
    <col min="11522" max="11522" width="8.85546875" style="5" customWidth="1"/>
    <col min="11523" max="11523" width="8.140625" style="5" customWidth="1"/>
    <col min="11524" max="11524" width="8.85546875" style="5" customWidth="1"/>
    <col min="11525" max="11525" width="10.140625" style="5"/>
    <col min="11526" max="11526" width="13.28515625" style="5" customWidth="1"/>
    <col min="11527" max="11527" width="12.140625" style="5" customWidth="1"/>
    <col min="11528" max="11529" width="10.140625" style="5"/>
    <col min="11530" max="11530" width="13.5703125" style="5" customWidth="1"/>
    <col min="11531" max="11777" width="10.140625" style="5"/>
    <col min="11778" max="11778" width="8.85546875" style="5" customWidth="1"/>
    <col min="11779" max="11779" width="8.140625" style="5" customWidth="1"/>
    <col min="11780" max="11780" width="8.85546875" style="5" customWidth="1"/>
    <col min="11781" max="11781" width="10.140625" style="5"/>
    <col min="11782" max="11782" width="13.28515625" style="5" customWidth="1"/>
    <col min="11783" max="11783" width="12.140625" style="5" customWidth="1"/>
    <col min="11784" max="11785" width="10.140625" style="5"/>
    <col min="11786" max="11786" width="13.5703125" style="5" customWidth="1"/>
    <col min="11787" max="12033" width="10.140625" style="5"/>
    <col min="12034" max="12034" width="8.85546875" style="5" customWidth="1"/>
    <col min="12035" max="12035" width="8.140625" style="5" customWidth="1"/>
    <col min="12036" max="12036" width="8.85546875" style="5" customWidth="1"/>
    <col min="12037" max="12037" width="10.140625" style="5"/>
    <col min="12038" max="12038" width="13.28515625" style="5" customWidth="1"/>
    <col min="12039" max="12039" width="12.140625" style="5" customWidth="1"/>
    <col min="12040" max="12041" width="10.140625" style="5"/>
    <col min="12042" max="12042" width="13.5703125" style="5" customWidth="1"/>
    <col min="12043" max="12289" width="9.140625" style="5"/>
    <col min="12290" max="12290" width="8.85546875" style="5" customWidth="1"/>
    <col min="12291" max="12291" width="8.140625" style="5" customWidth="1"/>
    <col min="12292" max="12292" width="8.85546875" style="5" customWidth="1"/>
    <col min="12293" max="12293" width="10.140625" style="5"/>
    <col min="12294" max="12294" width="13.28515625" style="5" customWidth="1"/>
    <col min="12295" max="12295" width="12.140625" style="5" customWidth="1"/>
    <col min="12296" max="12297" width="10.140625" style="5"/>
    <col min="12298" max="12298" width="13.5703125" style="5" customWidth="1"/>
    <col min="12299" max="12545" width="10.140625" style="5"/>
    <col min="12546" max="12546" width="8.85546875" style="5" customWidth="1"/>
    <col min="12547" max="12547" width="8.140625" style="5" customWidth="1"/>
    <col min="12548" max="12548" width="8.85546875" style="5" customWidth="1"/>
    <col min="12549" max="12549" width="10.140625" style="5"/>
    <col min="12550" max="12550" width="13.28515625" style="5" customWidth="1"/>
    <col min="12551" max="12551" width="12.140625" style="5" customWidth="1"/>
    <col min="12552" max="12553" width="10.140625" style="5"/>
    <col min="12554" max="12554" width="13.5703125" style="5" customWidth="1"/>
    <col min="12555" max="12801" width="10.140625" style="5"/>
    <col min="12802" max="12802" width="8.85546875" style="5" customWidth="1"/>
    <col min="12803" max="12803" width="8.140625" style="5" customWidth="1"/>
    <col min="12804" max="12804" width="8.85546875" style="5" customWidth="1"/>
    <col min="12805" max="12805" width="10.140625" style="5"/>
    <col min="12806" max="12806" width="13.28515625" style="5" customWidth="1"/>
    <col min="12807" max="12807" width="12.140625" style="5" customWidth="1"/>
    <col min="12808" max="12809" width="10.140625" style="5"/>
    <col min="12810" max="12810" width="13.5703125" style="5" customWidth="1"/>
    <col min="12811" max="13057" width="10.140625" style="5"/>
    <col min="13058" max="13058" width="8.85546875" style="5" customWidth="1"/>
    <col min="13059" max="13059" width="8.140625" style="5" customWidth="1"/>
    <col min="13060" max="13060" width="8.85546875" style="5" customWidth="1"/>
    <col min="13061" max="13061" width="10.140625" style="5"/>
    <col min="13062" max="13062" width="13.28515625" style="5" customWidth="1"/>
    <col min="13063" max="13063" width="12.140625" style="5" customWidth="1"/>
    <col min="13064" max="13065" width="10.140625" style="5"/>
    <col min="13066" max="13066" width="13.5703125" style="5" customWidth="1"/>
    <col min="13067" max="13313" width="9.140625" style="5"/>
    <col min="13314" max="13314" width="8.85546875" style="5" customWidth="1"/>
    <col min="13315" max="13315" width="8.140625" style="5" customWidth="1"/>
    <col min="13316" max="13316" width="8.85546875" style="5" customWidth="1"/>
    <col min="13317" max="13317" width="10.140625" style="5"/>
    <col min="13318" max="13318" width="13.28515625" style="5" customWidth="1"/>
    <col min="13319" max="13319" width="12.140625" style="5" customWidth="1"/>
    <col min="13320" max="13321" width="10.140625" style="5"/>
    <col min="13322" max="13322" width="13.5703125" style="5" customWidth="1"/>
    <col min="13323" max="13569" width="10.140625" style="5"/>
    <col min="13570" max="13570" width="8.85546875" style="5" customWidth="1"/>
    <col min="13571" max="13571" width="8.140625" style="5" customWidth="1"/>
    <col min="13572" max="13572" width="8.85546875" style="5" customWidth="1"/>
    <col min="13573" max="13573" width="10.140625" style="5"/>
    <col min="13574" max="13574" width="13.28515625" style="5" customWidth="1"/>
    <col min="13575" max="13575" width="12.140625" style="5" customWidth="1"/>
    <col min="13576" max="13577" width="10.140625" style="5"/>
    <col min="13578" max="13578" width="13.5703125" style="5" customWidth="1"/>
    <col min="13579" max="13825" width="10.140625" style="5"/>
    <col min="13826" max="13826" width="8.85546875" style="5" customWidth="1"/>
    <col min="13827" max="13827" width="8.140625" style="5" customWidth="1"/>
    <col min="13828" max="13828" width="8.85546875" style="5" customWidth="1"/>
    <col min="13829" max="13829" width="10.140625" style="5"/>
    <col min="13830" max="13830" width="13.28515625" style="5" customWidth="1"/>
    <col min="13831" max="13831" width="12.140625" style="5" customWidth="1"/>
    <col min="13832" max="13833" width="10.140625" style="5"/>
    <col min="13834" max="13834" width="13.5703125" style="5" customWidth="1"/>
    <col min="13835" max="14081" width="10.140625" style="5"/>
    <col min="14082" max="14082" width="8.85546875" style="5" customWidth="1"/>
    <col min="14083" max="14083" width="8.140625" style="5" customWidth="1"/>
    <col min="14084" max="14084" width="8.85546875" style="5" customWidth="1"/>
    <col min="14085" max="14085" width="10.140625" style="5"/>
    <col min="14086" max="14086" width="13.28515625" style="5" customWidth="1"/>
    <col min="14087" max="14087" width="12.140625" style="5" customWidth="1"/>
    <col min="14088" max="14089" width="10.140625" style="5"/>
    <col min="14090" max="14090" width="13.5703125" style="5" customWidth="1"/>
    <col min="14091" max="14337" width="9.140625" style="5"/>
    <col min="14338" max="14338" width="8.85546875" style="5" customWidth="1"/>
    <col min="14339" max="14339" width="8.140625" style="5" customWidth="1"/>
    <col min="14340" max="14340" width="8.85546875" style="5" customWidth="1"/>
    <col min="14341" max="14341" width="10.140625" style="5"/>
    <col min="14342" max="14342" width="13.28515625" style="5" customWidth="1"/>
    <col min="14343" max="14343" width="12.140625" style="5" customWidth="1"/>
    <col min="14344" max="14345" width="10.140625" style="5"/>
    <col min="14346" max="14346" width="13.5703125" style="5" customWidth="1"/>
    <col min="14347" max="14593" width="10.140625" style="5"/>
    <col min="14594" max="14594" width="8.85546875" style="5" customWidth="1"/>
    <col min="14595" max="14595" width="8.140625" style="5" customWidth="1"/>
    <col min="14596" max="14596" width="8.85546875" style="5" customWidth="1"/>
    <col min="14597" max="14597" width="10.140625" style="5"/>
    <col min="14598" max="14598" width="13.28515625" style="5" customWidth="1"/>
    <col min="14599" max="14599" width="12.140625" style="5" customWidth="1"/>
    <col min="14600" max="14601" width="10.140625" style="5"/>
    <col min="14602" max="14602" width="13.5703125" style="5" customWidth="1"/>
    <col min="14603" max="14849" width="10.140625" style="5"/>
    <col min="14850" max="14850" width="8.85546875" style="5" customWidth="1"/>
    <col min="14851" max="14851" width="8.140625" style="5" customWidth="1"/>
    <col min="14852" max="14852" width="8.85546875" style="5" customWidth="1"/>
    <col min="14853" max="14853" width="10.140625" style="5"/>
    <col min="14854" max="14854" width="13.28515625" style="5" customWidth="1"/>
    <col min="14855" max="14855" width="12.140625" style="5" customWidth="1"/>
    <col min="14856" max="14857" width="10.140625" style="5"/>
    <col min="14858" max="14858" width="13.5703125" style="5" customWidth="1"/>
    <col min="14859" max="15105" width="10.140625" style="5"/>
    <col min="15106" max="15106" width="8.85546875" style="5" customWidth="1"/>
    <col min="15107" max="15107" width="8.140625" style="5" customWidth="1"/>
    <col min="15108" max="15108" width="8.85546875" style="5" customWidth="1"/>
    <col min="15109" max="15109" width="10.140625" style="5"/>
    <col min="15110" max="15110" width="13.28515625" style="5" customWidth="1"/>
    <col min="15111" max="15111" width="12.140625" style="5" customWidth="1"/>
    <col min="15112" max="15113" width="10.140625" style="5"/>
    <col min="15114" max="15114" width="13.5703125" style="5" customWidth="1"/>
    <col min="15115" max="15361" width="9.140625" style="5"/>
    <col min="15362" max="15362" width="8.85546875" style="5" customWidth="1"/>
    <col min="15363" max="15363" width="8.140625" style="5" customWidth="1"/>
    <col min="15364" max="15364" width="8.85546875" style="5" customWidth="1"/>
    <col min="15365" max="15365" width="10.140625" style="5"/>
    <col min="15366" max="15366" width="13.28515625" style="5" customWidth="1"/>
    <col min="15367" max="15367" width="12.140625" style="5" customWidth="1"/>
    <col min="15368" max="15369" width="10.140625" style="5"/>
    <col min="15370" max="15370" width="13.5703125" style="5" customWidth="1"/>
    <col min="15371" max="15617" width="10.140625" style="5"/>
    <col min="15618" max="15618" width="8.85546875" style="5" customWidth="1"/>
    <col min="15619" max="15619" width="8.140625" style="5" customWidth="1"/>
    <col min="15620" max="15620" width="8.85546875" style="5" customWidth="1"/>
    <col min="15621" max="15621" width="10.140625" style="5"/>
    <col min="15622" max="15622" width="13.28515625" style="5" customWidth="1"/>
    <col min="15623" max="15623" width="12.140625" style="5" customWidth="1"/>
    <col min="15624" max="15625" width="10.140625" style="5"/>
    <col min="15626" max="15626" width="13.5703125" style="5" customWidth="1"/>
    <col min="15627" max="15873" width="10.140625" style="5"/>
    <col min="15874" max="15874" width="8.85546875" style="5" customWidth="1"/>
    <col min="15875" max="15875" width="8.140625" style="5" customWidth="1"/>
    <col min="15876" max="15876" width="8.85546875" style="5" customWidth="1"/>
    <col min="15877" max="15877" width="10.140625" style="5"/>
    <col min="15878" max="15878" width="13.28515625" style="5" customWidth="1"/>
    <col min="15879" max="15879" width="12.140625" style="5" customWidth="1"/>
    <col min="15880" max="15881" width="10.140625" style="5"/>
    <col min="15882" max="15882" width="13.5703125" style="5" customWidth="1"/>
    <col min="15883" max="16129" width="10.140625" style="5"/>
    <col min="16130" max="16130" width="8.85546875" style="5" customWidth="1"/>
    <col min="16131" max="16131" width="8.140625" style="5" customWidth="1"/>
    <col min="16132" max="16132" width="8.85546875" style="5" customWidth="1"/>
    <col min="16133" max="16133" width="10.140625" style="5"/>
    <col min="16134" max="16134" width="13.28515625" style="5" customWidth="1"/>
    <col min="16135" max="16135" width="12.140625" style="5" customWidth="1"/>
    <col min="16136" max="16137" width="10.140625" style="5"/>
    <col min="16138" max="16138" width="13.5703125" style="5" customWidth="1"/>
    <col min="16139" max="16382" width="10.140625" style="5"/>
    <col min="16383" max="16384" width="10.140625" style="5" customWidth="1"/>
  </cols>
  <sheetData>
    <row r="2" spans="2:17">
      <c r="B2" s="1" t="s">
        <v>985</v>
      </c>
      <c r="C2" s="2"/>
      <c r="D2" s="2"/>
      <c r="E2" s="2"/>
      <c r="F2" s="2"/>
      <c r="G2" s="2"/>
      <c r="H2" s="2"/>
      <c r="I2" s="2"/>
      <c r="J2" s="2"/>
      <c r="K2" s="2"/>
      <c r="L2" s="2"/>
      <c r="M2" s="2"/>
    </row>
    <row r="3" spans="2:17" ht="16.5" thickBot="1">
      <c r="B3" s="1"/>
      <c r="C3" s="2"/>
      <c r="D3" s="2"/>
      <c r="E3" s="2"/>
      <c r="F3" s="2"/>
      <c r="G3" s="2"/>
      <c r="H3" s="2"/>
      <c r="I3" s="2"/>
      <c r="J3" s="2"/>
      <c r="K3" s="2"/>
      <c r="L3" s="2"/>
      <c r="M3" s="2"/>
    </row>
    <row r="4" spans="2:17" ht="15.75" customHeight="1" thickBot="1">
      <c r="B4" s="236" t="s">
        <v>978</v>
      </c>
      <c r="C4" s="236"/>
      <c r="D4" s="236" t="s">
        <v>986</v>
      </c>
      <c r="E4" s="236"/>
      <c r="F4" s="236"/>
      <c r="G4" s="236" t="s">
        <v>987</v>
      </c>
      <c r="H4" s="236"/>
      <c r="I4" s="236"/>
      <c r="J4" s="236"/>
      <c r="K4" s="236" t="s">
        <v>988</v>
      </c>
      <c r="L4" s="236"/>
      <c r="M4" s="236"/>
      <c r="N4" s="236"/>
      <c r="O4" s="236"/>
    </row>
    <row r="5" spans="2:17" ht="15.75" customHeight="1" thickBot="1">
      <c r="B5" s="236"/>
      <c r="C5" s="236"/>
      <c r="D5" s="236"/>
      <c r="E5" s="236"/>
      <c r="F5" s="236"/>
      <c r="G5" s="236"/>
      <c r="H5" s="236"/>
      <c r="I5" s="236"/>
      <c r="J5" s="236"/>
      <c r="K5" s="236"/>
      <c r="L5" s="236"/>
      <c r="M5" s="236"/>
      <c r="N5" s="236"/>
      <c r="O5" s="236"/>
    </row>
    <row r="6" spans="2:17" ht="31.5" customHeight="1" thickBot="1">
      <c r="B6" s="239" t="s">
        <v>989</v>
      </c>
      <c r="C6" s="239"/>
      <c r="D6" s="215" t="s">
        <v>990</v>
      </c>
      <c r="E6" s="215" t="s">
        <v>991</v>
      </c>
      <c r="F6" s="215" t="s">
        <v>992</v>
      </c>
      <c r="G6" s="215" t="s">
        <v>993</v>
      </c>
      <c r="H6" s="215"/>
      <c r="I6" s="215" t="s">
        <v>994</v>
      </c>
      <c r="J6" s="215" t="s">
        <v>995</v>
      </c>
      <c r="K6" s="215" t="s">
        <v>996</v>
      </c>
      <c r="L6" s="215" t="s">
        <v>997</v>
      </c>
      <c r="M6" s="215" t="s">
        <v>998</v>
      </c>
      <c r="N6" s="215" t="s">
        <v>999</v>
      </c>
      <c r="O6" s="215" t="s">
        <v>1000</v>
      </c>
    </row>
    <row r="7" spans="2:17" ht="32.25" thickBot="1">
      <c r="B7" s="239"/>
      <c r="C7" s="239"/>
      <c r="D7" s="215"/>
      <c r="E7" s="215"/>
      <c r="F7" s="215"/>
      <c r="G7" s="182" t="s">
        <v>1001</v>
      </c>
      <c r="H7" s="182" t="s">
        <v>1002</v>
      </c>
      <c r="I7" s="215"/>
      <c r="J7" s="215"/>
      <c r="K7" s="215"/>
      <c r="L7" s="215"/>
      <c r="M7" s="215"/>
      <c r="N7" s="215"/>
      <c r="O7" s="215"/>
    </row>
    <row r="8" spans="2:17" ht="17.100000000000001" customHeight="1" thickBot="1">
      <c r="B8" s="213" t="s">
        <v>111</v>
      </c>
      <c r="C8" s="238"/>
      <c r="D8" s="181" t="s">
        <v>36</v>
      </c>
      <c r="E8" s="28">
        <v>1</v>
      </c>
      <c r="F8" s="29">
        <f>O8/J8</f>
        <v>0.92502639037637158</v>
      </c>
      <c r="G8" s="23">
        <v>8089.0123785000005</v>
      </c>
      <c r="H8" s="23">
        <v>47655.67285327</v>
      </c>
      <c r="I8" s="14">
        <v>6648.6614900000004</v>
      </c>
      <c r="J8" s="24">
        <f>SUM(G8:I8)</f>
        <v>62393.346721770002</v>
      </c>
      <c r="K8" s="14">
        <v>15881.625115534771</v>
      </c>
      <c r="L8" s="14">
        <v>31653.491238786399</v>
      </c>
      <c r="M8" s="14">
        <v>10180.375947219141</v>
      </c>
      <c r="N8" s="26">
        <v>0</v>
      </c>
      <c r="O8" s="24">
        <f>SUM(K8:N8)</f>
        <v>57715.492301540318</v>
      </c>
    </row>
    <row r="9" spans="2:17" ht="16.5" thickBot="1">
      <c r="B9" s="213" t="s">
        <v>111</v>
      </c>
      <c r="C9" s="238"/>
      <c r="D9" s="181" t="s">
        <v>37</v>
      </c>
      <c r="E9" s="28">
        <v>1</v>
      </c>
      <c r="F9" s="29">
        <f t="shared" ref="F9:F12" si="0">O9/J9</f>
        <v>0.9093031844498719</v>
      </c>
      <c r="G9" s="23">
        <v>8366.4004570750003</v>
      </c>
      <c r="H9" s="23">
        <v>48062.858653749514</v>
      </c>
      <c r="I9" s="14">
        <v>6648.9614900000006</v>
      </c>
      <c r="J9" s="24">
        <f t="shared" ref="J9:J11" si="1">SUM(G9:I9)</f>
        <v>63078.220600824512</v>
      </c>
      <c r="K9" s="14">
        <v>15382.839873321031</v>
      </c>
      <c r="L9" s="14">
        <v>31552.141015307301</v>
      </c>
      <c r="M9" s="14">
        <v>10422.245973132911</v>
      </c>
      <c r="N9" s="26">
        <v>0</v>
      </c>
      <c r="O9" s="24">
        <f t="shared" ref="O9:O13" si="2">SUM(K9:N9)</f>
        <v>57357.226861761243</v>
      </c>
    </row>
    <row r="10" spans="2:17" ht="16.5" thickBot="1">
      <c r="B10" s="213" t="s">
        <v>111</v>
      </c>
      <c r="C10" s="238"/>
      <c r="D10" s="181" t="s">
        <v>38</v>
      </c>
      <c r="E10" s="28">
        <v>1</v>
      </c>
      <c r="F10" s="29">
        <f t="shared" si="0"/>
        <v>0.77302689362749888</v>
      </c>
      <c r="G10" s="23">
        <v>8671.075413492501</v>
      </c>
      <c r="H10" s="23">
        <v>58373.846726205607</v>
      </c>
      <c r="I10" s="14">
        <v>6649.6114900000002</v>
      </c>
      <c r="J10" s="24">
        <f t="shared" si="1"/>
        <v>73694.533629698111</v>
      </c>
      <c r="K10" s="14">
        <v>15375.98247743371</v>
      </c>
      <c r="L10" s="14">
        <v>30814.718892646397</v>
      </c>
      <c r="M10" s="14">
        <v>10777.155039012679</v>
      </c>
      <c r="N10" s="26">
        <v>0</v>
      </c>
      <c r="O10" s="24">
        <f t="shared" si="2"/>
        <v>56967.856409092783</v>
      </c>
    </row>
    <row r="11" spans="2:17" ht="16.5" thickBot="1">
      <c r="B11" s="213" t="s">
        <v>111</v>
      </c>
      <c r="C11" s="238"/>
      <c r="D11" s="181" t="s">
        <v>39</v>
      </c>
      <c r="E11" s="28">
        <v>1</v>
      </c>
      <c r="F11" s="29">
        <f t="shared" si="0"/>
        <v>0.75050081825988302</v>
      </c>
      <c r="G11" s="23">
        <v>8929.337682799498</v>
      </c>
      <c r="H11" s="23">
        <v>58412.792766279817</v>
      </c>
      <c r="I11" s="14">
        <v>6650.2114899999997</v>
      </c>
      <c r="J11" s="24">
        <f t="shared" si="1"/>
        <v>73992.341939079313</v>
      </c>
      <c r="K11" s="14">
        <v>15267.43958396561</v>
      </c>
      <c r="L11" s="14">
        <v>29260.456842624499</v>
      </c>
      <c r="M11" s="14">
        <v>11003.416743653979</v>
      </c>
      <c r="N11" s="26">
        <v>0</v>
      </c>
      <c r="O11" s="24">
        <f t="shared" si="2"/>
        <v>55531.313170244088</v>
      </c>
      <c r="Q11" s="156"/>
    </row>
    <row r="12" spans="2:17" ht="16.5" thickBot="1">
      <c r="B12" s="213" t="s">
        <v>111</v>
      </c>
      <c r="C12" s="238"/>
      <c r="D12" s="181" t="s">
        <v>40</v>
      </c>
      <c r="E12" s="28">
        <v>1</v>
      </c>
      <c r="F12" s="29">
        <f t="shared" si="0"/>
        <v>0.74329006884281723</v>
      </c>
      <c r="G12" s="23">
        <v>9192.385616177362</v>
      </c>
      <c r="H12" s="23">
        <v>58451.805547186741</v>
      </c>
      <c r="I12" s="14">
        <v>6647.4114900000004</v>
      </c>
      <c r="J12" s="24">
        <f>SUM(G12:I12)</f>
        <v>74291.602653364098</v>
      </c>
      <c r="K12" s="14">
        <v>14917.245272675262</v>
      </c>
      <c r="L12" s="14">
        <v>29034.0751015723</v>
      </c>
      <c r="M12" s="14">
        <v>11268.89007641466</v>
      </c>
      <c r="N12" s="26">
        <v>0</v>
      </c>
      <c r="O12" s="24">
        <f t="shared" si="2"/>
        <v>55220.21045066222</v>
      </c>
    </row>
    <row r="13" spans="2:17" ht="16.5" thickBot="1">
      <c r="B13" s="213" t="str">
        <f xml:space="preserve"> _xlfn.CONCAT(B12, " Total")</f>
        <v>Residential Energy Efficiency Total</v>
      </c>
      <c r="C13" s="213"/>
      <c r="D13" s="10"/>
      <c r="E13" s="10"/>
      <c r="F13" s="12"/>
      <c r="G13" s="15">
        <f>SUM(G8:G12)</f>
        <v>43248.211548044361</v>
      </c>
      <c r="H13" s="15">
        <f t="shared" ref="H13" si="3">SUM(H8:H12)</f>
        <v>270956.97654669167</v>
      </c>
      <c r="I13" s="15">
        <f t="shared" ref="I13" si="4">SUM(I8:I12)</f>
        <v>33244.857449999996</v>
      </c>
      <c r="J13" s="24">
        <f>SUM(G13:I13)</f>
        <v>347450.04554473603</v>
      </c>
      <c r="K13" s="15">
        <f>SUM(K8:K12)</f>
        <v>76825.132322930382</v>
      </c>
      <c r="L13" s="15">
        <f t="shared" ref="L13:N13" si="5">SUM(L8:L12)</f>
        <v>152314.8830909369</v>
      </c>
      <c r="M13" s="15">
        <f t="shared" si="5"/>
        <v>53652.083779433371</v>
      </c>
      <c r="N13" s="15">
        <f t="shared" si="5"/>
        <v>0</v>
      </c>
      <c r="O13" s="24">
        <f t="shared" si="2"/>
        <v>282792.09919330064</v>
      </c>
    </row>
    <row r="14" spans="2:17" ht="16.5" thickBot="1">
      <c r="B14" s="213" t="s">
        <v>115</v>
      </c>
      <c r="C14" s="238"/>
      <c r="D14" s="181" t="s">
        <v>36</v>
      </c>
      <c r="E14" s="28">
        <v>1</v>
      </c>
      <c r="F14" s="29">
        <f>O14/J14</f>
        <v>4.961622868285561</v>
      </c>
      <c r="G14" s="23">
        <v>0</v>
      </c>
      <c r="H14" s="23">
        <v>0</v>
      </c>
      <c r="I14" s="14">
        <v>2342.3819900000003</v>
      </c>
      <c r="J14" s="24">
        <f>SUM(G14:I14)</f>
        <v>2342.3819900000003</v>
      </c>
      <c r="K14" s="14">
        <v>3399.6548127005399</v>
      </c>
      <c r="L14" s="14">
        <v>8222.3612351437005</v>
      </c>
      <c r="M14" s="14">
        <v>0</v>
      </c>
      <c r="N14" s="26">
        <v>0</v>
      </c>
      <c r="O14" s="24">
        <f>SUM(K14:N14)</f>
        <v>11622.016047844241</v>
      </c>
    </row>
    <row r="15" spans="2:17" ht="16.5" thickBot="1">
      <c r="B15" s="213" t="s">
        <v>115</v>
      </c>
      <c r="C15" s="238"/>
      <c r="D15" s="181" t="s">
        <v>37</v>
      </c>
      <c r="E15" s="28">
        <v>1</v>
      </c>
      <c r="F15" s="29">
        <f t="shared" ref="F15:F18" si="6">O15/J15</f>
        <v>5.1363217612963386</v>
      </c>
      <c r="G15" s="23">
        <v>0</v>
      </c>
      <c r="H15" s="23">
        <v>0</v>
      </c>
      <c r="I15" s="14">
        <v>3639.2403999999997</v>
      </c>
      <c r="J15" s="24">
        <f t="shared" ref="J15:J19" si="7">SUM(G15:I15)</f>
        <v>3639.2403999999997</v>
      </c>
      <c r="K15" s="14">
        <v>7135.2301064839903</v>
      </c>
      <c r="L15" s="14">
        <v>11557.079554624799</v>
      </c>
      <c r="M15" s="14">
        <v>0</v>
      </c>
      <c r="N15" s="26">
        <v>0</v>
      </c>
      <c r="O15" s="24">
        <f t="shared" ref="O15:O19" si="8">SUM(K15:N15)</f>
        <v>18692.309661108789</v>
      </c>
    </row>
    <row r="16" spans="2:17" ht="16.5" thickBot="1">
      <c r="B16" s="213" t="s">
        <v>115</v>
      </c>
      <c r="C16" s="238"/>
      <c r="D16" s="181" t="s">
        <v>38</v>
      </c>
      <c r="E16" s="28">
        <v>1</v>
      </c>
      <c r="F16" s="29">
        <f t="shared" si="6"/>
        <v>4.7952057762914029</v>
      </c>
      <c r="G16" s="23">
        <v>0</v>
      </c>
      <c r="H16" s="23">
        <v>0</v>
      </c>
      <c r="I16" s="14">
        <v>2634.0241099999998</v>
      </c>
      <c r="J16" s="24">
        <f t="shared" si="7"/>
        <v>2634.0241099999998</v>
      </c>
      <c r="K16" s="14">
        <v>5028.2639256345001</v>
      </c>
      <c r="L16" s="14">
        <v>7602.4237015283197</v>
      </c>
      <c r="M16" s="14">
        <v>0</v>
      </c>
      <c r="N16" s="26">
        <v>0</v>
      </c>
      <c r="O16" s="24">
        <f t="shared" si="8"/>
        <v>12630.687627162821</v>
      </c>
    </row>
    <row r="17" spans="2:15" ht="16.5" thickBot="1">
      <c r="B17" s="213" t="s">
        <v>115</v>
      </c>
      <c r="C17" s="238"/>
      <c r="D17" s="181" t="s">
        <v>39</v>
      </c>
      <c r="E17" s="28">
        <v>1</v>
      </c>
      <c r="F17" s="29">
        <f t="shared" si="6"/>
        <v>3.8806558400890276</v>
      </c>
      <c r="G17" s="23">
        <v>0</v>
      </c>
      <c r="H17" s="23">
        <v>0</v>
      </c>
      <c r="I17" s="14">
        <v>2783.2449200000001</v>
      </c>
      <c r="J17" s="24">
        <f t="shared" si="7"/>
        <v>2783.2449200000001</v>
      </c>
      <c r="K17" s="14">
        <v>4005.9110510211699</v>
      </c>
      <c r="L17" s="14">
        <v>6794.90460217495</v>
      </c>
      <c r="M17" s="14">
        <v>0</v>
      </c>
      <c r="N17" s="26">
        <v>0</v>
      </c>
      <c r="O17" s="24">
        <f t="shared" si="8"/>
        <v>10800.815653196119</v>
      </c>
    </row>
    <row r="18" spans="2:15" ht="16.5" thickBot="1">
      <c r="B18" s="213" t="s">
        <v>115</v>
      </c>
      <c r="C18" s="238"/>
      <c r="D18" s="181" t="s">
        <v>40</v>
      </c>
      <c r="E18" s="28">
        <v>1</v>
      </c>
      <c r="F18" s="29">
        <f t="shared" si="6"/>
        <v>3.5189841277186074</v>
      </c>
      <c r="G18" s="23">
        <v>0</v>
      </c>
      <c r="H18" s="23">
        <v>0</v>
      </c>
      <c r="I18" s="14">
        <v>2590.43579</v>
      </c>
      <c r="J18" s="24">
        <f t="shared" si="7"/>
        <v>2590.43579</v>
      </c>
      <c r="K18" s="14">
        <v>3115.2971096419024</v>
      </c>
      <c r="L18" s="14">
        <v>6000.4053192423098</v>
      </c>
      <c r="M18" s="14">
        <v>0</v>
      </c>
      <c r="N18" s="26">
        <v>0</v>
      </c>
      <c r="O18" s="24">
        <f t="shared" si="8"/>
        <v>9115.7024288842113</v>
      </c>
    </row>
    <row r="19" spans="2:15" ht="16.5" thickBot="1">
      <c r="B19" s="213" t="s">
        <v>1003</v>
      </c>
      <c r="C19" s="213"/>
      <c r="D19" s="11"/>
      <c r="E19" s="11"/>
      <c r="F19" s="12"/>
      <c r="G19" s="15">
        <f>SUM(G14:G18)</f>
        <v>0</v>
      </c>
      <c r="H19" s="15">
        <f t="shared" ref="H19" si="9">SUM(H14:H18)</f>
        <v>0</v>
      </c>
      <c r="I19" s="15">
        <f t="shared" ref="I19" si="10">SUM(I14:I18)</f>
        <v>13989.327209999999</v>
      </c>
      <c r="J19" s="24">
        <f t="shared" si="7"/>
        <v>13989.327209999999</v>
      </c>
      <c r="K19" s="15">
        <f>SUM(K14:K18)</f>
        <v>22684.357005482099</v>
      </c>
      <c r="L19" s="15">
        <f t="shared" ref="L19" si="11">SUM(L14:L18)</f>
        <v>40177.174412714085</v>
      </c>
      <c r="M19" s="15">
        <f t="shared" ref="M19" si="12">SUM(M14:M18)</f>
        <v>0</v>
      </c>
      <c r="N19" s="15">
        <f t="shared" ref="N19" si="13">SUM(N14:N18)</f>
        <v>0</v>
      </c>
      <c r="O19" s="24">
        <f t="shared" si="8"/>
        <v>62861.531418196188</v>
      </c>
    </row>
    <row r="20" spans="2:15" ht="16.5" thickBot="1">
      <c r="B20" s="213" t="s">
        <v>1004</v>
      </c>
      <c r="C20" s="238"/>
      <c r="D20" s="181" t="s">
        <v>36</v>
      </c>
      <c r="E20" s="28">
        <v>1</v>
      </c>
      <c r="F20" s="29">
        <f>O20/J20</f>
        <v>1.3709252484329069</v>
      </c>
      <c r="G20" s="23">
        <v>7850.2665900000002</v>
      </c>
      <c r="H20" s="23">
        <v>3176.4998042999982</v>
      </c>
      <c r="I20" s="14">
        <v>3019.9791160830864</v>
      </c>
      <c r="J20" s="24">
        <f t="shared" ref="J20:J37" si="14">SUM(G20:I20)</f>
        <v>14046.745510383085</v>
      </c>
      <c r="K20" s="14">
        <v>3467.4638683449598</v>
      </c>
      <c r="L20" s="14">
        <v>13312.182209181999</v>
      </c>
      <c r="M20" s="14">
        <v>2477.3920009687886</v>
      </c>
      <c r="N20" s="26">
        <v>0</v>
      </c>
      <c r="O20" s="24">
        <f t="shared" ref="O20:O38" si="15">SUM(K20:N20)</f>
        <v>19257.038078495749</v>
      </c>
    </row>
    <row r="21" spans="2:15" ht="16.5" thickBot="1">
      <c r="B21" s="213" t="s">
        <v>1004</v>
      </c>
      <c r="C21" s="238"/>
      <c r="D21" s="181" t="s">
        <v>37</v>
      </c>
      <c r="E21" s="28">
        <v>1</v>
      </c>
      <c r="F21" s="29">
        <f t="shared" ref="F21:F24" si="16">O21/J21</f>
        <v>1.3702217323502996</v>
      </c>
      <c r="G21" s="23">
        <v>7994.519299999999</v>
      </c>
      <c r="H21" s="23">
        <v>3174.4329318999999</v>
      </c>
      <c r="I21" s="14">
        <v>3033.3291160830859</v>
      </c>
      <c r="J21" s="24">
        <f t="shared" si="14"/>
        <v>14202.281347983084</v>
      </c>
      <c r="K21" s="14">
        <v>3291.8924183046797</v>
      </c>
      <c r="L21" s="14">
        <v>13637.996749263801</v>
      </c>
      <c r="M21" s="14">
        <v>2530.3853843912502</v>
      </c>
      <c r="N21" s="26">
        <v>0</v>
      </c>
      <c r="O21" s="24">
        <f t="shared" si="15"/>
        <v>19460.27455195973</v>
      </c>
    </row>
    <row r="22" spans="2:15" ht="16.5" thickBot="1">
      <c r="B22" s="213" t="s">
        <v>1004</v>
      </c>
      <c r="C22" s="238"/>
      <c r="D22" s="181" t="s">
        <v>38</v>
      </c>
      <c r="E22" s="28">
        <v>1</v>
      </c>
      <c r="F22" s="29">
        <f t="shared" si="16"/>
        <v>1.3562521058733048</v>
      </c>
      <c r="G22" s="23">
        <v>8334.1463000000003</v>
      </c>
      <c r="H22" s="23">
        <v>3124.3140695999973</v>
      </c>
      <c r="I22" s="14">
        <v>3060.0791160830859</v>
      </c>
      <c r="J22" s="24">
        <f t="shared" si="14"/>
        <v>14518.539485683083</v>
      </c>
      <c r="K22" s="14">
        <v>3301.2196174891678</v>
      </c>
      <c r="L22" s="14">
        <v>13777.3329560395</v>
      </c>
      <c r="M22" s="14">
        <v>2612.2471781337399</v>
      </c>
      <c r="N22" s="26">
        <v>0</v>
      </c>
      <c r="O22" s="24">
        <f t="shared" si="15"/>
        <v>19690.799751662409</v>
      </c>
    </row>
    <row r="23" spans="2:15" ht="16.5" thickBot="1">
      <c r="B23" s="213" t="s">
        <v>1004</v>
      </c>
      <c r="C23" s="238"/>
      <c r="D23" s="181" t="s">
        <v>39</v>
      </c>
      <c r="E23" s="28">
        <v>1</v>
      </c>
      <c r="F23" s="29">
        <f t="shared" si="16"/>
        <v>1.3147557626327699</v>
      </c>
      <c r="G23" s="23">
        <v>8667.3206099999989</v>
      </c>
      <c r="H23" s="23">
        <v>3079.8425431000014</v>
      </c>
      <c r="I23" s="14">
        <v>3086.8291160830859</v>
      </c>
      <c r="J23" s="24">
        <f t="shared" si="14"/>
        <v>14833.992269183087</v>
      </c>
      <c r="K23" s="14">
        <v>3253.7211412764209</v>
      </c>
      <c r="L23" s="14">
        <v>13550.204641452599</v>
      </c>
      <c r="M23" s="14">
        <v>2699.1510360294005</v>
      </c>
      <c r="N23" s="26">
        <v>0</v>
      </c>
      <c r="O23" s="24">
        <f t="shared" si="15"/>
        <v>19503.076818758422</v>
      </c>
    </row>
    <row r="24" spans="2:15" ht="16.5" thickBot="1">
      <c r="B24" s="213" t="s">
        <v>1004</v>
      </c>
      <c r="C24" s="238"/>
      <c r="D24" s="181" t="s">
        <v>40</v>
      </c>
      <c r="E24" s="28">
        <v>1</v>
      </c>
      <c r="F24" s="29">
        <f t="shared" si="16"/>
        <v>1.2728429828154573</v>
      </c>
      <c r="G24" s="23">
        <v>7193.9826199999998</v>
      </c>
      <c r="H24" s="23">
        <v>3260.7020660000003</v>
      </c>
      <c r="I24" s="14">
        <v>2966.4791160830864</v>
      </c>
      <c r="J24" s="24">
        <f t="shared" si="14"/>
        <v>13421.163802083087</v>
      </c>
      <c r="K24" s="14">
        <v>2748.4123111946669</v>
      </c>
      <c r="L24" s="14">
        <v>11786.6543131247</v>
      </c>
      <c r="M24" s="14">
        <v>2547.9675423789108</v>
      </c>
      <c r="N24" s="26">
        <v>0</v>
      </c>
      <c r="O24" s="24">
        <f t="shared" si="15"/>
        <v>17083.034166698279</v>
      </c>
    </row>
    <row r="25" spans="2:15" ht="16.5" thickBot="1">
      <c r="B25" s="213" t="s">
        <v>1005</v>
      </c>
      <c r="C25" s="213"/>
      <c r="D25" s="11"/>
      <c r="E25" s="11"/>
      <c r="F25" s="12"/>
      <c r="G25" s="15">
        <f>SUM(G20:G24)</f>
        <v>40040.235420000005</v>
      </c>
      <c r="H25" s="15">
        <f>SUM(H20:H24)</f>
        <v>15815.791414899997</v>
      </c>
      <c r="I25" s="15">
        <f>SUM(I20:I24)</f>
        <v>15166.695580415431</v>
      </c>
      <c r="J25" s="24">
        <f t="shared" si="14"/>
        <v>71022.722415315438</v>
      </c>
      <c r="K25" s="15">
        <f>SUM(K20:K24)</f>
        <v>16062.709356609896</v>
      </c>
      <c r="L25" s="15">
        <f>SUM(L20:L24)</f>
        <v>66064.370869062594</v>
      </c>
      <c r="M25" s="15">
        <f>SUM(M20:M24)</f>
        <v>12867.14314190209</v>
      </c>
      <c r="N25" s="15">
        <f>SUM(N20:N24)</f>
        <v>0</v>
      </c>
      <c r="O25" s="24">
        <f t="shared" si="15"/>
        <v>94994.223367574581</v>
      </c>
    </row>
    <row r="26" spans="2:15" ht="16.5" thickBot="1">
      <c r="B26" s="213" t="s">
        <v>845</v>
      </c>
      <c r="C26" s="238"/>
      <c r="D26" s="181" t="s">
        <v>36</v>
      </c>
      <c r="E26" s="28">
        <v>1</v>
      </c>
      <c r="F26" s="29">
        <f>O26/J26</f>
        <v>7.7832093060533465</v>
      </c>
      <c r="G26" s="23">
        <v>0</v>
      </c>
      <c r="H26" s="23">
        <v>0</v>
      </c>
      <c r="I26" s="14">
        <v>172.13633999999999</v>
      </c>
      <c r="J26" s="24">
        <f t="shared" si="14"/>
        <v>172.13633999999999</v>
      </c>
      <c r="K26" s="14">
        <v>298.86885160423299</v>
      </c>
      <c r="L26" s="14">
        <v>1040.9043117937299</v>
      </c>
      <c r="M26" s="14">
        <v>0</v>
      </c>
      <c r="N26" s="26">
        <v>0</v>
      </c>
      <c r="O26" s="24">
        <f t="shared" si="15"/>
        <v>1339.7731633979629</v>
      </c>
    </row>
    <row r="27" spans="2:15" ht="16.5" thickBot="1">
      <c r="B27" s="213" t="s">
        <v>845</v>
      </c>
      <c r="C27" s="238"/>
      <c r="D27" s="181" t="s">
        <v>37</v>
      </c>
      <c r="E27" s="28">
        <v>1</v>
      </c>
      <c r="F27" s="29">
        <f>O27/J27</f>
        <v>7.1823041908744889</v>
      </c>
      <c r="G27" s="23">
        <v>0</v>
      </c>
      <c r="H27" s="23">
        <v>0</v>
      </c>
      <c r="I27" s="14">
        <v>90.692940000000007</v>
      </c>
      <c r="J27" s="24">
        <f t="shared" si="14"/>
        <v>90.692940000000007</v>
      </c>
      <c r="K27" s="14">
        <v>139.3250041813447</v>
      </c>
      <c r="L27" s="14">
        <v>512.05927886338395</v>
      </c>
      <c r="M27" s="14">
        <v>0</v>
      </c>
      <c r="N27" s="26">
        <v>0</v>
      </c>
      <c r="O27" s="24">
        <f t="shared" si="15"/>
        <v>651.38428304472859</v>
      </c>
    </row>
    <row r="28" spans="2:15" ht="16.5" thickBot="1">
      <c r="B28" s="213" t="s">
        <v>845</v>
      </c>
      <c r="C28" s="238"/>
      <c r="D28" s="181" t="s">
        <v>38</v>
      </c>
      <c r="E28" s="28">
        <v>1</v>
      </c>
      <c r="F28" s="29">
        <f t="shared" ref="F28:F30" si="17">O28/J28</f>
        <v>6.8033884220508591</v>
      </c>
      <c r="G28" s="23">
        <v>0</v>
      </c>
      <c r="H28" s="23">
        <v>0</v>
      </c>
      <c r="I28" s="14">
        <v>95.212789999999998</v>
      </c>
      <c r="J28" s="24">
        <f t="shared" si="14"/>
        <v>95.212789999999998</v>
      </c>
      <c r="K28" s="14">
        <v>130.41758082369191</v>
      </c>
      <c r="L28" s="14">
        <v>517.35201229346796</v>
      </c>
      <c r="M28" s="14">
        <v>0</v>
      </c>
      <c r="N28" s="26">
        <v>0</v>
      </c>
      <c r="O28" s="24">
        <f t="shared" si="15"/>
        <v>647.76959311715984</v>
      </c>
    </row>
    <row r="29" spans="2:15" ht="16.5" thickBot="1">
      <c r="B29" s="213" t="s">
        <v>845</v>
      </c>
      <c r="C29" s="238"/>
      <c r="D29" s="181" t="s">
        <v>39</v>
      </c>
      <c r="E29" s="28">
        <v>1</v>
      </c>
      <c r="F29" s="29">
        <f t="shared" si="17"/>
        <v>6.3074437926483427</v>
      </c>
      <c r="G29" s="23">
        <v>0</v>
      </c>
      <c r="H29" s="23">
        <v>0</v>
      </c>
      <c r="I29" s="14">
        <v>84.963460000000012</v>
      </c>
      <c r="J29" s="24">
        <f t="shared" si="14"/>
        <v>84.963460000000012</v>
      </c>
      <c r="K29" s="14">
        <v>108.9086437402398</v>
      </c>
      <c r="L29" s="14">
        <v>426.99360463868601</v>
      </c>
      <c r="M29" s="14">
        <v>0</v>
      </c>
      <c r="N29" s="26">
        <v>0</v>
      </c>
      <c r="O29" s="24">
        <f t="shared" si="15"/>
        <v>535.90224837892583</v>
      </c>
    </row>
    <row r="30" spans="2:15" ht="16.5" thickBot="1">
      <c r="B30" s="213" t="s">
        <v>845</v>
      </c>
      <c r="C30" s="238"/>
      <c r="D30" s="181" t="s">
        <v>40</v>
      </c>
      <c r="E30" s="28">
        <v>1</v>
      </c>
      <c r="F30" s="29">
        <f t="shared" si="17"/>
        <v>6.1234025619703596</v>
      </c>
      <c r="G30" s="23">
        <v>0</v>
      </c>
      <c r="H30" s="23">
        <v>0</v>
      </c>
      <c r="I30" s="14">
        <v>80.667249999999996</v>
      </c>
      <c r="J30" s="24">
        <f t="shared" si="14"/>
        <v>80.667249999999996</v>
      </c>
      <c r="K30" s="14">
        <v>94.342344473392501</v>
      </c>
      <c r="L30" s="14">
        <v>399.61570084371095</v>
      </c>
      <c r="M30" s="14">
        <v>0</v>
      </c>
      <c r="N30" s="26">
        <v>0</v>
      </c>
      <c r="O30" s="24">
        <f t="shared" si="15"/>
        <v>493.95804531710348</v>
      </c>
    </row>
    <row r="31" spans="2:15" ht="16.5" thickBot="1">
      <c r="B31" s="213" t="s">
        <v>1006</v>
      </c>
      <c r="C31" s="213"/>
      <c r="D31" s="11"/>
      <c r="E31" s="11"/>
      <c r="F31" s="12"/>
      <c r="G31" s="15">
        <f>SUM(G26:G30)</f>
        <v>0</v>
      </c>
      <c r="H31" s="15">
        <f>SUM(H26:H30)</f>
        <v>0</v>
      </c>
      <c r="I31" s="15">
        <f>SUM(I26:I30)</f>
        <v>523.67277999999999</v>
      </c>
      <c r="J31" s="24">
        <f t="shared" si="14"/>
        <v>523.67277999999999</v>
      </c>
      <c r="K31" s="15">
        <f>SUM(K26:K30)</f>
        <v>771.86242482290186</v>
      </c>
      <c r="L31" s="15">
        <f>SUM(L26:L30)</f>
        <v>2896.9249084329786</v>
      </c>
      <c r="M31" s="15">
        <f>SUM(M26:M30)</f>
        <v>0</v>
      </c>
      <c r="N31" s="15">
        <f>SUM(N26:N30)</f>
        <v>0</v>
      </c>
      <c r="O31" s="24">
        <f t="shared" si="15"/>
        <v>3668.7873332558802</v>
      </c>
    </row>
    <row r="32" spans="2:15" ht="16.5" thickBot="1">
      <c r="B32" s="213" t="s">
        <v>125</v>
      </c>
      <c r="C32" s="238"/>
      <c r="D32" s="181" t="s">
        <v>36</v>
      </c>
      <c r="E32" s="28">
        <v>1</v>
      </c>
      <c r="F32" s="29">
        <f>O32/J32</f>
        <v>1.5617497232267707</v>
      </c>
      <c r="G32" s="23">
        <v>21105.10580217899</v>
      </c>
      <c r="H32" s="23">
        <v>78457.000298121013</v>
      </c>
      <c r="I32" s="14">
        <v>13076.347003024264</v>
      </c>
      <c r="J32" s="24">
        <f t="shared" si="14"/>
        <v>112638.45310332427</v>
      </c>
      <c r="K32" s="14">
        <v>52133.410664587798</v>
      </c>
      <c r="L32" s="14">
        <v>116671.823806784</v>
      </c>
      <c r="M32" s="14">
        <v>36.302807436463887</v>
      </c>
      <c r="N32" s="26">
        <v>7071.53568</v>
      </c>
      <c r="O32" s="24">
        <f t="shared" si="15"/>
        <v>175913.07295880828</v>
      </c>
    </row>
    <row r="33" spans="2:15" ht="16.5" thickBot="1">
      <c r="B33" s="213" t="s">
        <v>125</v>
      </c>
      <c r="C33" s="238"/>
      <c r="D33" s="181" t="s">
        <v>37</v>
      </c>
      <c r="E33" s="28">
        <v>1</v>
      </c>
      <c r="F33" s="29">
        <f t="shared" ref="F33:F36" si="18">O33/J33</f>
        <v>1.5740820915703726</v>
      </c>
      <c r="G33" s="23">
        <v>26968.151532140098</v>
      </c>
      <c r="H33" s="23">
        <v>101442.9951788599</v>
      </c>
      <c r="I33" s="14">
        <v>14935.760104557899</v>
      </c>
      <c r="J33" s="24">
        <f t="shared" si="14"/>
        <v>143346.90681555789</v>
      </c>
      <c r="K33" s="14">
        <v>64383.810184048503</v>
      </c>
      <c r="L33" s="14">
        <v>152602.79297153602</v>
      </c>
      <c r="M33" s="14">
        <v>103.6152647921175</v>
      </c>
      <c r="N33" s="26">
        <v>8549.5804800000005</v>
      </c>
      <c r="O33" s="24">
        <f t="shared" si="15"/>
        <v>225639.79890037666</v>
      </c>
    </row>
    <row r="34" spans="2:15" ht="16.5" thickBot="1">
      <c r="B34" s="213" t="s">
        <v>125</v>
      </c>
      <c r="C34" s="238"/>
      <c r="D34" s="181" t="s">
        <v>38</v>
      </c>
      <c r="E34" s="28">
        <v>1</v>
      </c>
      <c r="F34" s="29">
        <f t="shared" si="18"/>
        <v>1.4045631608937177</v>
      </c>
      <c r="G34" s="23">
        <v>29958.581278210098</v>
      </c>
      <c r="H34" s="23">
        <v>129049.2233823899</v>
      </c>
      <c r="I34" s="14">
        <v>17236.0944613424</v>
      </c>
      <c r="J34" s="24">
        <f t="shared" si="14"/>
        <v>176243.89912194241</v>
      </c>
      <c r="K34" s="14">
        <v>71160.926853198296</v>
      </c>
      <c r="L34" s="14">
        <v>166875.06669498701</v>
      </c>
      <c r="M34" s="14">
        <v>171.770640763654</v>
      </c>
      <c r="N34" s="26">
        <v>9337.9238499999992</v>
      </c>
      <c r="O34" s="24">
        <f t="shared" si="15"/>
        <v>247545.68803894895</v>
      </c>
    </row>
    <row r="35" spans="2:15" ht="16.5" thickBot="1">
      <c r="B35" s="213" t="s">
        <v>125</v>
      </c>
      <c r="C35" s="238"/>
      <c r="D35" s="181" t="s">
        <v>39</v>
      </c>
      <c r="E35" s="28">
        <v>1</v>
      </c>
      <c r="F35" s="29">
        <f t="shared" si="18"/>
        <v>1.4696048839323022</v>
      </c>
      <c r="G35" s="23">
        <v>33205.079383190699</v>
      </c>
      <c r="H35" s="23">
        <v>109050.4158785693</v>
      </c>
      <c r="I35" s="14">
        <v>17799.144027688006</v>
      </c>
      <c r="J35" s="24">
        <f t="shared" si="14"/>
        <v>160054.63928944801</v>
      </c>
      <c r="K35" s="14">
        <v>68362.0238819066</v>
      </c>
      <c r="L35" s="14">
        <v>158496.81445366799</v>
      </c>
      <c r="M35" s="14">
        <v>55.73166022111571</v>
      </c>
      <c r="N35" s="26">
        <v>8302.5095999999994</v>
      </c>
      <c r="O35" s="24">
        <f t="shared" si="15"/>
        <v>235217.07959579572</v>
      </c>
    </row>
    <row r="36" spans="2:15" ht="16.5" thickBot="1">
      <c r="B36" s="213" t="s">
        <v>125</v>
      </c>
      <c r="C36" s="238"/>
      <c r="D36" s="181" t="s">
        <v>40</v>
      </c>
      <c r="E36" s="28">
        <v>1</v>
      </c>
      <c r="F36" s="29">
        <f t="shared" si="18"/>
        <v>1.5733518289411625</v>
      </c>
      <c r="G36" s="23">
        <v>24111.958824280202</v>
      </c>
      <c r="H36" s="23">
        <v>79226.657041359795</v>
      </c>
      <c r="I36" s="14">
        <v>15501.596095908088</v>
      </c>
      <c r="J36" s="24">
        <f t="shared" si="14"/>
        <v>118840.21196154808</v>
      </c>
      <c r="K36" s="14">
        <v>54697.169028686905</v>
      </c>
      <c r="L36" s="14">
        <v>125133.29167102299</v>
      </c>
      <c r="M36" s="14">
        <v>75.344941747196899</v>
      </c>
      <c r="N36" s="26">
        <v>7071.6592000000001</v>
      </c>
      <c r="O36" s="24">
        <f t="shared" si="15"/>
        <v>186977.46484145708</v>
      </c>
    </row>
    <row r="37" spans="2:15" ht="16.5" thickBot="1">
      <c r="B37" s="213" t="s">
        <v>1007</v>
      </c>
      <c r="C37" s="213"/>
      <c r="D37" s="11"/>
      <c r="E37" s="28"/>
      <c r="F37" s="12"/>
      <c r="G37" s="15">
        <f>SUM(G32:G36)</f>
        <v>135348.87682000009</v>
      </c>
      <c r="H37" s="15">
        <f>SUM(H32:H36)</f>
        <v>497226.29177929991</v>
      </c>
      <c r="I37" s="15">
        <f>SUM(I32:I36)</f>
        <v>78548.941692520646</v>
      </c>
      <c r="J37" s="24">
        <f t="shared" si="14"/>
        <v>711124.1102918206</v>
      </c>
      <c r="K37" s="15">
        <f>SUM(K32:K36)</f>
        <v>310737.34061242809</v>
      </c>
      <c r="L37" s="15">
        <f>SUM(L32:L36)</f>
        <v>719779.78959799802</v>
      </c>
      <c r="M37" s="15">
        <f>SUM(M32:M36)</f>
        <v>442.76531496054804</v>
      </c>
      <c r="N37" s="15">
        <f>SUM(N32:N36)</f>
        <v>40333.208810000004</v>
      </c>
      <c r="O37" s="24">
        <f t="shared" si="15"/>
        <v>1071293.1043353868</v>
      </c>
    </row>
    <row r="38" spans="2:15" ht="16.5" thickBot="1">
      <c r="B38" s="237" t="s">
        <v>1008</v>
      </c>
      <c r="C38" s="237"/>
      <c r="D38" s="18"/>
      <c r="E38" s="28">
        <v>1</v>
      </c>
      <c r="F38" s="18"/>
      <c r="G38" s="25">
        <f t="shared" ref="G38:N38" si="19">SUM(G13,G19,G25,G31,G37)</f>
        <v>218637.32378804445</v>
      </c>
      <c r="H38" s="25">
        <f t="shared" si="19"/>
        <v>783999.05974089156</v>
      </c>
      <c r="I38" s="25">
        <f t="shared" si="19"/>
        <v>141473.49471293608</v>
      </c>
      <c r="J38" s="25">
        <f t="shared" si="19"/>
        <v>1144109.8782418722</v>
      </c>
      <c r="K38" s="25">
        <f t="shared" si="19"/>
        <v>427081.40172227338</v>
      </c>
      <c r="L38" s="25">
        <f t="shared" si="19"/>
        <v>981233.14287914452</v>
      </c>
      <c r="M38" s="25">
        <f t="shared" si="19"/>
        <v>66961.992236296006</v>
      </c>
      <c r="N38" s="25">
        <f t="shared" si="19"/>
        <v>40333.208810000004</v>
      </c>
      <c r="O38" s="27">
        <f t="shared" si="15"/>
        <v>1515609.7456477138</v>
      </c>
    </row>
    <row r="39" spans="2:15" ht="75.599999999999994" customHeight="1">
      <c r="B39" s="194" t="s">
        <v>1009</v>
      </c>
      <c r="C39" s="235"/>
      <c r="D39" s="235"/>
      <c r="E39" s="235"/>
      <c r="F39" s="235"/>
      <c r="G39" s="235"/>
      <c r="H39" s="235"/>
      <c r="I39" s="235"/>
      <c r="J39" s="235"/>
      <c r="K39" s="235"/>
      <c r="L39" s="235"/>
      <c r="M39" s="235"/>
      <c r="N39" s="235"/>
      <c r="O39" s="235"/>
    </row>
    <row r="40" spans="2:15">
      <c r="B40" s="5" t="s">
        <v>1010</v>
      </c>
      <c r="G40" s="2"/>
      <c r="H40" s="2"/>
      <c r="I40" s="2"/>
      <c r="J40" s="2"/>
      <c r="K40" s="2"/>
      <c r="L40" s="2"/>
      <c r="M40" s="2"/>
      <c r="N40" s="2"/>
      <c r="O40" s="2"/>
    </row>
    <row r="41" spans="2:15">
      <c r="B41" s="9"/>
    </row>
    <row r="43" spans="2:15">
      <c r="B43" s="9"/>
    </row>
    <row r="44" spans="2:15">
      <c r="B44" s="9"/>
    </row>
    <row r="45" spans="2:15">
      <c r="B45" s="9"/>
    </row>
    <row r="47" spans="2:15">
      <c r="B47" s="9"/>
    </row>
  </sheetData>
  <customSheetViews>
    <customSheetView guid="{E40B4055-4557-4836-8946-1AFB7A4606E7}" showGridLines="0">
      <pageMargins left="0" right="0" top="0" bottom="0" header="0" footer="0"/>
    </customSheetView>
  </customSheetViews>
  <mergeCells count="48">
    <mergeCell ref="B34:C34"/>
    <mergeCell ref="B35:C35"/>
    <mergeCell ref="B36:C36"/>
    <mergeCell ref="B37:C37"/>
    <mergeCell ref="B30:C30"/>
    <mergeCell ref="B31:C31"/>
    <mergeCell ref="B32:C32"/>
    <mergeCell ref="B33:C33"/>
    <mergeCell ref="B25:C25"/>
    <mergeCell ref="B26:C26"/>
    <mergeCell ref="B27:C27"/>
    <mergeCell ref="B28:C28"/>
    <mergeCell ref="B29:C29"/>
    <mergeCell ref="B20:C20"/>
    <mergeCell ref="B21:C21"/>
    <mergeCell ref="B22:C22"/>
    <mergeCell ref="B23:C23"/>
    <mergeCell ref="B24:C24"/>
    <mergeCell ref="N6:N7"/>
    <mergeCell ref="O6:O7"/>
    <mergeCell ref="B14:C14"/>
    <mergeCell ref="B6:C7"/>
    <mergeCell ref="D6:D7"/>
    <mergeCell ref="E6:E7"/>
    <mergeCell ref="F6:F7"/>
    <mergeCell ref="G6:H6"/>
    <mergeCell ref="I6:I7"/>
    <mergeCell ref="B9:C9"/>
    <mergeCell ref="B10:C10"/>
    <mergeCell ref="B11:C11"/>
    <mergeCell ref="B12:C12"/>
    <mergeCell ref="M6:M7"/>
    <mergeCell ref="B39:O39"/>
    <mergeCell ref="B13:C13"/>
    <mergeCell ref="B4:C5"/>
    <mergeCell ref="D4:F5"/>
    <mergeCell ref="G4:J5"/>
    <mergeCell ref="K4:O5"/>
    <mergeCell ref="B38:C38"/>
    <mergeCell ref="B18:C18"/>
    <mergeCell ref="B19:C19"/>
    <mergeCell ref="J6:J7"/>
    <mergeCell ref="K6:K7"/>
    <mergeCell ref="L6:L7"/>
    <mergeCell ref="B15:C15"/>
    <mergeCell ref="B16:C16"/>
    <mergeCell ref="B17:C17"/>
    <mergeCell ref="B8:C8"/>
  </mergeCells>
  <phoneticPr fontId="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2D786-F9AD-4410-BC52-E944ADC748E3}">
  <sheetPr>
    <tabColor theme="9" tint="0.79998168889431442"/>
  </sheetPr>
  <dimension ref="B2:O47"/>
  <sheetViews>
    <sheetView showGridLines="0" topLeftCell="C1" zoomScale="70" zoomScaleNormal="70" workbookViewId="0">
      <selection activeCell="I19" sqref="I19"/>
    </sheetView>
  </sheetViews>
  <sheetFormatPr defaultRowHeight="15.75"/>
  <cols>
    <col min="1" max="1" width="4.85546875" style="5" customWidth="1"/>
    <col min="2" max="2" width="8.85546875" style="5"/>
    <col min="3" max="3" width="22.7109375" style="5" customWidth="1"/>
    <col min="4" max="4" width="8.85546875" style="5" customWidth="1"/>
    <col min="5" max="5" width="7.85546875" style="5" customWidth="1"/>
    <col min="6" max="6" width="7.140625" style="5" customWidth="1"/>
    <col min="7" max="10" width="14.85546875" style="5" customWidth="1"/>
    <col min="11" max="12" width="13.85546875" style="5" customWidth="1"/>
    <col min="13" max="13" width="17.140625" style="5" customWidth="1"/>
    <col min="14" max="15" width="13.85546875" style="5" customWidth="1"/>
    <col min="16" max="257" width="8.85546875" style="5"/>
    <col min="258" max="258" width="8.85546875" style="5" customWidth="1"/>
    <col min="259" max="259" width="8.140625" style="5" customWidth="1"/>
    <col min="260" max="260" width="8.85546875" style="5" customWidth="1"/>
    <col min="261" max="261" width="8.85546875" style="5"/>
    <col min="262" max="262" width="13.28515625" style="5" customWidth="1"/>
    <col min="263" max="263" width="12.140625" style="5" customWidth="1"/>
    <col min="264" max="265" width="8.85546875" style="5"/>
    <col min="266" max="266" width="13.5703125" style="5" customWidth="1"/>
    <col min="267" max="513" width="8.85546875" style="5"/>
    <col min="514" max="514" width="8.85546875" style="5" customWidth="1"/>
    <col min="515" max="515" width="8.140625" style="5" customWidth="1"/>
    <col min="516" max="516" width="8.85546875" style="5" customWidth="1"/>
    <col min="517" max="517" width="8.85546875" style="5"/>
    <col min="518" max="518" width="13.28515625" style="5" customWidth="1"/>
    <col min="519" max="519" width="12.140625" style="5" customWidth="1"/>
    <col min="520" max="521" width="8.85546875" style="5"/>
    <col min="522" max="522" width="13.5703125" style="5" customWidth="1"/>
    <col min="523" max="769" width="8.85546875" style="5"/>
    <col min="770" max="770" width="8.85546875" style="5" customWidth="1"/>
    <col min="771" max="771" width="8.140625" style="5" customWidth="1"/>
    <col min="772" max="772" width="8.85546875" style="5" customWidth="1"/>
    <col min="773" max="773" width="8.85546875" style="5"/>
    <col min="774" max="774" width="13.28515625" style="5" customWidth="1"/>
    <col min="775" max="775" width="12.140625" style="5" customWidth="1"/>
    <col min="776" max="777" width="8.85546875" style="5"/>
    <col min="778" max="778" width="13.5703125" style="5" customWidth="1"/>
    <col min="779" max="1025" width="8.85546875" style="5"/>
    <col min="1026" max="1026" width="8.85546875" style="5" customWidth="1"/>
    <col min="1027" max="1027" width="8.140625" style="5" customWidth="1"/>
    <col min="1028" max="1028" width="8.85546875" style="5" customWidth="1"/>
    <col min="1029" max="1029" width="8.85546875" style="5"/>
    <col min="1030" max="1030" width="13.28515625" style="5" customWidth="1"/>
    <col min="1031" max="1031" width="12.140625" style="5" customWidth="1"/>
    <col min="1032" max="1033" width="8.85546875" style="5"/>
    <col min="1034" max="1034" width="13.5703125" style="5" customWidth="1"/>
    <col min="1035" max="1281" width="8.85546875" style="5"/>
    <col min="1282" max="1282" width="8.85546875" style="5" customWidth="1"/>
    <col min="1283" max="1283" width="8.140625" style="5" customWidth="1"/>
    <col min="1284" max="1284" width="8.85546875" style="5" customWidth="1"/>
    <col min="1285" max="1285" width="8.85546875" style="5"/>
    <col min="1286" max="1286" width="13.28515625" style="5" customWidth="1"/>
    <col min="1287" max="1287" width="12.140625" style="5" customWidth="1"/>
    <col min="1288" max="1289" width="8.85546875" style="5"/>
    <col min="1290" max="1290" width="13.5703125" style="5" customWidth="1"/>
    <col min="1291" max="1537" width="8.85546875" style="5"/>
    <col min="1538" max="1538" width="8.85546875" style="5" customWidth="1"/>
    <col min="1539" max="1539" width="8.140625" style="5" customWidth="1"/>
    <col min="1540" max="1540" width="8.85546875" style="5" customWidth="1"/>
    <col min="1541" max="1541" width="8.85546875" style="5"/>
    <col min="1542" max="1542" width="13.28515625" style="5" customWidth="1"/>
    <col min="1543" max="1543" width="12.140625" style="5" customWidth="1"/>
    <col min="1544" max="1545" width="8.85546875" style="5"/>
    <col min="1546" max="1546" width="13.5703125" style="5" customWidth="1"/>
    <col min="1547" max="1793" width="8.85546875" style="5"/>
    <col min="1794" max="1794" width="8.85546875" style="5" customWidth="1"/>
    <col min="1795" max="1795" width="8.140625" style="5" customWidth="1"/>
    <col min="1796" max="1796" width="8.85546875" style="5" customWidth="1"/>
    <col min="1797" max="1797" width="8.85546875" style="5"/>
    <col min="1798" max="1798" width="13.28515625" style="5" customWidth="1"/>
    <col min="1799" max="1799" width="12.140625" style="5" customWidth="1"/>
    <col min="1800" max="1801" width="8.85546875" style="5"/>
    <col min="1802" max="1802" width="13.5703125" style="5" customWidth="1"/>
    <col min="1803" max="2049" width="8.85546875" style="5"/>
    <col min="2050" max="2050" width="8.85546875" style="5" customWidth="1"/>
    <col min="2051" max="2051" width="8.140625" style="5" customWidth="1"/>
    <col min="2052" max="2052" width="8.85546875" style="5" customWidth="1"/>
    <col min="2053" max="2053" width="8.85546875" style="5"/>
    <col min="2054" max="2054" width="13.28515625" style="5" customWidth="1"/>
    <col min="2055" max="2055" width="12.140625" style="5" customWidth="1"/>
    <col min="2056" max="2057" width="8.85546875" style="5"/>
    <col min="2058" max="2058" width="13.5703125" style="5" customWidth="1"/>
    <col min="2059" max="2305" width="8.85546875" style="5"/>
    <col min="2306" max="2306" width="8.85546875" style="5" customWidth="1"/>
    <col min="2307" max="2307" width="8.140625" style="5" customWidth="1"/>
    <col min="2308" max="2308" width="8.85546875" style="5" customWidth="1"/>
    <col min="2309" max="2309" width="8.85546875" style="5"/>
    <col min="2310" max="2310" width="13.28515625" style="5" customWidth="1"/>
    <col min="2311" max="2311" width="12.140625" style="5" customWidth="1"/>
    <col min="2312" max="2313" width="8.85546875" style="5"/>
    <col min="2314" max="2314" width="13.5703125" style="5" customWidth="1"/>
    <col min="2315" max="2561" width="8.85546875" style="5"/>
    <col min="2562" max="2562" width="8.85546875" style="5" customWidth="1"/>
    <col min="2563" max="2563" width="8.140625" style="5" customWidth="1"/>
    <col min="2564" max="2564" width="8.85546875" style="5" customWidth="1"/>
    <col min="2565" max="2565" width="8.85546875" style="5"/>
    <col min="2566" max="2566" width="13.28515625" style="5" customWidth="1"/>
    <col min="2567" max="2567" width="12.140625" style="5" customWidth="1"/>
    <col min="2568" max="2569" width="8.85546875" style="5"/>
    <col min="2570" max="2570" width="13.5703125" style="5" customWidth="1"/>
    <col min="2571" max="2817" width="8.85546875" style="5"/>
    <col min="2818" max="2818" width="8.85546875" style="5" customWidth="1"/>
    <col min="2819" max="2819" width="8.140625" style="5" customWidth="1"/>
    <col min="2820" max="2820" width="8.85546875" style="5" customWidth="1"/>
    <col min="2821" max="2821" width="8.85546875" style="5"/>
    <col min="2822" max="2822" width="13.28515625" style="5" customWidth="1"/>
    <col min="2823" max="2823" width="12.140625" style="5" customWidth="1"/>
    <col min="2824" max="2825" width="8.85546875" style="5"/>
    <col min="2826" max="2826" width="13.5703125" style="5" customWidth="1"/>
    <col min="2827" max="3073" width="8.85546875" style="5"/>
    <col min="3074" max="3074" width="8.85546875" style="5" customWidth="1"/>
    <col min="3075" max="3075" width="8.140625" style="5" customWidth="1"/>
    <col min="3076" max="3076" width="8.85546875" style="5" customWidth="1"/>
    <col min="3077" max="3077" width="8.85546875" style="5"/>
    <col min="3078" max="3078" width="13.28515625" style="5" customWidth="1"/>
    <col min="3079" max="3079" width="12.140625" style="5" customWidth="1"/>
    <col min="3080" max="3081" width="8.85546875" style="5"/>
    <col min="3082" max="3082" width="13.5703125" style="5" customWidth="1"/>
    <col min="3083" max="3329" width="8.85546875" style="5"/>
    <col min="3330" max="3330" width="8.85546875" style="5" customWidth="1"/>
    <col min="3331" max="3331" width="8.140625" style="5" customWidth="1"/>
    <col min="3332" max="3332" width="8.85546875" style="5" customWidth="1"/>
    <col min="3333" max="3333" width="8.85546875" style="5"/>
    <col min="3334" max="3334" width="13.28515625" style="5" customWidth="1"/>
    <col min="3335" max="3335" width="12.140625" style="5" customWidth="1"/>
    <col min="3336" max="3337" width="8.85546875" style="5"/>
    <col min="3338" max="3338" width="13.5703125" style="5" customWidth="1"/>
    <col min="3339" max="3585" width="8.85546875" style="5"/>
    <col min="3586" max="3586" width="8.85546875" style="5" customWidth="1"/>
    <col min="3587" max="3587" width="8.140625" style="5" customWidth="1"/>
    <col min="3588" max="3588" width="8.85546875" style="5" customWidth="1"/>
    <col min="3589" max="3589" width="8.85546875" style="5"/>
    <col min="3590" max="3590" width="13.28515625" style="5" customWidth="1"/>
    <col min="3591" max="3591" width="12.140625" style="5" customWidth="1"/>
    <col min="3592" max="3593" width="8.85546875" style="5"/>
    <col min="3594" max="3594" width="13.5703125" style="5" customWidth="1"/>
    <col min="3595" max="3841" width="8.85546875" style="5"/>
    <col min="3842" max="3842" width="8.85546875" style="5" customWidth="1"/>
    <col min="3843" max="3843" width="8.140625" style="5" customWidth="1"/>
    <col min="3844" max="3844" width="8.85546875" style="5" customWidth="1"/>
    <col min="3845" max="3845" width="8.85546875" style="5"/>
    <col min="3846" max="3846" width="13.28515625" style="5" customWidth="1"/>
    <col min="3847" max="3847" width="12.140625" style="5" customWidth="1"/>
    <col min="3848" max="3849" width="8.85546875" style="5"/>
    <col min="3850" max="3850" width="13.5703125" style="5" customWidth="1"/>
    <col min="3851" max="4097" width="8.85546875" style="5"/>
    <col min="4098" max="4098" width="8.85546875" style="5" customWidth="1"/>
    <col min="4099" max="4099" width="8.140625" style="5" customWidth="1"/>
    <col min="4100" max="4100" width="8.85546875" style="5" customWidth="1"/>
    <col min="4101" max="4101" width="8.85546875" style="5"/>
    <col min="4102" max="4102" width="13.28515625" style="5" customWidth="1"/>
    <col min="4103" max="4103" width="12.140625" style="5" customWidth="1"/>
    <col min="4104" max="4105" width="8.85546875" style="5"/>
    <col min="4106" max="4106" width="13.5703125" style="5" customWidth="1"/>
    <col min="4107" max="4353" width="8.85546875" style="5"/>
    <col min="4354" max="4354" width="8.85546875" style="5" customWidth="1"/>
    <col min="4355" max="4355" width="8.140625" style="5" customWidth="1"/>
    <col min="4356" max="4356" width="8.85546875" style="5" customWidth="1"/>
    <col min="4357" max="4357" width="8.85546875" style="5"/>
    <col min="4358" max="4358" width="13.28515625" style="5" customWidth="1"/>
    <col min="4359" max="4359" width="12.140625" style="5" customWidth="1"/>
    <col min="4360" max="4361" width="8.85546875" style="5"/>
    <col min="4362" max="4362" width="13.5703125" style="5" customWidth="1"/>
    <col min="4363" max="4609" width="8.85546875" style="5"/>
    <col min="4610" max="4610" width="8.85546875" style="5" customWidth="1"/>
    <col min="4611" max="4611" width="8.140625" style="5" customWidth="1"/>
    <col min="4612" max="4612" width="8.85546875" style="5" customWidth="1"/>
    <col min="4613" max="4613" width="8.85546875" style="5"/>
    <col min="4614" max="4614" width="13.28515625" style="5" customWidth="1"/>
    <col min="4615" max="4615" width="12.140625" style="5" customWidth="1"/>
    <col min="4616" max="4617" width="8.85546875" style="5"/>
    <col min="4618" max="4618" width="13.5703125" style="5" customWidth="1"/>
    <col min="4619" max="4865" width="8.85546875" style="5"/>
    <col min="4866" max="4866" width="8.85546875" style="5" customWidth="1"/>
    <col min="4867" max="4867" width="8.140625" style="5" customWidth="1"/>
    <col min="4868" max="4868" width="8.85546875" style="5" customWidth="1"/>
    <col min="4869" max="4869" width="8.85546875" style="5"/>
    <col min="4870" max="4870" width="13.28515625" style="5" customWidth="1"/>
    <col min="4871" max="4871" width="12.140625" style="5" customWidth="1"/>
    <col min="4872" max="4873" width="8.85546875" style="5"/>
    <col min="4874" max="4874" width="13.5703125" style="5" customWidth="1"/>
    <col min="4875" max="5121" width="8.85546875" style="5"/>
    <col min="5122" max="5122" width="8.85546875" style="5" customWidth="1"/>
    <col min="5123" max="5123" width="8.140625" style="5" customWidth="1"/>
    <col min="5124" max="5124" width="8.85546875" style="5" customWidth="1"/>
    <col min="5125" max="5125" width="8.85546875" style="5"/>
    <col min="5126" max="5126" width="13.28515625" style="5" customWidth="1"/>
    <col min="5127" max="5127" width="12.140625" style="5" customWidth="1"/>
    <col min="5128" max="5129" width="8.85546875" style="5"/>
    <col min="5130" max="5130" width="13.5703125" style="5" customWidth="1"/>
    <col min="5131" max="5377" width="8.85546875" style="5"/>
    <col min="5378" max="5378" width="8.85546875" style="5" customWidth="1"/>
    <col min="5379" max="5379" width="8.140625" style="5" customWidth="1"/>
    <col min="5380" max="5380" width="8.85546875" style="5" customWidth="1"/>
    <col min="5381" max="5381" width="8.85546875" style="5"/>
    <col min="5382" max="5382" width="13.28515625" style="5" customWidth="1"/>
    <col min="5383" max="5383" width="12.140625" style="5" customWidth="1"/>
    <col min="5384" max="5385" width="8.85546875" style="5"/>
    <col min="5386" max="5386" width="13.5703125" style="5" customWidth="1"/>
    <col min="5387" max="5633" width="8.85546875" style="5"/>
    <col min="5634" max="5634" width="8.85546875" style="5" customWidth="1"/>
    <col min="5635" max="5635" width="8.140625" style="5" customWidth="1"/>
    <col min="5636" max="5636" width="8.85546875" style="5" customWidth="1"/>
    <col min="5637" max="5637" width="8.85546875" style="5"/>
    <col min="5638" max="5638" width="13.28515625" style="5" customWidth="1"/>
    <col min="5639" max="5639" width="12.140625" style="5" customWidth="1"/>
    <col min="5640" max="5641" width="8.85546875" style="5"/>
    <col min="5642" max="5642" width="13.5703125" style="5" customWidth="1"/>
    <col min="5643" max="5889" width="8.85546875" style="5"/>
    <col min="5890" max="5890" width="8.85546875" style="5" customWidth="1"/>
    <col min="5891" max="5891" width="8.140625" style="5" customWidth="1"/>
    <col min="5892" max="5892" width="8.85546875" style="5" customWidth="1"/>
    <col min="5893" max="5893" width="8.85546875" style="5"/>
    <col min="5894" max="5894" width="13.28515625" style="5" customWidth="1"/>
    <col min="5895" max="5895" width="12.140625" style="5" customWidth="1"/>
    <col min="5896" max="5897" width="8.85546875" style="5"/>
    <col min="5898" max="5898" width="13.5703125" style="5" customWidth="1"/>
    <col min="5899" max="6145" width="8.85546875" style="5"/>
    <col min="6146" max="6146" width="8.85546875" style="5" customWidth="1"/>
    <col min="6147" max="6147" width="8.140625" style="5" customWidth="1"/>
    <col min="6148" max="6148" width="8.85546875" style="5" customWidth="1"/>
    <col min="6149" max="6149" width="8.85546875" style="5"/>
    <col min="6150" max="6150" width="13.28515625" style="5" customWidth="1"/>
    <col min="6151" max="6151" width="12.140625" style="5" customWidth="1"/>
    <col min="6152" max="6153" width="8.85546875" style="5"/>
    <col min="6154" max="6154" width="13.5703125" style="5" customWidth="1"/>
    <col min="6155" max="6401" width="8.85546875" style="5"/>
    <col min="6402" max="6402" width="8.85546875" style="5" customWidth="1"/>
    <col min="6403" max="6403" width="8.140625" style="5" customWidth="1"/>
    <col min="6404" max="6404" width="8.85546875" style="5" customWidth="1"/>
    <col min="6405" max="6405" width="8.85546875" style="5"/>
    <col min="6406" max="6406" width="13.28515625" style="5" customWidth="1"/>
    <col min="6407" max="6407" width="12.140625" style="5" customWidth="1"/>
    <col min="6408" max="6409" width="8.85546875" style="5"/>
    <col min="6410" max="6410" width="13.5703125" style="5" customWidth="1"/>
    <col min="6411" max="6657" width="8.85546875" style="5"/>
    <col min="6658" max="6658" width="8.85546875" style="5" customWidth="1"/>
    <col min="6659" max="6659" width="8.140625" style="5" customWidth="1"/>
    <col min="6660" max="6660" width="8.85546875" style="5" customWidth="1"/>
    <col min="6661" max="6661" width="8.85546875" style="5"/>
    <col min="6662" max="6662" width="13.28515625" style="5" customWidth="1"/>
    <col min="6663" max="6663" width="12.140625" style="5" customWidth="1"/>
    <col min="6664" max="6665" width="8.85546875" style="5"/>
    <col min="6666" max="6666" width="13.5703125" style="5" customWidth="1"/>
    <col min="6667" max="6913" width="8.85546875" style="5"/>
    <col min="6914" max="6914" width="8.85546875" style="5" customWidth="1"/>
    <col min="6915" max="6915" width="8.140625" style="5" customWidth="1"/>
    <col min="6916" max="6916" width="8.85546875" style="5" customWidth="1"/>
    <col min="6917" max="6917" width="8.85546875" style="5"/>
    <col min="6918" max="6918" width="13.28515625" style="5" customWidth="1"/>
    <col min="6919" max="6919" width="12.140625" style="5" customWidth="1"/>
    <col min="6920" max="6921" width="8.85546875" style="5"/>
    <col min="6922" max="6922" width="13.5703125" style="5" customWidth="1"/>
    <col min="6923" max="7169" width="8.85546875" style="5"/>
    <col min="7170" max="7170" width="8.85546875" style="5" customWidth="1"/>
    <col min="7171" max="7171" width="8.140625" style="5" customWidth="1"/>
    <col min="7172" max="7172" width="8.85546875" style="5" customWidth="1"/>
    <col min="7173" max="7173" width="8.85546875" style="5"/>
    <col min="7174" max="7174" width="13.28515625" style="5" customWidth="1"/>
    <col min="7175" max="7175" width="12.140625" style="5" customWidth="1"/>
    <col min="7176" max="7177" width="8.85546875" style="5"/>
    <col min="7178" max="7178" width="13.5703125" style="5" customWidth="1"/>
    <col min="7179" max="7425" width="8.85546875" style="5"/>
    <col min="7426" max="7426" width="8.85546875" style="5" customWidth="1"/>
    <col min="7427" max="7427" width="8.140625" style="5" customWidth="1"/>
    <col min="7428" max="7428" width="8.85546875" style="5" customWidth="1"/>
    <col min="7429" max="7429" width="8.85546875" style="5"/>
    <col min="7430" max="7430" width="13.28515625" style="5" customWidth="1"/>
    <col min="7431" max="7431" width="12.140625" style="5" customWidth="1"/>
    <col min="7432" max="7433" width="8.85546875" style="5"/>
    <col min="7434" max="7434" width="13.5703125" style="5" customWidth="1"/>
    <col min="7435" max="7681" width="8.85546875" style="5"/>
    <col min="7682" max="7682" width="8.85546875" style="5" customWidth="1"/>
    <col min="7683" max="7683" width="8.140625" style="5" customWidth="1"/>
    <col min="7684" max="7684" width="8.85546875" style="5" customWidth="1"/>
    <col min="7685" max="7685" width="8.85546875" style="5"/>
    <col min="7686" max="7686" width="13.28515625" style="5" customWidth="1"/>
    <col min="7687" max="7687" width="12.140625" style="5" customWidth="1"/>
    <col min="7688" max="7689" width="8.85546875" style="5"/>
    <col min="7690" max="7690" width="13.5703125" style="5" customWidth="1"/>
    <col min="7691" max="7937" width="8.85546875" style="5"/>
    <col min="7938" max="7938" width="8.85546875" style="5" customWidth="1"/>
    <col min="7939" max="7939" width="8.140625" style="5" customWidth="1"/>
    <col min="7940" max="7940" width="8.85546875" style="5" customWidth="1"/>
    <col min="7941" max="7941" width="8.85546875" style="5"/>
    <col min="7942" max="7942" width="13.28515625" style="5" customWidth="1"/>
    <col min="7943" max="7943" width="12.140625" style="5" customWidth="1"/>
    <col min="7944" max="7945" width="8.85546875" style="5"/>
    <col min="7946" max="7946" width="13.5703125" style="5" customWidth="1"/>
    <col min="7947" max="8193" width="8.85546875" style="5"/>
    <col min="8194" max="8194" width="8.85546875" style="5" customWidth="1"/>
    <col min="8195" max="8195" width="8.140625" style="5" customWidth="1"/>
    <col min="8196" max="8196" width="8.85546875" style="5" customWidth="1"/>
    <col min="8197" max="8197" width="8.85546875" style="5"/>
    <col min="8198" max="8198" width="13.28515625" style="5" customWidth="1"/>
    <col min="8199" max="8199" width="12.140625" style="5" customWidth="1"/>
    <col min="8200" max="8201" width="8.85546875" style="5"/>
    <col min="8202" max="8202" width="13.5703125" style="5" customWidth="1"/>
    <col min="8203" max="8449" width="8.85546875" style="5"/>
    <col min="8450" max="8450" width="8.85546875" style="5" customWidth="1"/>
    <col min="8451" max="8451" width="8.140625" style="5" customWidth="1"/>
    <col min="8452" max="8452" width="8.85546875" style="5" customWidth="1"/>
    <col min="8453" max="8453" width="8.85546875" style="5"/>
    <col min="8454" max="8454" width="13.28515625" style="5" customWidth="1"/>
    <col min="8455" max="8455" width="12.140625" style="5" customWidth="1"/>
    <col min="8456" max="8457" width="8.85546875" style="5"/>
    <col min="8458" max="8458" width="13.5703125" style="5" customWidth="1"/>
    <col min="8459" max="8705" width="8.85546875" style="5"/>
    <col min="8706" max="8706" width="8.85546875" style="5" customWidth="1"/>
    <col min="8707" max="8707" width="8.140625" style="5" customWidth="1"/>
    <col min="8708" max="8708" width="8.85546875" style="5" customWidth="1"/>
    <col min="8709" max="8709" width="8.85546875" style="5"/>
    <col min="8710" max="8710" width="13.28515625" style="5" customWidth="1"/>
    <col min="8711" max="8711" width="12.140625" style="5" customWidth="1"/>
    <col min="8712" max="8713" width="8.85546875" style="5"/>
    <col min="8714" max="8714" width="13.5703125" style="5" customWidth="1"/>
    <col min="8715" max="8961" width="8.85546875" style="5"/>
    <col min="8962" max="8962" width="8.85546875" style="5" customWidth="1"/>
    <col min="8963" max="8963" width="8.140625" style="5" customWidth="1"/>
    <col min="8964" max="8964" width="8.85546875" style="5" customWidth="1"/>
    <col min="8965" max="8965" width="8.85546875" style="5"/>
    <col min="8966" max="8966" width="13.28515625" style="5" customWidth="1"/>
    <col min="8967" max="8967" width="12.140625" style="5" customWidth="1"/>
    <col min="8968" max="8969" width="8.85546875" style="5"/>
    <col min="8970" max="8970" width="13.5703125" style="5" customWidth="1"/>
    <col min="8971" max="9217" width="8.85546875" style="5"/>
    <col min="9218" max="9218" width="8.85546875" style="5" customWidth="1"/>
    <col min="9219" max="9219" width="8.140625" style="5" customWidth="1"/>
    <col min="9220" max="9220" width="8.85546875" style="5" customWidth="1"/>
    <col min="9221" max="9221" width="8.85546875" style="5"/>
    <col min="9222" max="9222" width="13.28515625" style="5" customWidth="1"/>
    <col min="9223" max="9223" width="12.140625" style="5" customWidth="1"/>
    <col min="9224" max="9225" width="8.85546875" style="5"/>
    <col min="9226" max="9226" width="13.5703125" style="5" customWidth="1"/>
    <col min="9227" max="9473" width="8.85546875" style="5"/>
    <col min="9474" max="9474" width="8.85546875" style="5" customWidth="1"/>
    <col min="9475" max="9475" width="8.140625" style="5" customWidth="1"/>
    <col min="9476" max="9476" width="8.85546875" style="5" customWidth="1"/>
    <col min="9477" max="9477" width="8.85546875" style="5"/>
    <col min="9478" max="9478" width="13.28515625" style="5" customWidth="1"/>
    <col min="9479" max="9479" width="12.140625" style="5" customWidth="1"/>
    <col min="9480" max="9481" width="8.85546875" style="5"/>
    <col min="9482" max="9482" width="13.5703125" style="5" customWidth="1"/>
    <col min="9483" max="9729" width="8.85546875" style="5"/>
    <col min="9730" max="9730" width="8.85546875" style="5" customWidth="1"/>
    <col min="9731" max="9731" width="8.140625" style="5" customWidth="1"/>
    <col min="9732" max="9732" width="8.85546875" style="5" customWidth="1"/>
    <col min="9733" max="9733" width="8.85546875" style="5"/>
    <col min="9734" max="9734" width="13.28515625" style="5" customWidth="1"/>
    <col min="9735" max="9735" width="12.140625" style="5" customWidth="1"/>
    <col min="9736" max="9737" width="8.85546875" style="5"/>
    <col min="9738" max="9738" width="13.5703125" style="5" customWidth="1"/>
    <col min="9739" max="9985" width="8.85546875" style="5"/>
    <col min="9986" max="9986" width="8.85546875" style="5" customWidth="1"/>
    <col min="9987" max="9987" width="8.140625" style="5" customWidth="1"/>
    <col min="9988" max="9988" width="8.85546875" style="5" customWidth="1"/>
    <col min="9989" max="9989" width="8.85546875" style="5"/>
    <col min="9990" max="9990" width="13.28515625" style="5" customWidth="1"/>
    <col min="9991" max="9991" width="12.140625" style="5" customWidth="1"/>
    <col min="9992" max="9993" width="8.85546875" style="5"/>
    <col min="9994" max="9994" width="13.5703125" style="5" customWidth="1"/>
    <col min="9995" max="10241" width="8.85546875" style="5"/>
    <col min="10242" max="10242" width="8.85546875" style="5" customWidth="1"/>
    <col min="10243" max="10243" width="8.140625" style="5" customWidth="1"/>
    <col min="10244" max="10244" width="8.85546875" style="5" customWidth="1"/>
    <col min="10245" max="10245" width="8.85546875" style="5"/>
    <col min="10246" max="10246" width="13.28515625" style="5" customWidth="1"/>
    <col min="10247" max="10247" width="12.140625" style="5" customWidth="1"/>
    <col min="10248" max="10249" width="8.85546875" style="5"/>
    <col min="10250" max="10250" width="13.5703125" style="5" customWidth="1"/>
    <col min="10251" max="10497" width="8.85546875" style="5"/>
    <col min="10498" max="10498" width="8.85546875" style="5" customWidth="1"/>
    <col min="10499" max="10499" width="8.140625" style="5" customWidth="1"/>
    <col min="10500" max="10500" width="8.85546875" style="5" customWidth="1"/>
    <col min="10501" max="10501" width="8.85546875" style="5"/>
    <col min="10502" max="10502" width="13.28515625" style="5" customWidth="1"/>
    <col min="10503" max="10503" width="12.140625" style="5" customWidth="1"/>
    <col min="10504" max="10505" width="8.85546875" style="5"/>
    <col min="10506" max="10506" width="13.5703125" style="5" customWidth="1"/>
    <col min="10507" max="10753" width="8.85546875" style="5"/>
    <col min="10754" max="10754" width="8.85546875" style="5" customWidth="1"/>
    <col min="10755" max="10755" width="8.140625" style="5" customWidth="1"/>
    <col min="10756" max="10756" width="8.85546875" style="5" customWidth="1"/>
    <col min="10757" max="10757" width="8.85546875" style="5"/>
    <col min="10758" max="10758" width="13.28515625" style="5" customWidth="1"/>
    <col min="10759" max="10759" width="12.140625" style="5" customWidth="1"/>
    <col min="10760" max="10761" width="8.85546875" style="5"/>
    <col min="10762" max="10762" width="13.5703125" style="5" customWidth="1"/>
    <col min="10763" max="11009" width="8.85546875" style="5"/>
    <col min="11010" max="11010" width="8.85546875" style="5" customWidth="1"/>
    <col min="11011" max="11011" width="8.140625" style="5" customWidth="1"/>
    <col min="11012" max="11012" width="8.85546875" style="5" customWidth="1"/>
    <col min="11013" max="11013" width="8.85546875" style="5"/>
    <col min="11014" max="11014" width="13.28515625" style="5" customWidth="1"/>
    <col min="11015" max="11015" width="12.140625" style="5" customWidth="1"/>
    <col min="11016" max="11017" width="8.85546875" style="5"/>
    <col min="11018" max="11018" width="13.5703125" style="5" customWidth="1"/>
    <col min="11019" max="11265" width="8.85546875" style="5"/>
    <col min="11266" max="11266" width="8.85546875" style="5" customWidth="1"/>
    <col min="11267" max="11267" width="8.140625" style="5" customWidth="1"/>
    <col min="11268" max="11268" width="8.85546875" style="5" customWidth="1"/>
    <col min="11269" max="11269" width="8.85546875" style="5"/>
    <col min="11270" max="11270" width="13.28515625" style="5" customWidth="1"/>
    <col min="11271" max="11271" width="12.140625" style="5" customWidth="1"/>
    <col min="11272" max="11273" width="8.85546875" style="5"/>
    <col min="11274" max="11274" width="13.5703125" style="5" customWidth="1"/>
    <col min="11275" max="11521" width="8.85546875" style="5"/>
    <col min="11522" max="11522" width="8.85546875" style="5" customWidth="1"/>
    <col min="11523" max="11523" width="8.140625" style="5" customWidth="1"/>
    <col min="11524" max="11524" width="8.85546875" style="5" customWidth="1"/>
    <col min="11525" max="11525" width="8.85546875" style="5"/>
    <col min="11526" max="11526" width="13.28515625" style="5" customWidth="1"/>
    <col min="11527" max="11527" width="12.140625" style="5" customWidth="1"/>
    <col min="11528" max="11529" width="8.85546875" style="5"/>
    <col min="11530" max="11530" width="13.5703125" style="5" customWidth="1"/>
    <col min="11531" max="11777" width="8.85546875" style="5"/>
    <col min="11778" max="11778" width="8.85546875" style="5" customWidth="1"/>
    <col min="11779" max="11779" width="8.140625" style="5" customWidth="1"/>
    <col min="11780" max="11780" width="8.85546875" style="5" customWidth="1"/>
    <col min="11781" max="11781" width="8.85546875" style="5"/>
    <col min="11782" max="11782" width="13.28515625" style="5" customWidth="1"/>
    <col min="11783" max="11783" width="12.140625" style="5" customWidth="1"/>
    <col min="11784" max="11785" width="8.85546875" style="5"/>
    <col min="11786" max="11786" width="13.5703125" style="5" customWidth="1"/>
    <col min="11787" max="12033" width="8.85546875" style="5"/>
    <col min="12034" max="12034" width="8.85546875" style="5" customWidth="1"/>
    <col min="12035" max="12035" width="8.140625" style="5" customWidth="1"/>
    <col min="12036" max="12036" width="8.85546875" style="5" customWidth="1"/>
    <col min="12037" max="12037" width="8.85546875" style="5"/>
    <col min="12038" max="12038" width="13.28515625" style="5" customWidth="1"/>
    <col min="12039" max="12039" width="12.140625" style="5" customWidth="1"/>
    <col min="12040" max="12041" width="8.85546875" style="5"/>
    <col min="12042" max="12042" width="13.5703125" style="5" customWidth="1"/>
    <col min="12043" max="12289" width="8.85546875" style="5"/>
    <col min="12290" max="12290" width="8.85546875" style="5" customWidth="1"/>
    <col min="12291" max="12291" width="8.140625" style="5" customWidth="1"/>
    <col min="12292" max="12292" width="8.85546875" style="5" customWidth="1"/>
    <col min="12293" max="12293" width="8.85546875" style="5"/>
    <col min="12294" max="12294" width="13.28515625" style="5" customWidth="1"/>
    <col min="12295" max="12295" width="12.140625" style="5" customWidth="1"/>
    <col min="12296" max="12297" width="8.85546875" style="5"/>
    <col min="12298" max="12298" width="13.5703125" style="5" customWidth="1"/>
    <col min="12299" max="12545" width="8.85546875" style="5"/>
    <col min="12546" max="12546" width="8.85546875" style="5" customWidth="1"/>
    <col min="12547" max="12547" width="8.140625" style="5" customWidth="1"/>
    <col min="12548" max="12548" width="8.85546875" style="5" customWidth="1"/>
    <col min="12549" max="12549" width="8.85546875" style="5"/>
    <col min="12550" max="12550" width="13.28515625" style="5" customWidth="1"/>
    <col min="12551" max="12551" width="12.140625" style="5" customWidth="1"/>
    <col min="12552" max="12553" width="8.85546875" style="5"/>
    <col min="12554" max="12554" width="13.5703125" style="5" customWidth="1"/>
    <col min="12555" max="12801" width="8.85546875" style="5"/>
    <col min="12802" max="12802" width="8.85546875" style="5" customWidth="1"/>
    <col min="12803" max="12803" width="8.140625" style="5" customWidth="1"/>
    <col min="12804" max="12804" width="8.85546875" style="5" customWidth="1"/>
    <col min="12805" max="12805" width="8.85546875" style="5"/>
    <col min="12806" max="12806" width="13.28515625" style="5" customWidth="1"/>
    <col min="12807" max="12807" width="12.140625" style="5" customWidth="1"/>
    <col min="12808" max="12809" width="8.85546875" style="5"/>
    <col min="12810" max="12810" width="13.5703125" style="5" customWidth="1"/>
    <col min="12811" max="13057" width="8.85546875" style="5"/>
    <col min="13058" max="13058" width="8.85546875" style="5" customWidth="1"/>
    <col min="13059" max="13059" width="8.140625" style="5" customWidth="1"/>
    <col min="13060" max="13060" width="8.85546875" style="5" customWidth="1"/>
    <col min="13061" max="13061" width="8.85546875" style="5"/>
    <col min="13062" max="13062" width="13.28515625" style="5" customWidth="1"/>
    <col min="13063" max="13063" width="12.140625" style="5" customWidth="1"/>
    <col min="13064" max="13065" width="8.85546875" style="5"/>
    <col min="13066" max="13066" width="13.5703125" style="5" customWidth="1"/>
    <col min="13067" max="13313" width="8.85546875" style="5"/>
    <col min="13314" max="13314" width="8.85546875" style="5" customWidth="1"/>
    <col min="13315" max="13315" width="8.140625" style="5" customWidth="1"/>
    <col min="13316" max="13316" width="8.85546875" style="5" customWidth="1"/>
    <col min="13317" max="13317" width="8.85546875" style="5"/>
    <col min="13318" max="13318" width="13.28515625" style="5" customWidth="1"/>
    <col min="13319" max="13319" width="12.140625" style="5" customWidth="1"/>
    <col min="13320" max="13321" width="8.85546875" style="5"/>
    <col min="13322" max="13322" width="13.5703125" style="5" customWidth="1"/>
    <col min="13323" max="13569" width="8.85546875" style="5"/>
    <col min="13570" max="13570" width="8.85546875" style="5" customWidth="1"/>
    <col min="13571" max="13571" width="8.140625" style="5" customWidth="1"/>
    <col min="13572" max="13572" width="8.85546875" style="5" customWidth="1"/>
    <col min="13573" max="13573" width="8.85546875" style="5"/>
    <col min="13574" max="13574" width="13.28515625" style="5" customWidth="1"/>
    <col min="13575" max="13575" width="12.140625" style="5" customWidth="1"/>
    <col min="13576" max="13577" width="8.85546875" style="5"/>
    <col min="13578" max="13578" width="13.5703125" style="5" customWidth="1"/>
    <col min="13579" max="13825" width="8.85546875" style="5"/>
    <col min="13826" max="13826" width="8.85546875" style="5" customWidth="1"/>
    <col min="13827" max="13827" width="8.140625" style="5" customWidth="1"/>
    <col min="13828" max="13828" width="8.85546875" style="5" customWidth="1"/>
    <col min="13829" max="13829" width="8.85546875" style="5"/>
    <col min="13830" max="13830" width="13.28515625" style="5" customWidth="1"/>
    <col min="13831" max="13831" width="12.140625" style="5" customWidth="1"/>
    <col min="13832" max="13833" width="8.85546875" style="5"/>
    <col min="13834" max="13834" width="13.5703125" style="5" customWidth="1"/>
    <col min="13835" max="14081" width="8.85546875" style="5"/>
    <col min="14082" max="14082" width="8.85546875" style="5" customWidth="1"/>
    <col min="14083" max="14083" width="8.140625" style="5" customWidth="1"/>
    <col min="14084" max="14084" width="8.85546875" style="5" customWidth="1"/>
    <col min="14085" max="14085" width="8.85546875" style="5"/>
    <col min="14086" max="14086" width="13.28515625" style="5" customWidth="1"/>
    <col min="14087" max="14087" width="12.140625" style="5" customWidth="1"/>
    <col min="14088" max="14089" width="8.85546875" style="5"/>
    <col min="14090" max="14090" width="13.5703125" style="5" customWidth="1"/>
    <col min="14091" max="14337" width="8.85546875" style="5"/>
    <col min="14338" max="14338" width="8.85546875" style="5" customWidth="1"/>
    <col min="14339" max="14339" width="8.140625" style="5" customWidth="1"/>
    <col min="14340" max="14340" width="8.85546875" style="5" customWidth="1"/>
    <col min="14341" max="14341" width="8.85546875" style="5"/>
    <col min="14342" max="14342" width="13.28515625" style="5" customWidth="1"/>
    <col min="14343" max="14343" width="12.140625" style="5" customWidth="1"/>
    <col min="14344" max="14345" width="8.85546875" style="5"/>
    <col min="14346" max="14346" width="13.5703125" style="5" customWidth="1"/>
    <col min="14347" max="14593" width="8.85546875" style="5"/>
    <col min="14594" max="14594" width="8.85546875" style="5" customWidth="1"/>
    <col min="14595" max="14595" width="8.140625" style="5" customWidth="1"/>
    <col min="14596" max="14596" width="8.85546875" style="5" customWidth="1"/>
    <col min="14597" max="14597" width="8.85546875" style="5"/>
    <col min="14598" max="14598" width="13.28515625" style="5" customWidth="1"/>
    <col min="14599" max="14599" width="12.140625" style="5" customWidth="1"/>
    <col min="14600" max="14601" width="8.85546875" style="5"/>
    <col min="14602" max="14602" width="13.5703125" style="5" customWidth="1"/>
    <col min="14603" max="14849" width="8.85546875" style="5"/>
    <col min="14850" max="14850" width="8.85546875" style="5" customWidth="1"/>
    <col min="14851" max="14851" width="8.140625" style="5" customWidth="1"/>
    <col min="14852" max="14852" width="8.85546875" style="5" customWidth="1"/>
    <col min="14853" max="14853" width="8.85546875" style="5"/>
    <col min="14854" max="14854" width="13.28515625" style="5" customWidth="1"/>
    <col min="14855" max="14855" width="12.140625" style="5" customWidth="1"/>
    <col min="14856" max="14857" width="8.85546875" style="5"/>
    <col min="14858" max="14858" width="13.5703125" style="5" customWidth="1"/>
    <col min="14859" max="15105" width="8.85546875" style="5"/>
    <col min="15106" max="15106" width="8.85546875" style="5" customWidth="1"/>
    <col min="15107" max="15107" width="8.140625" style="5" customWidth="1"/>
    <col min="15108" max="15108" width="8.85546875" style="5" customWidth="1"/>
    <col min="15109" max="15109" width="8.85546875" style="5"/>
    <col min="15110" max="15110" width="13.28515625" style="5" customWidth="1"/>
    <col min="15111" max="15111" width="12.140625" style="5" customWidth="1"/>
    <col min="15112" max="15113" width="8.85546875" style="5"/>
    <col min="15114" max="15114" width="13.5703125" style="5" customWidth="1"/>
    <col min="15115" max="15361" width="8.85546875" style="5"/>
    <col min="15362" max="15362" width="8.85546875" style="5" customWidth="1"/>
    <col min="15363" max="15363" width="8.140625" style="5" customWidth="1"/>
    <col min="15364" max="15364" width="8.85546875" style="5" customWidth="1"/>
    <col min="15365" max="15365" width="8.85546875" style="5"/>
    <col min="15366" max="15366" width="13.28515625" style="5" customWidth="1"/>
    <col min="15367" max="15367" width="12.140625" style="5" customWidth="1"/>
    <col min="15368" max="15369" width="8.85546875" style="5"/>
    <col min="15370" max="15370" width="13.5703125" style="5" customWidth="1"/>
    <col min="15371" max="15617" width="8.85546875" style="5"/>
    <col min="15618" max="15618" width="8.85546875" style="5" customWidth="1"/>
    <col min="15619" max="15619" width="8.140625" style="5" customWidth="1"/>
    <col min="15620" max="15620" width="8.85546875" style="5" customWidth="1"/>
    <col min="15621" max="15621" width="8.85546875" style="5"/>
    <col min="15622" max="15622" width="13.28515625" style="5" customWidth="1"/>
    <col min="15623" max="15623" width="12.140625" style="5" customWidth="1"/>
    <col min="15624" max="15625" width="8.85546875" style="5"/>
    <col min="15626" max="15626" width="13.5703125" style="5" customWidth="1"/>
    <col min="15627" max="15873" width="8.85546875" style="5"/>
    <col min="15874" max="15874" width="8.85546875" style="5" customWidth="1"/>
    <col min="15875" max="15875" width="8.140625" style="5" customWidth="1"/>
    <col min="15876" max="15876" width="8.85546875" style="5" customWidth="1"/>
    <col min="15877" max="15877" width="8.85546875" style="5"/>
    <col min="15878" max="15878" width="13.28515625" style="5" customWidth="1"/>
    <col min="15879" max="15879" width="12.140625" style="5" customWidth="1"/>
    <col min="15880" max="15881" width="8.85546875" style="5"/>
    <col min="15882" max="15882" width="13.5703125" style="5" customWidth="1"/>
    <col min="15883" max="16129" width="8.85546875" style="5"/>
    <col min="16130" max="16130" width="8.85546875" style="5" customWidth="1"/>
    <col min="16131" max="16131" width="8.140625" style="5" customWidth="1"/>
    <col min="16132" max="16132" width="8.85546875" style="5" customWidth="1"/>
    <col min="16133" max="16133" width="8.85546875" style="5"/>
    <col min="16134" max="16134" width="13.28515625" style="5" customWidth="1"/>
    <col min="16135" max="16135" width="12.140625" style="5" customWidth="1"/>
    <col min="16136" max="16137" width="8.85546875" style="5"/>
    <col min="16138" max="16138" width="13.5703125" style="5" customWidth="1"/>
    <col min="16139" max="16382" width="8.85546875" style="5"/>
    <col min="16383" max="16384" width="10.140625" style="5" customWidth="1"/>
  </cols>
  <sheetData>
    <row r="2" spans="2:15">
      <c r="B2" s="1" t="s">
        <v>1011</v>
      </c>
      <c r="C2" s="2"/>
      <c r="D2" s="2"/>
      <c r="E2" s="2"/>
      <c r="F2" s="2"/>
      <c r="G2" s="2"/>
      <c r="H2" s="2"/>
      <c r="I2" s="2"/>
      <c r="J2" s="2"/>
      <c r="K2" s="2"/>
      <c r="L2" s="2"/>
      <c r="M2" s="2"/>
    </row>
    <row r="3" spans="2:15" ht="16.5" thickBot="1">
      <c r="B3" s="1"/>
      <c r="C3" s="2"/>
      <c r="D3" s="2"/>
      <c r="E3" s="2"/>
      <c r="F3" s="2"/>
      <c r="G3" s="2"/>
      <c r="H3" s="2"/>
      <c r="I3" s="2"/>
      <c r="J3" s="2"/>
      <c r="K3" s="2"/>
      <c r="L3" s="2"/>
      <c r="M3" s="2"/>
    </row>
    <row r="4" spans="2:15" ht="15.75" customHeight="1" thickBot="1">
      <c r="B4" s="236" t="s">
        <v>978</v>
      </c>
      <c r="C4" s="236"/>
      <c r="D4" s="236" t="s">
        <v>986</v>
      </c>
      <c r="E4" s="236"/>
      <c r="F4" s="236"/>
      <c r="G4" s="236" t="s">
        <v>987</v>
      </c>
      <c r="H4" s="236"/>
      <c r="I4" s="236"/>
      <c r="J4" s="236"/>
      <c r="K4" s="236" t="s">
        <v>988</v>
      </c>
      <c r="L4" s="236"/>
      <c r="M4" s="236"/>
      <c r="N4" s="236"/>
      <c r="O4" s="236"/>
    </row>
    <row r="5" spans="2:15" ht="15.75" customHeight="1" thickBot="1">
      <c r="B5" s="236"/>
      <c r="C5" s="236"/>
      <c r="D5" s="236"/>
      <c r="E5" s="236"/>
      <c r="F5" s="236"/>
      <c r="G5" s="236"/>
      <c r="H5" s="236"/>
      <c r="I5" s="236"/>
      <c r="J5" s="236"/>
      <c r="K5" s="236"/>
      <c r="L5" s="236"/>
      <c r="M5" s="236"/>
      <c r="N5" s="236"/>
      <c r="O5" s="236"/>
    </row>
    <row r="6" spans="2:15" ht="31.5" customHeight="1" thickBot="1">
      <c r="B6" s="239" t="s">
        <v>989</v>
      </c>
      <c r="C6" s="239"/>
      <c r="D6" s="215" t="s">
        <v>990</v>
      </c>
      <c r="E6" s="215" t="s">
        <v>991</v>
      </c>
      <c r="F6" s="215" t="s">
        <v>1012</v>
      </c>
      <c r="G6" s="215" t="s">
        <v>993</v>
      </c>
      <c r="H6" s="215"/>
      <c r="I6" s="215" t="s">
        <v>994</v>
      </c>
      <c r="J6" s="215" t="s">
        <v>995</v>
      </c>
      <c r="K6" s="215" t="s">
        <v>996</v>
      </c>
      <c r="L6" s="215" t="s">
        <v>997</v>
      </c>
      <c r="M6" s="215" t="s">
        <v>998</v>
      </c>
      <c r="N6" s="215" t="s">
        <v>999</v>
      </c>
      <c r="O6" s="215" t="s">
        <v>1000</v>
      </c>
    </row>
    <row r="7" spans="2:15" ht="32.25" thickBot="1">
      <c r="B7" s="239"/>
      <c r="C7" s="239"/>
      <c r="D7" s="215"/>
      <c r="E7" s="215"/>
      <c r="F7" s="215"/>
      <c r="G7" s="182" t="s">
        <v>1001</v>
      </c>
      <c r="H7" s="182" t="s">
        <v>1002</v>
      </c>
      <c r="I7" s="215"/>
      <c r="J7" s="215"/>
      <c r="K7" s="215"/>
      <c r="L7" s="215"/>
      <c r="M7" s="215"/>
      <c r="N7" s="215"/>
      <c r="O7" s="215"/>
    </row>
    <row r="8" spans="2:15" ht="17.100000000000001" customHeight="1" thickBot="1">
      <c r="B8" s="213" t="s">
        <v>111</v>
      </c>
      <c r="C8" s="238"/>
      <c r="D8" s="181" t="s">
        <v>36</v>
      </c>
      <c r="E8" s="29" t="s">
        <v>1013</v>
      </c>
      <c r="F8" s="29">
        <v>0.87590760639096987</v>
      </c>
      <c r="G8" s="23">
        <v>8089.0123785000005</v>
      </c>
      <c r="H8" s="23">
        <v>28434.905385355669</v>
      </c>
      <c r="I8" s="14">
        <v>6648.6614900000004</v>
      </c>
      <c r="J8" s="24">
        <f>SUM(G8:I8)</f>
        <v>43172.579253855671</v>
      </c>
      <c r="K8" s="14">
        <v>10405.640775698381</v>
      </c>
      <c r="L8" s="14">
        <v>20739.3674596528</v>
      </c>
      <c r="M8" s="14">
        <v>6670.1823206179806</v>
      </c>
      <c r="N8" s="26">
        <v>0</v>
      </c>
      <c r="O8" s="24">
        <f>SUM(K8:N8)</f>
        <v>37815.190555969166</v>
      </c>
    </row>
    <row r="9" spans="2:15" ht="16.5" thickBot="1">
      <c r="B9" s="213" t="s">
        <v>111</v>
      </c>
      <c r="C9" s="238"/>
      <c r="D9" s="181" t="s">
        <v>37</v>
      </c>
      <c r="E9" s="29" t="s">
        <v>1013</v>
      </c>
      <c r="F9" s="29">
        <v>0.86151395073230264</v>
      </c>
      <c r="G9" s="23">
        <v>8366.4004570750003</v>
      </c>
      <c r="H9" s="23">
        <v>28606.05011233722</v>
      </c>
      <c r="I9" s="14">
        <v>6648.9614900000006</v>
      </c>
      <c r="J9" s="24">
        <f t="shared" ref="J9:J13" si="0">SUM(G9:I9)</f>
        <v>43621.412059412221</v>
      </c>
      <c r="K9" s="14">
        <v>10078.836684999951</v>
      </c>
      <c r="L9" s="14">
        <v>20672.962793229301</v>
      </c>
      <c r="M9" s="14">
        <v>6828.6555615966809</v>
      </c>
      <c r="N9" s="26">
        <v>0</v>
      </c>
      <c r="O9" s="24">
        <f t="shared" ref="O9:O13" si="1">SUM(K9:N9)</f>
        <v>37580.455039825931</v>
      </c>
    </row>
    <row r="10" spans="2:15" ht="16.5" thickBot="1">
      <c r="B10" s="213" t="s">
        <v>111</v>
      </c>
      <c r="C10" s="238"/>
      <c r="D10" s="181" t="s">
        <v>38</v>
      </c>
      <c r="E10" s="29" t="s">
        <v>1013</v>
      </c>
      <c r="F10" s="29">
        <v>0.73798389590444236</v>
      </c>
      <c r="G10" s="23">
        <v>8671.075413492501</v>
      </c>
      <c r="H10" s="23">
        <v>35256.757572437702</v>
      </c>
      <c r="I10" s="14">
        <v>6649.6114900000002</v>
      </c>
      <c r="J10" s="24">
        <f t="shared" si="0"/>
        <v>50577.444475930206</v>
      </c>
      <c r="K10" s="14">
        <v>10074.343719214579</v>
      </c>
      <c r="L10" s="14">
        <v>20189.8038184619</v>
      </c>
      <c r="M10" s="14">
        <v>7061.1919815611091</v>
      </c>
      <c r="N10" s="26">
        <v>0</v>
      </c>
      <c r="O10" s="24">
        <f t="shared" si="1"/>
        <v>37325.33951923759</v>
      </c>
    </row>
    <row r="11" spans="2:15" ht="16.5" thickBot="1">
      <c r="B11" s="213" t="s">
        <v>111</v>
      </c>
      <c r="C11" s="238"/>
      <c r="D11" s="181" t="s">
        <v>39</v>
      </c>
      <c r="E11" s="29" t="s">
        <v>1013</v>
      </c>
      <c r="F11" s="29">
        <v>0.71660680612780925</v>
      </c>
      <c r="G11" s="23">
        <v>8929.337682799498</v>
      </c>
      <c r="H11" s="23">
        <v>35193.226187437205</v>
      </c>
      <c r="I11" s="14">
        <v>6650.2114899999997</v>
      </c>
      <c r="J11" s="24">
        <f t="shared" si="0"/>
        <v>50772.775360236701</v>
      </c>
      <c r="K11" s="14">
        <v>10003.22641541427</v>
      </c>
      <c r="L11" s="14">
        <v>19171.451323287598</v>
      </c>
      <c r="M11" s="14">
        <v>7209.4386504420809</v>
      </c>
      <c r="N11" s="26">
        <v>0</v>
      </c>
      <c r="O11" s="24">
        <f t="shared" si="1"/>
        <v>36384.11638914395</v>
      </c>
    </row>
    <row r="12" spans="2:15" ht="16.5" thickBot="1">
      <c r="B12" s="213" t="s">
        <v>111</v>
      </c>
      <c r="C12" s="238"/>
      <c r="D12" s="181" t="s">
        <v>40</v>
      </c>
      <c r="E12" s="29" t="s">
        <v>1013</v>
      </c>
      <c r="F12" s="29">
        <v>0.70986429010698815</v>
      </c>
      <c r="G12" s="23">
        <v>9192.385616177362</v>
      </c>
      <c r="H12" s="23">
        <v>35128.088434058795</v>
      </c>
      <c r="I12" s="14">
        <v>6647.4114900000004</v>
      </c>
      <c r="J12" s="24">
        <f t="shared" si="0"/>
        <v>50967.885540236151</v>
      </c>
      <c r="K12" s="14">
        <v>9773.7791026568702</v>
      </c>
      <c r="L12" s="14">
        <v>19023.126006550199</v>
      </c>
      <c r="M12" s="14">
        <v>7383.3767780668904</v>
      </c>
      <c r="N12" s="26">
        <v>0</v>
      </c>
      <c r="O12" s="24">
        <f t="shared" si="1"/>
        <v>36180.281887273959</v>
      </c>
    </row>
    <row r="13" spans="2:15" ht="16.5" thickBot="1">
      <c r="B13" s="213" t="s">
        <v>1014</v>
      </c>
      <c r="C13" s="213"/>
      <c r="D13" s="10"/>
      <c r="E13" s="10"/>
      <c r="F13" s="12"/>
      <c r="G13" s="15">
        <f>SUM(G8:G12)</f>
        <v>43248.211548044361</v>
      </c>
      <c r="H13" s="15">
        <f t="shared" ref="H13:I13" si="2">SUM(H8:H12)</f>
        <v>162619.02769162657</v>
      </c>
      <c r="I13" s="15">
        <f t="shared" si="2"/>
        <v>33244.857449999996</v>
      </c>
      <c r="J13" s="24">
        <f t="shared" si="0"/>
        <v>239112.09668967093</v>
      </c>
      <c r="K13" s="15">
        <f>SUM(K8:K12)</f>
        <v>50335.826697984055</v>
      </c>
      <c r="L13" s="15">
        <f t="shared" ref="L13:N13" si="3">SUM(L8:L12)</f>
        <v>99796.711401181805</v>
      </c>
      <c r="M13" s="15">
        <f t="shared" si="3"/>
        <v>35152.845292284743</v>
      </c>
      <c r="N13" s="15">
        <f t="shared" si="3"/>
        <v>0</v>
      </c>
      <c r="O13" s="24">
        <f t="shared" si="1"/>
        <v>185285.3833914506</v>
      </c>
    </row>
    <row r="14" spans="2:15" ht="16.5" thickBot="1">
      <c r="B14" s="213" t="s">
        <v>115</v>
      </c>
      <c r="C14" s="238"/>
      <c r="D14" s="181" t="s">
        <v>36</v>
      </c>
      <c r="E14" s="29">
        <v>1</v>
      </c>
      <c r="F14" s="29">
        <v>4.961622868285561</v>
      </c>
      <c r="G14" s="23">
        <v>0</v>
      </c>
      <c r="H14" s="23">
        <v>0</v>
      </c>
      <c r="I14" s="14">
        <v>2342.3819900000003</v>
      </c>
      <c r="J14" s="24">
        <f>SUM(G14:I14)</f>
        <v>2342.3819900000003</v>
      </c>
      <c r="K14" s="14">
        <v>3399.6548127005399</v>
      </c>
      <c r="L14" s="14">
        <v>8222.3612351437005</v>
      </c>
      <c r="M14" s="14">
        <v>0</v>
      </c>
      <c r="N14" s="26">
        <v>0</v>
      </c>
      <c r="O14" s="24">
        <f>SUM(K14:N14)</f>
        <v>11622.016047844241</v>
      </c>
    </row>
    <row r="15" spans="2:15" ht="16.5" thickBot="1">
      <c r="B15" s="213" t="s">
        <v>115</v>
      </c>
      <c r="C15" s="238"/>
      <c r="D15" s="181" t="s">
        <v>37</v>
      </c>
      <c r="E15" s="29">
        <v>1</v>
      </c>
      <c r="F15" s="29">
        <v>5.1363217612963386</v>
      </c>
      <c r="G15" s="23">
        <v>0</v>
      </c>
      <c r="H15" s="23">
        <v>0</v>
      </c>
      <c r="I15" s="14">
        <v>3639.2403999999997</v>
      </c>
      <c r="J15" s="24">
        <f t="shared" ref="J15:J19" si="4">SUM(G15:I15)</f>
        <v>3639.2403999999997</v>
      </c>
      <c r="K15" s="14">
        <v>7135.2301064839903</v>
      </c>
      <c r="L15" s="14">
        <v>11557.079554624799</v>
      </c>
      <c r="M15" s="14">
        <v>0</v>
      </c>
      <c r="N15" s="26">
        <v>0</v>
      </c>
      <c r="O15" s="24">
        <f t="shared" ref="O15:O19" si="5">SUM(K15:N15)</f>
        <v>18692.309661108789</v>
      </c>
    </row>
    <row r="16" spans="2:15" ht="16.5" thickBot="1">
      <c r="B16" s="213" t="s">
        <v>115</v>
      </c>
      <c r="C16" s="238"/>
      <c r="D16" s="181" t="s">
        <v>38</v>
      </c>
      <c r="E16" s="29">
        <v>1</v>
      </c>
      <c r="F16" s="29">
        <v>4.7952057762914029</v>
      </c>
      <c r="G16" s="23">
        <v>0</v>
      </c>
      <c r="H16" s="23">
        <v>0</v>
      </c>
      <c r="I16" s="14">
        <v>2634.0241099999998</v>
      </c>
      <c r="J16" s="24">
        <f t="shared" si="4"/>
        <v>2634.0241099999998</v>
      </c>
      <c r="K16" s="14">
        <v>5028.2639256345001</v>
      </c>
      <c r="L16" s="14">
        <v>7602.4237015283197</v>
      </c>
      <c r="M16" s="14">
        <v>0</v>
      </c>
      <c r="N16" s="26">
        <v>0</v>
      </c>
      <c r="O16" s="24">
        <f t="shared" si="5"/>
        <v>12630.687627162821</v>
      </c>
    </row>
    <row r="17" spans="2:15" ht="16.5" thickBot="1">
      <c r="B17" s="213" t="s">
        <v>115</v>
      </c>
      <c r="C17" s="238"/>
      <c r="D17" s="181" t="s">
        <v>39</v>
      </c>
      <c r="E17" s="29">
        <v>1</v>
      </c>
      <c r="F17" s="29">
        <v>3.8806558400890276</v>
      </c>
      <c r="G17" s="23">
        <v>0</v>
      </c>
      <c r="H17" s="23">
        <v>0</v>
      </c>
      <c r="I17" s="14">
        <v>2783.2449200000001</v>
      </c>
      <c r="J17" s="24">
        <f t="shared" si="4"/>
        <v>2783.2449200000001</v>
      </c>
      <c r="K17" s="14">
        <v>4005.9110510211699</v>
      </c>
      <c r="L17" s="14">
        <v>6794.90460217495</v>
      </c>
      <c r="M17" s="14">
        <v>0</v>
      </c>
      <c r="N17" s="26">
        <v>0</v>
      </c>
      <c r="O17" s="24">
        <f t="shared" si="5"/>
        <v>10800.815653196119</v>
      </c>
    </row>
    <row r="18" spans="2:15" ht="16.5" thickBot="1">
      <c r="B18" s="213" t="s">
        <v>115</v>
      </c>
      <c r="C18" s="238"/>
      <c r="D18" s="181" t="s">
        <v>40</v>
      </c>
      <c r="E18" s="29">
        <v>1</v>
      </c>
      <c r="F18" s="29">
        <v>3.5189841277186074</v>
      </c>
      <c r="G18" s="23">
        <v>0</v>
      </c>
      <c r="H18" s="23">
        <v>0</v>
      </c>
      <c r="I18" s="14">
        <v>2590.43579</v>
      </c>
      <c r="J18" s="24">
        <f t="shared" si="4"/>
        <v>2590.43579</v>
      </c>
      <c r="K18" s="14">
        <v>3115.2971096419024</v>
      </c>
      <c r="L18" s="14">
        <v>6000.4053192423098</v>
      </c>
      <c r="M18" s="14">
        <v>0</v>
      </c>
      <c r="N18" s="26">
        <v>0</v>
      </c>
      <c r="O18" s="24">
        <f t="shared" si="5"/>
        <v>9115.7024288842113</v>
      </c>
    </row>
    <row r="19" spans="2:15" ht="16.5" thickBot="1">
      <c r="B19" s="213" t="s">
        <v>1003</v>
      </c>
      <c r="C19" s="213"/>
      <c r="D19" s="11"/>
      <c r="E19" s="11"/>
      <c r="F19" s="12"/>
      <c r="G19" s="15">
        <f>SUM(G14:G18)</f>
        <v>0</v>
      </c>
      <c r="H19" s="15">
        <f t="shared" ref="H19" si="6">SUM(H14:H18)</f>
        <v>0</v>
      </c>
      <c r="I19" s="15">
        <f>SUM(I14:I18)</f>
        <v>13989.327209999999</v>
      </c>
      <c r="J19" s="24">
        <f t="shared" si="4"/>
        <v>13989.327209999999</v>
      </c>
      <c r="K19" s="15">
        <f>SUM(K14:K18)</f>
        <v>22684.357005482099</v>
      </c>
      <c r="L19" s="15">
        <f t="shared" ref="L19:N19" si="7">SUM(L14:L18)</f>
        <v>40177.174412714085</v>
      </c>
      <c r="M19" s="15">
        <f t="shared" si="7"/>
        <v>0</v>
      </c>
      <c r="N19" s="15">
        <f t="shared" si="7"/>
        <v>0</v>
      </c>
      <c r="O19" s="24">
        <f t="shared" si="5"/>
        <v>62861.531418196188</v>
      </c>
    </row>
    <row r="20" spans="2:15" ht="16.5" thickBot="1">
      <c r="B20" s="213" t="s">
        <v>1004</v>
      </c>
      <c r="C20" s="238"/>
      <c r="D20" s="181" t="s">
        <v>36</v>
      </c>
      <c r="E20" s="29">
        <v>1</v>
      </c>
      <c r="F20" s="29">
        <v>1.3709252484329069</v>
      </c>
      <c r="G20" s="23">
        <v>7850.2665900000002</v>
      </c>
      <c r="H20" s="23">
        <v>3176.4998042999982</v>
      </c>
      <c r="I20" s="14">
        <v>3019.9791160830864</v>
      </c>
      <c r="J20" s="24">
        <f t="shared" ref="J20:J37" si="8">SUM(G20:I20)</f>
        <v>14046.745510383085</v>
      </c>
      <c r="K20" s="14">
        <v>3467.4638683449598</v>
      </c>
      <c r="L20" s="14">
        <v>13312.182209181999</v>
      </c>
      <c r="M20" s="14">
        <v>2477.3920009687886</v>
      </c>
      <c r="N20" s="26">
        <v>0</v>
      </c>
      <c r="O20" s="24">
        <f t="shared" ref="O20:O38" si="9">SUM(K20:N20)</f>
        <v>19257.038078495749</v>
      </c>
    </row>
    <row r="21" spans="2:15" ht="16.5" thickBot="1">
      <c r="B21" s="213" t="s">
        <v>1004</v>
      </c>
      <c r="C21" s="238"/>
      <c r="D21" s="181" t="s">
        <v>37</v>
      </c>
      <c r="E21" s="29">
        <v>1</v>
      </c>
      <c r="F21" s="29">
        <v>1.3702217323502996</v>
      </c>
      <c r="G21" s="23">
        <v>7994.519299999999</v>
      </c>
      <c r="H21" s="23">
        <v>3174.4329318999999</v>
      </c>
      <c r="I21" s="14">
        <v>3033.3291160830859</v>
      </c>
      <c r="J21" s="24">
        <f t="shared" si="8"/>
        <v>14202.281347983084</v>
      </c>
      <c r="K21" s="14">
        <v>3291.8924183046797</v>
      </c>
      <c r="L21" s="14">
        <v>13637.996749263801</v>
      </c>
      <c r="M21" s="14">
        <v>2530.3853843912502</v>
      </c>
      <c r="N21" s="26">
        <v>0</v>
      </c>
      <c r="O21" s="24">
        <f t="shared" si="9"/>
        <v>19460.27455195973</v>
      </c>
    </row>
    <row r="22" spans="2:15" ht="16.5" thickBot="1">
      <c r="B22" s="213" t="s">
        <v>1004</v>
      </c>
      <c r="C22" s="238"/>
      <c r="D22" s="181" t="s">
        <v>38</v>
      </c>
      <c r="E22" s="29">
        <v>1</v>
      </c>
      <c r="F22" s="29">
        <v>1.3562521058733048</v>
      </c>
      <c r="G22" s="23">
        <v>8334.1463000000003</v>
      </c>
      <c r="H22" s="23">
        <v>3124.3140695999973</v>
      </c>
      <c r="I22" s="14">
        <v>3060.0791160830859</v>
      </c>
      <c r="J22" s="24">
        <f t="shared" si="8"/>
        <v>14518.539485683083</v>
      </c>
      <c r="K22" s="14">
        <v>3301.2196174891678</v>
      </c>
      <c r="L22" s="14">
        <v>13777.3329560395</v>
      </c>
      <c r="M22" s="14">
        <v>2612.2471781337399</v>
      </c>
      <c r="N22" s="26">
        <v>0</v>
      </c>
      <c r="O22" s="24">
        <f t="shared" si="9"/>
        <v>19690.799751662409</v>
      </c>
    </row>
    <row r="23" spans="2:15" ht="16.5" thickBot="1">
      <c r="B23" s="213" t="s">
        <v>1004</v>
      </c>
      <c r="C23" s="238"/>
      <c r="D23" s="181" t="s">
        <v>39</v>
      </c>
      <c r="E23" s="29">
        <v>1</v>
      </c>
      <c r="F23" s="29">
        <v>1.3147557626327699</v>
      </c>
      <c r="G23" s="23">
        <v>8667.3206099999989</v>
      </c>
      <c r="H23" s="23">
        <v>3079.8425431000014</v>
      </c>
      <c r="I23" s="14">
        <v>3086.8291160830859</v>
      </c>
      <c r="J23" s="24">
        <f t="shared" si="8"/>
        <v>14833.992269183087</v>
      </c>
      <c r="K23" s="14">
        <v>3253.7211412764209</v>
      </c>
      <c r="L23" s="14">
        <v>13550.204641452599</v>
      </c>
      <c r="M23" s="14">
        <v>2699.1510360294005</v>
      </c>
      <c r="N23" s="26">
        <v>0</v>
      </c>
      <c r="O23" s="24">
        <f t="shared" si="9"/>
        <v>19503.076818758422</v>
      </c>
    </row>
    <row r="24" spans="2:15" ht="16.5" thickBot="1">
      <c r="B24" s="213" t="s">
        <v>1004</v>
      </c>
      <c r="C24" s="238"/>
      <c r="D24" s="181" t="s">
        <v>40</v>
      </c>
      <c r="E24" s="29">
        <v>1</v>
      </c>
      <c r="F24" s="29">
        <v>1.2728429828154573</v>
      </c>
      <c r="G24" s="23">
        <v>7193.9826199999998</v>
      </c>
      <c r="H24" s="23">
        <v>3260.7020660000003</v>
      </c>
      <c r="I24" s="14">
        <v>2966.4791160830864</v>
      </c>
      <c r="J24" s="24">
        <f t="shared" si="8"/>
        <v>13421.163802083087</v>
      </c>
      <c r="K24" s="14">
        <v>2748.4123111946669</v>
      </c>
      <c r="L24" s="14">
        <v>11786.6543131247</v>
      </c>
      <c r="M24" s="14">
        <v>2547.9675423789108</v>
      </c>
      <c r="N24" s="26">
        <v>0</v>
      </c>
      <c r="O24" s="24">
        <f t="shared" si="9"/>
        <v>17083.034166698279</v>
      </c>
    </row>
    <row r="25" spans="2:15" ht="16.5" thickBot="1">
      <c r="B25" s="213" t="s">
        <v>1005</v>
      </c>
      <c r="C25" s="213"/>
      <c r="D25" s="10"/>
      <c r="E25" s="10"/>
      <c r="F25" s="12"/>
      <c r="G25" s="15">
        <f>SUM(G20:G24)</f>
        <v>40040.235420000005</v>
      </c>
      <c r="H25" s="15">
        <f>SUM(H20:H24)</f>
        <v>15815.791414899997</v>
      </c>
      <c r="I25" s="15">
        <f>SUM(I20:I24)</f>
        <v>15166.695580415431</v>
      </c>
      <c r="J25" s="24">
        <f t="shared" si="8"/>
        <v>71022.722415315438</v>
      </c>
      <c r="K25" s="15">
        <f>SUM(K20:K24)</f>
        <v>16062.709356609896</v>
      </c>
      <c r="L25" s="15">
        <f>SUM(L20:L24)</f>
        <v>66064.370869062594</v>
      </c>
      <c r="M25" s="15">
        <f>SUM(M20:M24)</f>
        <v>12867.14314190209</v>
      </c>
      <c r="N25" s="15">
        <f>SUM(N20:N24)</f>
        <v>0</v>
      </c>
      <c r="O25" s="24">
        <f t="shared" si="9"/>
        <v>94994.223367574581</v>
      </c>
    </row>
    <row r="26" spans="2:15" ht="16.5" thickBot="1">
      <c r="B26" s="213" t="s">
        <v>845</v>
      </c>
      <c r="C26" s="238"/>
      <c r="D26" s="181" t="s">
        <v>36</v>
      </c>
      <c r="E26" s="29">
        <v>1</v>
      </c>
      <c r="F26" s="29">
        <v>7.7832093060533465</v>
      </c>
      <c r="G26" s="23">
        <v>0</v>
      </c>
      <c r="H26" s="23">
        <v>0</v>
      </c>
      <c r="I26" s="14">
        <v>172.13633999999999</v>
      </c>
      <c r="J26" s="24">
        <f t="shared" si="8"/>
        <v>172.13633999999999</v>
      </c>
      <c r="K26" s="14">
        <v>298.86885160423299</v>
      </c>
      <c r="L26" s="14">
        <v>1040.9043117937299</v>
      </c>
      <c r="M26" s="14">
        <v>0</v>
      </c>
      <c r="N26" s="26">
        <v>0</v>
      </c>
      <c r="O26" s="24">
        <f t="shared" si="9"/>
        <v>1339.7731633979629</v>
      </c>
    </row>
    <row r="27" spans="2:15" ht="16.5" thickBot="1">
      <c r="B27" s="213" t="s">
        <v>845</v>
      </c>
      <c r="C27" s="238"/>
      <c r="D27" s="181" t="s">
        <v>37</v>
      </c>
      <c r="E27" s="29">
        <v>1</v>
      </c>
      <c r="F27" s="29">
        <v>7.1823041908744889</v>
      </c>
      <c r="G27" s="23">
        <v>0</v>
      </c>
      <c r="H27" s="23">
        <v>0</v>
      </c>
      <c r="I27" s="14">
        <v>90.692940000000007</v>
      </c>
      <c r="J27" s="24">
        <f t="shared" si="8"/>
        <v>90.692940000000007</v>
      </c>
      <c r="K27" s="14">
        <v>139.3250041813447</v>
      </c>
      <c r="L27" s="14">
        <v>512.05927886338395</v>
      </c>
      <c r="M27" s="14">
        <v>0</v>
      </c>
      <c r="N27" s="26">
        <v>0</v>
      </c>
      <c r="O27" s="24">
        <f t="shared" si="9"/>
        <v>651.38428304472859</v>
      </c>
    </row>
    <row r="28" spans="2:15" ht="16.5" thickBot="1">
      <c r="B28" s="213" t="s">
        <v>845</v>
      </c>
      <c r="C28" s="238"/>
      <c r="D28" s="181" t="s">
        <v>38</v>
      </c>
      <c r="E28" s="29">
        <v>1</v>
      </c>
      <c r="F28" s="29">
        <v>6.8033884220508591</v>
      </c>
      <c r="G28" s="23">
        <v>0</v>
      </c>
      <c r="H28" s="23">
        <v>0</v>
      </c>
      <c r="I28" s="14">
        <v>95.212789999999998</v>
      </c>
      <c r="J28" s="24">
        <f t="shared" si="8"/>
        <v>95.212789999999998</v>
      </c>
      <c r="K28" s="14">
        <v>130.41758082369191</v>
      </c>
      <c r="L28" s="14">
        <v>517.35201229346796</v>
      </c>
      <c r="M28" s="14">
        <v>0</v>
      </c>
      <c r="N28" s="26">
        <v>0</v>
      </c>
      <c r="O28" s="24">
        <f t="shared" si="9"/>
        <v>647.76959311715984</v>
      </c>
    </row>
    <row r="29" spans="2:15" ht="16.5" thickBot="1">
      <c r="B29" s="213" t="s">
        <v>845</v>
      </c>
      <c r="C29" s="238"/>
      <c r="D29" s="181" t="s">
        <v>39</v>
      </c>
      <c r="E29" s="29">
        <v>1</v>
      </c>
      <c r="F29" s="29">
        <v>6.3074437926483427</v>
      </c>
      <c r="G29" s="23">
        <v>0</v>
      </c>
      <c r="H29" s="23">
        <v>0</v>
      </c>
      <c r="I29" s="14">
        <v>84.963460000000012</v>
      </c>
      <c r="J29" s="24">
        <f t="shared" si="8"/>
        <v>84.963460000000012</v>
      </c>
      <c r="K29" s="14">
        <v>108.9086437402398</v>
      </c>
      <c r="L29" s="14">
        <v>426.99360463868601</v>
      </c>
      <c r="M29" s="14">
        <v>0</v>
      </c>
      <c r="N29" s="26">
        <v>0</v>
      </c>
      <c r="O29" s="24">
        <f t="shared" si="9"/>
        <v>535.90224837892583</v>
      </c>
    </row>
    <row r="30" spans="2:15" ht="16.5" thickBot="1">
      <c r="B30" s="213" t="s">
        <v>845</v>
      </c>
      <c r="C30" s="238"/>
      <c r="D30" s="181" t="s">
        <v>40</v>
      </c>
      <c r="E30" s="29">
        <v>1</v>
      </c>
      <c r="F30" s="29">
        <v>6.1234025619703596</v>
      </c>
      <c r="G30" s="23">
        <v>0</v>
      </c>
      <c r="H30" s="23">
        <v>0</v>
      </c>
      <c r="I30" s="14">
        <v>80.667249999999996</v>
      </c>
      <c r="J30" s="24">
        <f t="shared" si="8"/>
        <v>80.667249999999996</v>
      </c>
      <c r="K30" s="14">
        <v>94.342344473392501</v>
      </c>
      <c r="L30" s="14">
        <v>399.61570084371095</v>
      </c>
      <c r="M30" s="14">
        <v>0</v>
      </c>
      <c r="N30" s="26">
        <v>0</v>
      </c>
      <c r="O30" s="24">
        <f t="shared" si="9"/>
        <v>493.95804531710348</v>
      </c>
    </row>
    <row r="31" spans="2:15" ht="16.5" thickBot="1">
      <c r="B31" s="213" t="s">
        <v>1006</v>
      </c>
      <c r="C31" s="213"/>
      <c r="D31" s="11"/>
      <c r="E31" s="11"/>
      <c r="F31" s="12"/>
      <c r="G31" s="15">
        <f>SUM(G26:G30)</f>
        <v>0</v>
      </c>
      <c r="H31" s="15">
        <f>SUM(H26:H30)</f>
        <v>0</v>
      </c>
      <c r="I31" s="15">
        <f>SUM(I26:I30)</f>
        <v>523.67277999999999</v>
      </c>
      <c r="J31" s="24">
        <f t="shared" si="8"/>
        <v>523.67277999999999</v>
      </c>
      <c r="K31" s="15">
        <f>SUM(K26:K30)</f>
        <v>771.86242482290186</v>
      </c>
      <c r="L31" s="15">
        <f>SUM(L26:L30)</f>
        <v>2896.9249084329786</v>
      </c>
      <c r="M31" s="15">
        <f>SUM(M26:M30)</f>
        <v>0</v>
      </c>
      <c r="N31" s="15">
        <f>SUM(N26:N30)</f>
        <v>0</v>
      </c>
      <c r="O31" s="24">
        <f t="shared" si="9"/>
        <v>3668.7873332558802</v>
      </c>
    </row>
    <row r="32" spans="2:15" ht="16.5" thickBot="1">
      <c r="B32" s="213" t="s">
        <v>125</v>
      </c>
      <c r="C32" s="238"/>
      <c r="D32" s="181" t="s">
        <v>36</v>
      </c>
      <c r="E32" s="29">
        <v>0.68400000000000005</v>
      </c>
      <c r="F32" s="29">
        <v>1.4822872344343079</v>
      </c>
      <c r="G32" s="23">
        <v>21105.10580217899</v>
      </c>
      <c r="H32" s="23">
        <v>47005.330981036226</v>
      </c>
      <c r="I32" s="14">
        <v>13076.347003024264</v>
      </c>
      <c r="J32" s="24">
        <f t="shared" si="8"/>
        <v>81186.783786239481</v>
      </c>
      <c r="K32" s="14">
        <v>35664.466235644541</v>
      </c>
      <c r="L32" s="14">
        <v>79815.194666221199</v>
      </c>
      <c r="M32" s="14">
        <v>24.834750567284907</v>
      </c>
      <c r="N32" s="26">
        <v>4837.6375586879994</v>
      </c>
      <c r="O32" s="24">
        <f t="shared" si="9"/>
        <v>120342.13321112104</v>
      </c>
    </row>
    <row r="33" spans="2:15" ht="16.5" thickBot="1">
      <c r="B33" s="213" t="s">
        <v>125</v>
      </c>
      <c r="C33" s="238"/>
      <c r="D33" s="181" t="s">
        <v>37</v>
      </c>
      <c r="E33" s="29">
        <v>0.68400000000000005</v>
      </c>
      <c r="F33" s="29">
        <v>1.5018237472664022</v>
      </c>
      <c r="G33" s="23">
        <v>26968.151532140098</v>
      </c>
      <c r="H33" s="23">
        <v>60877.913932854994</v>
      </c>
      <c r="I33" s="14">
        <v>14935.760104557899</v>
      </c>
      <c r="J33" s="24">
        <f t="shared" si="8"/>
        <v>102781.82556955298</v>
      </c>
      <c r="K33" s="14">
        <v>44044.964546907497</v>
      </c>
      <c r="L33" s="14">
        <v>104395.570671828</v>
      </c>
      <c r="M33" s="14">
        <v>70.883202644287493</v>
      </c>
      <c r="N33" s="26">
        <v>5848.768006368</v>
      </c>
      <c r="O33" s="24">
        <f t="shared" si="9"/>
        <v>154360.18642774777</v>
      </c>
    </row>
    <row r="34" spans="2:15" ht="16.5" thickBot="1">
      <c r="B34" s="213" t="s">
        <v>125</v>
      </c>
      <c r="C34" s="238"/>
      <c r="D34" s="181" t="s">
        <v>38</v>
      </c>
      <c r="E34" s="29">
        <v>0.68400000000000005</v>
      </c>
      <c r="F34" s="29">
        <v>1.3438737021681944</v>
      </c>
      <c r="G34" s="23">
        <v>29958.581278210098</v>
      </c>
      <c r="H34" s="23">
        <v>78818.657890106319</v>
      </c>
      <c r="I34" s="14">
        <v>17236.0944613424</v>
      </c>
      <c r="J34" s="24">
        <f t="shared" si="8"/>
        <v>126013.33362965882</v>
      </c>
      <c r="K34" s="14">
        <v>48681.190060273002</v>
      </c>
      <c r="L34" s="14">
        <v>114159.233126041</v>
      </c>
      <c r="M34" s="14">
        <v>117.50829534641561</v>
      </c>
      <c r="N34" s="26">
        <v>6388.0737057850001</v>
      </c>
      <c r="O34" s="24">
        <f t="shared" si="9"/>
        <v>169346.00518744544</v>
      </c>
    </row>
    <row r="35" spans="2:15" ht="16.5" thickBot="1">
      <c r="B35" s="213" t="s">
        <v>125</v>
      </c>
      <c r="C35" s="238"/>
      <c r="D35" s="181" t="s">
        <v>39</v>
      </c>
      <c r="E35" s="29">
        <v>0.68400000000000005</v>
      </c>
      <c r="F35" s="29">
        <v>1.3978232805176898</v>
      </c>
      <c r="G35" s="23">
        <v>33205.079383190699</v>
      </c>
      <c r="H35" s="23">
        <v>64111.904925379284</v>
      </c>
      <c r="I35" s="14">
        <v>17799.144027688006</v>
      </c>
      <c r="J35" s="24">
        <f t="shared" si="8"/>
        <v>115116.12833625799</v>
      </c>
      <c r="K35" s="14">
        <v>46766.4605376123</v>
      </c>
      <c r="L35" s="14">
        <v>108427.670767754</v>
      </c>
      <c r="M35" s="14">
        <v>38.12602875726531</v>
      </c>
      <c r="N35" s="26">
        <v>5679.74681736</v>
      </c>
      <c r="O35" s="24">
        <f t="shared" si="9"/>
        <v>160912.00415148353</v>
      </c>
    </row>
    <row r="36" spans="2:15" ht="16.5" thickBot="1">
      <c r="B36" s="213" t="s">
        <v>125</v>
      </c>
      <c r="C36" s="238"/>
      <c r="D36" s="181" t="s">
        <v>40</v>
      </c>
      <c r="E36" s="29">
        <v>0.68400000000000005</v>
      </c>
      <c r="F36" s="29">
        <v>1.4839663274354284</v>
      </c>
      <c r="G36" s="23">
        <v>24111.958824280202</v>
      </c>
      <c r="H36" s="23">
        <v>46581.988289404122</v>
      </c>
      <c r="I36" s="14">
        <v>15501.596095908088</v>
      </c>
      <c r="J36" s="24">
        <f t="shared" si="8"/>
        <v>86195.543209592404</v>
      </c>
      <c r="K36" s="14">
        <v>37418.333332524766</v>
      </c>
      <c r="L36" s="14">
        <v>85603.684832146595</v>
      </c>
      <c r="M36" s="14">
        <v>51.543474649257398</v>
      </c>
      <c r="N36" s="26">
        <v>4837.7220587199999</v>
      </c>
      <c r="O36" s="24">
        <f t="shared" si="9"/>
        <v>127911.28369804061</v>
      </c>
    </row>
    <row r="37" spans="2:15" ht="16.5" thickBot="1">
      <c r="B37" s="213" t="s">
        <v>1007</v>
      </c>
      <c r="C37" s="213"/>
      <c r="D37" s="11"/>
      <c r="E37" s="11"/>
      <c r="F37" s="12"/>
      <c r="G37" s="15">
        <f>SUM(G32:G36)</f>
        <v>135348.87682000009</v>
      </c>
      <c r="H37" s="15">
        <f>SUM(H32:H36)</f>
        <v>297395.79601878097</v>
      </c>
      <c r="I37" s="15">
        <f>SUM(I32:I36)</f>
        <v>78548.941692520646</v>
      </c>
      <c r="J37" s="24">
        <f t="shared" si="8"/>
        <v>511293.61453130166</v>
      </c>
      <c r="K37" s="15">
        <f>SUM(K32:K36)</f>
        <v>212575.41471296211</v>
      </c>
      <c r="L37" s="15">
        <f>SUM(L32:L36)</f>
        <v>492401.35406399088</v>
      </c>
      <c r="M37" s="15">
        <f>SUM(M32:M36)</f>
        <v>302.89575196451074</v>
      </c>
      <c r="N37" s="15">
        <f>SUM(N32:N36)</f>
        <v>27591.948146921</v>
      </c>
      <c r="O37" s="24">
        <f t="shared" si="9"/>
        <v>732871.61267583852</v>
      </c>
    </row>
    <row r="38" spans="2:15" ht="16.5" thickBot="1">
      <c r="B38" s="237" t="s">
        <v>1008</v>
      </c>
      <c r="C38" s="237"/>
      <c r="D38" s="18"/>
      <c r="E38" s="18"/>
      <c r="F38" s="18"/>
      <c r="G38" s="25">
        <f t="shared" ref="G38:N38" si="10">SUM(G13,G19,G25,G31,G37)</f>
        <v>218637.32378804445</v>
      </c>
      <c r="H38" s="25">
        <f t="shared" si="10"/>
        <v>475830.61512530752</v>
      </c>
      <c r="I38" s="25">
        <f t="shared" si="10"/>
        <v>141473.49471293608</v>
      </c>
      <c r="J38" s="25">
        <f t="shared" si="10"/>
        <v>835941.43362628808</v>
      </c>
      <c r="K38" s="25">
        <f t="shared" si="10"/>
        <v>302430.17019786104</v>
      </c>
      <c r="L38" s="25">
        <f t="shared" si="10"/>
        <v>701336.53565538232</v>
      </c>
      <c r="M38" s="25">
        <f t="shared" si="10"/>
        <v>48322.884186151343</v>
      </c>
      <c r="N38" s="25">
        <f t="shared" si="10"/>
        <v>27591.948146921</v>
      </c>
      <c r="O38" s="27">
        <f t="shared" si="9"/>
        <v>1079681.5381863159</v>
      </c>
    </row>
    <row r="39" spans="2:15" ht="75.95" customHeight="1">
      <c r="B39" s="194" t="s">
        <v>1015</v>
      </c>
      <c r="C39" s="235"/>
      <c r="D39" s="235"/>
      <c r="E39" s="235"/>
      <c r="F39" s="235"/>
      <c r="G39" s="235"/>
      <c r="H39" s="235"/>
      <c r="I39" s="235"/>
      <c r="J39" s="235"/>
      <c r="K39" s="235"/>
      <c r="L39" s="235"/>
      <c r="M39" s="235"/>
      <c r="N39" s="235"/>
      <c r="O39" s="235"/>
    </row>
    <row r="40" spans="2:15">
      <c r="B40" s="5" t="s">
        <v>1010</v>
      </c>
      <c r="G40" s="2"/>
      <c r="H40" s="2"/>
      <c r="I40" s="2"/>
      <c r="J40" s="2"/>
      <c r="K40" s="2"/>
      <c r="L40" s="2"/>
      <c r="M40" s="2"/>
      <c r="N40" s="2"/>
      <c r="O40" s="2"/>
    </row>
    <row r="41" spans="2:15">
      <c r="B41" s="9"/>
    </row>
    <row r="43" spans="2:15">
      <c r="B43" s="9"/>
    </row>
    <row r="44" spans="2:15">
      <c r="B44" s="9"/>
    </row>
    <row r="45" spans="2:15">
      <c r="B45" s="9"/>
    </row>
    <row r="47" spans="2:15">
      <c r="B47" s="9"/>
    </row>
  </sheetData>
  <mergeCells count="48">
    <mergeCell ref="B33:C33"/>
    <mergeCell ref="B34:C34"/>
    <mergeCell ref="B35:C35"/>
    <mergeCell ref="B36:C36"/>
    <mergeCell ref="B37:C37"/>
    <mergeCell ref="B28:C28"/>
    <mergeCell ref="B29:C29"/>
    <mergeCell ref="B30:C30"/>
    <mergeCell ref="B31:C31"/>
    <mergeCell ref="B32:C32"/>
    <mergeCell ref="N6:N7"/>
    <mergeCell ref="O6:O7"/>
    <mergeCell ref="B4:C5"/>
    <mergeCell ref="D4:F5"/>
    <mergeCell ref="G4:J5"/>
    <mergeCell ref="K4:O5"/>
    <mergeCell ref="B6:C7"/>
    <mergeCell ref="D6:D7"/>
    <mergeCell ref="E6:E7"/>
    <mergeCell ref="F6:F7"/>
    <mergeCell ref="G6:H6"/>
    <mergeCell ref="I6:I7"/>
    <mergeCell ref="B13:C13"/>
    <mergeCell ref="J6:J7"/>
    <mergeCell ref="K6:K7"/>
    <mergeCell ref="L6:L7"/>
    <mergeCell ref="M6:M7"/>
    <mergeCell ref="B8:C8"/>
    <mergeCell ref="B9:C9"/>
    <mergeCell ref="B10:C10"/>
    <mergeCell ref="B11:C11"/>
    <mergeCell ref="B12:C12"/>
    <mergeCell ref="B38:C38"/>
    <mergeCell ref="B39:O39"/>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2A74F-73BC-4ECD-BC22-15BA2ACF6B12}">
  <sheetPr>
    <tabColor theme="9" tint="0.79998168889431442"/>
  </sheetPr>
  <dimension ref="A1:F12"/>
  <sheetViews>
    <sheetView workbookViewId="0">
      <selection activeCell="D16" sqref="D16"/>
    </sheetView>
  </sheetViews>
  <sheetFormatPr defaultRowHeight="15"/>
  <cols>
    <col min="2" max="2" width="26.28515625" style="142" customWidth="1"/>
    <col min="3" max="3" width="20.42578125" customWidth="1"/>
    <col min="4" max="4" width="16.28515625" customWidth="1"/>
    <col min="5" max="5" width="21" customWidth="1"/>
    <col min="6" max="6" width="19.28515625" customWidth="1"/>
  </cols>
  <sheetData>
    <row r="1" spans="1:6">
      <c r="A1" s="48"/>
      <c r="B1" s="139"/>
      <c r="C1" s="48"/>
      <c r="D1" s="48"/>
      <c r="E1" s="48"/>
      <c r="F1" s="48"/>
    </row>
    <row r="2" spans="1:6" ht="15.75">
      <c r="A2" s="48"/>
      <c r="B2" s="140" t="s">
        <v>1016</v>
      </c>
      <c r="C2" s="48"/>
      <c r="D2" s="48"/>
      <c r="E2" s="48"/>
      <c r="F2" s="48"/>
    </row>
    <row r="3" spans="1:6" ht="15.75" thickBot="1">
      <c r="A3" s="48"/>
      <c r="B3" s="49"/>
      <c r="C3" s="49"/>
      <c r="D3" s="48"/>
      <c r="E3" s="48"/>
      <c r="F3" s="48"/>
    </row>
    <row r="4" spans="1:6" ht="63.75" thickBot="1">
      <c r="A4" s="48"/>
      <c r="B4" s="141" t="s">
        <v>23</v>
      </c>
      <c r="C4" s="178" t="s">
        <v>24</v>
      </c>
      <c r="D4" s="178" t="s">
        <v>25</v>
      </c>
      <c r="E4" s="178" t="s">
        <v>26</v>
      </c>
      <c r="F4" s="178" t="s">
        <v>27</v>
      </c>
    </row>
    <row r="5" spans="1:6" ht="50.25" thickBot="1">
      <c r="A5" s="48"/>
      <c r="B5" s="141" t="s">
        <v>1017</v>
      </c>
      <c r="C5" s="51">
        <v>723591.94670133269</v>
      </c>
      <c r="D5" s="51">
        <v>1108181.9665764049</v>
      </c>
      <c r="E5" s="52">
        <f>D5-C5</f>
        <v>384590.01987507218</v>
      </c>
      <c r="F5" s="53">
        <f>IFERROR(D5/C5, "")</f>
        <v>1.5315012440759159</v>
      </c>
    </row>
    <row r="6" spans="1:6" ht="16.5" thickBot="1">
      <c r="A6" s="48"/>
      <c r="B6" s="141" t="s">
        <v>1018</v>
      </c>
      <c r="C6" s="51">
        <v>70788.208342913422</v>
      </c>
      <c r="D6" s="51">
        <v>89969.512529115469</v>
      </c>
      <c r="E6" s="52">
        <f t="shared" ref="E6:E9" si="0">D6-C6</f>
        <v>19181.304186202047</v>
      </c>
      <c r="F6" s="53">
        <f t="shared" ref="F6:F9" si="1">IFERROR(D6/C6, "")</f>
        <v>1.2709675048319298</v>
      </c>
    </row>
    <row r="7" spans="1:6" ht="16.5" thickBot="1">
      <c r="A7" s="48"/>
      <c r="B7" s="141" t="s">
        <v>1019</v>
      </c>
      <c r="C7" s="51">
        <v>242664.20135606304</v>
      </c>
      <c r="D7" s="51">
        <v>139430.52643972961</v>
      </c>
      <c r="E7" s="52">
        <f t="shared" si="0"/>
        <v>-103233.67491633343</v>
      </c>
      <c r="F7" s="53">
        <f t="shared" si="1"/>
        <v>0.57458218254097615</v>
      </c>
    </row>
    <row r="8" spans="1:6" ht="16.5" thickBot="1">
      <c r="A8" s="48"/>
      <c r="B8" s="141" t="s">
        <v>1020</v>
      </c>
      <c r="C8" s="51">
        <v>56558.205682574364</v>
      </c>
      <c r="D8" s="51">
        <v>38024.973277668294</v>
      </c>
      <c r="E8" s="52">
        <f t="shared" si="0"/>
        <v>-18533.23240490607</v>
      </c>
      <c r="F8" s="53">
        <f t="shared" si="1"/>
        <v>0.67231576424256723</v>
      </c>
    </row>
    <row r="9" spans="1:6" ht="16.5" thickBot="1">
      <c r="A9" s="48"/>
      <c r="B9" s="141" t="s">
        <v>1021</v>
      </c>
      <c r="C9" s="51">
        <v>4775.2819047778094</v>
      </c>
      <c r="D9" s="51">
        <v>1841.1408624277847</v>
      </c>
      <c r="E9" s="52">
        <f t="shared" si="0"/>
        <v>-2934.1410423500247</v>
      </c>
      <c r="F9" s="53">
        <f t="shared" si="1"/>
        <v>0.38555647585657077</v>
      </c>
    </row>
    <row r="10" spans="1:6" ht="16.5" thickBot="1">
      <c r="A10" s="48"/>
      <c r="B10" s="141" t="s">
        <v>32</v>
      </c>
      <c r="C10" s="52">
        <f>SUM(C5:C9)</f>
        <v>1098377.8439876612</v>
      </c>
      <c r="D10" s="52">
        <f>SUM(D5:D9)</f>
        <v>1377448.119685346</v>
      </c>
      <c r="E10" s="52">
        <f>SUM(E5:E9)</f>
        <v>279070.27569768467</v>
      </c>
      <c r="F10" s="53">
        <f>IFERROR(D10/C10, "")</f>
        <v>1.2540749317052136</v>
      </c>
    </row>
    <row r="11" spans="1:6" ht="89.1" customHeight="1">
      <c r="A11" s="48"/>
      <c r="B11" s="186" t="s">
        <v>33</v>
      </c>
      <c r="C11" s="186"/>
      <c r="D11" s="186"/>
      <c r="E11" s="186"/>
      <c r="F11" s="186"/>
    </row>
    <row r="12" spans="1:6">
      <c r="B12" s="142" t="s">
        <v>1022</v>
      </c>
    </row>
  </sheetData>
  <mergeCells count="1">
    <mergeCell ref="B11:F1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79998168889431442"/>
  </sheetPr>
  <dimension ref="B2:F10"/>
  <sheetViews>
    <sheetView showGridLines="0" zoomScale="85" zoomScaleNormal="85" workbookViewId="0">
      <selection activeCell="B5" sqref="B5"/>
    </sheetView>
  </sheetViews>
  <sheetFormatPr defaultColWidth="9.140625" defaultRowHeight="15"/>
  <cols>
    <col min="1" max="1" width="4.85546875" style="48" customWidth="1"/>
    <col min="2" max="2" width="34.140625" style="48" customWidth="1"/>
    <col min="3" max="3" width="32.7109375" style="48" customWidth="1"/>
    <col min="4" max="4" width="34.7109375" style="48" customWidth="1"/>
    <col min="5" max="5" width="33.140625" style="48" customWidth="1"/>
    <col min="6" max="6" width="23" style="48" customWidth="1"/>
    <col min="7" max="16384" width="9.140625" style="48"/>
  </cols>
  <sheetData>
    <row r="2" spans="2:6" ht="15.75">
      <c r="B2" s="47" t="s">
        <v>22</v>
      </c>
    </row>
    <row r="3" spans="2:6" ht="15.75" thickBot="1">
      <c r="B3" s="49"/>
      <c r="C3" s="49"/>
    </row>
    <row r="4" spans="2:6" ht="34.5" thickBot="1">
      <c r="B4" s="178" t="s">
        <v>23</v>
      </c>
      <c r="C4" s="178" t="s">
        <v>24</v>
      </c>
      <c r="D4" s="178" t="s">
        <v>25</v>
      </c>
      <c r="E4" s="178" t="s">
        <v>26</v>
      </c>
      <c r="F4" s="178" t="s">
        <v>27</v>
      </c>
    </row>
    <row r="5" spans="2:6" ht="33.75">
      <c r="B5" s="50" t="s">
        <v>28</v>
      </c>
      <c r="C5" s="51">
        <v>344311.75997394935</v>
      </c>
      <c r="D5" s="51">
        <v>314198.89395762997</v>
      </c>
      <c r="E5" s="52">
        <f>D5-C5</f>
        <v>-30112.866016319371</v>
      </c>
      <c r="F5" s="53">
        <f>IFERROR(D5/C5, "")</f>
        <v>0.9125418602646691</v>
      </c>
    </row>
    <row r="6" spans="2:6" ht="16.5" thickBot="1">
      <c r="B6" s="50" t="s">
        <v>29</v>
      </c>
      <c r="C6" s="51">
        <v>62503.106806798329</v>
      </c>
      <c r="D6" s="51">
        <v>78937.727286916706</v>
      </c>
      <c r="E6" s="52">
        <f t="shared" ref="E6:E8" si="0">D6-C6</f>
        <v>16434.620480118378</v>
      </c>
      <c r="F6" s="53">
        <f t="shared" ref="F6:F9" si="1">IFERROR(D6/C6, "")</f>
        <v>1.2629408571788119</v>
      </c>
    </row>
    <row r="7" spans="2:6" ht="16.5" thickBot="1">
      <c r="B7" s="50" t="s">
        <v>30</v>
      </c>
      <c r="C7" s="51">
        <v>316366.89156952041</v>
      </c>
      <c r="D7" s="51">
        <v>449338.39998663659</v>
      </c>
      <c r="E7" s="52">
        <f t="shared" si="0"/>
        <v>132971.50841711619</v>
      </c>
      <c r="F7" s="53">
        <f t="shared" si="1"/>
        <v>1.4203079145148039</v>
      </c>
    </row>
    <row r="8" spans="2:6" ht="16.5" thickBot="1">
      <c r="B8" s="50" t="s">
        <v>31</v>
      </c>
      <c r="C8" s="51">
        <v>375196.08563739259</v>
      </c>
      <c r="D8" s="51">
        <v>534973.09845416306</v>
      </c>
      <c r="E8" s="52">
        <f t="shared" si="0"/>
        <v>159777.01281677047</v>
      </c>
      <c r="F8" s="53">
        <f t="shared" si="1"/>
        <v>1.4258493596630606</v>
      </c>
    </row>
    <row r="9" spans="2:6" ht="16.5" thickBot="1">
      <c r="B9" s="50" t="s">
        <v>32</v>
      </c>
      <c r="C9" s="52">
        <f>SUM(C5:C8)</f>
        <v>1098377.8439876605</v>
      </c>
      <c r="D9" s="52">
        <f t="shared" ref="D9:E9" si="2">SUM(D5:D8)</f>
        <v>1377448.1196853463</v>
      </c>
      <c r="E9" s="52">
        <f t="shared" si="2"/>
        <v>279070.27569768566</v>
      </c>
      <c r="F9" s="53">
        <f t="shared" si="1"/>
        <v>1.2540749317052147</v>
      </c>
    </row>
    <row r="10" spans="2:6" ht="51.6" customHeight="1">
      <c r="B10" s="186" t="s">
        <v>33</v>
      </c>
      <c r="C10" s="186"/>
      <c r="D10" s="186"/>
      <c r="E10" s="186"/>
      <c r="F10" s="186"/>
    </row>
  </sheetData>
  <sheetProtection algorithmName="SHA-512" hashValue="bbhE7iUpnSiZGIHMFHn+6a0uf8pu6VURFonI3bC5+9zti7A8JaDevb2Y5jZkEyZYuL29onBClk3UbLxsxBbMrg==" saltValue="HrVA/WANwlQX/kWYcKgSyw==" spinCount="100000" sheet="1" objects="1" scenarios="1"/>
  <customSheetViews>
    <customSheetView guid="{E40B4055-4557-4836-8946-1AFB7A4606E7}" showGridLines="0">
      <pageMargins left="0" right="0" top="0" bottom="0" header="0" footer="0"/>
      <pageSetup orientation="portrait" r:id="rId1"/>
    </customSheetView>
  </customSheetViews>
  <mergeCells count="1">
    <mergeCell ref="B10:F10"/>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7A482-EF34-4A95-9813-6CF251158D5C}">
  <sheetPr>
    <tabColor theme="9" tint="0.79998168889431442"/>
  </sheetPr>
  <dimension ref="B2:N18"/>
  <sheetViews>
    <sheetView zoomScale="85" zoomScaleNormal="85" workbookViewId="0">
      <selection activeCell="B9" sqref="B9"/>
    </sheetView>
  </sheetViews>
  <sheetFormatPr defaultColWidth="8.85546875" defaultRowHeight="15"/>
  <cols>
    <col min="1" max="1" width="4.85546875" style="144" customWidth="1"/>
    <col min="2" max="2" width="51.85546875" style="144" customWidth="1"/>
    <col min="3" max="3" width="10.5703125" style="144" bestFit="1" customWidth="1"/>
    <col min="4" max="4" width="9.85546875" style="144" customWidth="1"/>
    <col min="5" max="5" width="10.5703125" style="144" bestFit="1" customWidth="1"/>
    <col min="6" max="6" width="9.85546875" style="144" customWidth="1"/>
    <col min="7" max="7" width="11.42578125" style="144" customWidth="1"/>
    <col min="8" max="8" width="9.85546875" style="144" customWidth="1"/>
    <col min="9" max="9" width="11.85546875" style="144" customWidth="1"/>
    <col min="10" max="10" width="9.85546875" style="144" customWidth="1"/>
    <col min="11" max="11" width="12.42578125" style="144" customWidth="1"/>
    <col min="12" max="12" width="9.85546875" style="144" customWidth="1"/>
    <col min="13" max="13" width="12" style="144" customWidth="1"/>
    <col min="14" max="14" width="9.85546875" style="144" customWidth="1"/>
    <col min="15" max="16384" width="8.85546875" style="144"/>
  </cols>
  <sheetData>
    <row r="2" spans="2:14" ht="15.75">
      <c r="B2" s="143" t="s">
        <v>34</v>
      </c>
    </row>
    <row r="3" spans="2:14" ht="15.75" thickBot="1">
      <c r="B3" s="145"/>
      <c r="C3" s="145"/>
      <c r="D3" s="145"/>
    </row>
    <row r="4" spans="2:14" ht="16.5" thickBot="1">
      <c r="B4" s="187" t="s">
        <v>35</v>
      </c>
      <c r="C4" s="187" t="s">
        <v>36</v>
      </c>
      <c r="D4" s="187"/>
      <c r="E4" s="187" t="s">
        <v>37</v>
      </c>
      <c r="F4" s="187"/>
      <c r="G4" s="187" t="s">
        <v>38</v>
      </c>
      <c r="H4" s="187"/>
      <c r="I4" s="187" t="s">
        <v>39</v>
      </c>
      <c r="J4" s="187"/>
      <c r="K4" s="187" t="s">
        <v>40</v>
      </c>
      <c r="L4" s="187"/>
      <c r="M4" s="187" t="s">
        <v>41</v>
      </c>
      <c r="N4" s="187"/>
    </row>
    <row r="5" spans="2:14" ht="32.25" thickBot="1">
      <c r="B5" s="187"/>
      <c r="C5" s="178" t="s">
        <v>42</v>
      </c>
      <c r="D5" s="178" t="s">
        <v>43</v>
      </c>
      <c r="E5" s="178" t="s">
        <v>44</v>
      </c>
      <c r="F5" s="178" t="s">
        <v>43</v>
      </c>
      <c r="G5" s="178" t="s">
        <v>44</v>
      </c>
      <c r="H5" s="178" t="s">
        <v>43</v>
      </c>
      <c r="I5" s="178" t="s">
        <v>44</v>
      </c>
      <c r="J5" s="178" t="s">
        <v>43</v>
      </c>
      <c r="K5" s="178" t="s">
        <v>44</v>
      </c>
      <c r="L5" s="178" t="s">
        <v>43</v>
      </c>
      <c r="M5" s="178" t="s">
        <v>44</v>
      </c>
      <c r="N5" s="178" t="s">
        <v>43</v>
      </c>
    </row>
    <row r="6" spans="2:14" ht="18.75" thickBot="1">
      <c r="B6" s="50" t="s">
        <v>45</v>
      </c>
      <c r="C6" s="62" cm="1">
        <f t="array" ref="C6">INDEX(LookupByEDC[Baseline MWh],_xlfn.XMATCH(Introduction!$C$4,LookupByEDC[EDC Name]))</f>
        <v>39386000</v>
      </c>
      <c r="D6" s="59"/>
      <c r="E6" s="62" cm="1">
        <f t="array" ref="E6">INDEX(LookupByEDC[Baseline MWh],_xlfn.XMATCH(Introduction!$C$4,LookupByEDC[EDC Name]))</f>
        <v>39386000</v>
      </c>
      <c r="F6" s="60"/>
      <c r="G6" s="62" cm="1">
        <f t="array" ref="G6">INDEX(LookupByEDC[Baseline MWh],_xlfn.XMATCH(Introduction!$C$4,LookupByEDC[EDC Name]))</f>
        <v>39386000</v>
      </c>
      <c r="H6" s="60"/>
      <c r="I6" s="62" cm="1">
        <f t="array" ref="I6">INDEX(LookupByEDC[Baseline MWh],_xlfn.XMATCH(Introduction!$C$4,LookupByEDC[EDC Name]))</f>
        <v>39386000</v>
      </c>
      <c r="J6" s="60"/>
      <c r="K6" s="62" cm="1">
        <f t="array" ref="K6">INDEX(LookupByEDC[Baseline MWh],_xlfn.XMATCH(Introduction!$C$4,LookupByEDC[EDC Name]))</f>
        <v>39386000</v>
      </c>
      <c r="L6" s="60"/>
      <c r="M6" s="62" cm="1">
        <f t="array" ref="M6">INDEX(LookupByEDC[Baseline MWh],_xlfn.XMATCH(Introduction!$C$4,LookupByEDC[EDC Name]))</f>
        <v>39386000</v>
      </c>
      <c r="N6" s="59"/>
    </row>
    <row r="7" spans="2:14" ht="32.25" thickBot="1">
      <c r="B7" s="50" t="s">
        <v>46</v>
      </c>
      <c r="C7" s="54">
        <v>72625.485361925195</v>
      </c>
      <c r="D7" s="54">
        <v>645554.11559623003</v>
      </c>
      <c r="E7" s="54">
        <v>84855.641372617101</v>
      </c>
      <c r="F7" s="54">
        <v>699523.55648455303</v>
      </c>
      <c r="G7" s="54">
        <v>75370.202063901103</v>
      </c>
      <c r="H7" s="54">
        <v>667805.21736472799</v>
      </c>
      <c r="I7" s="54">
        <v>76894.433377165304</v>
      </c>
      <c r="J7" s="54">
        <v>676575.30714302603</v>
      </c>
      <c r="K7" s="54">
        <v>74823.388463312192</v>
      </c>
      <c r="L7" s="54">
        <v>670991.92852418101</v>
      </c>
      <c r="M7" s="55">
        <f>C7+E7+G7+I7+K7</f>
        <v>384569.1506389209</v>
      </c>
      <c r="N7" s="55">
        <f>D7+F7+H7+J7+L7</f>
        <v>3360450.125112718</v>
      </c>
    </row>
    <row r="8" spans="2:14" ht="32.25" thickBot="1">
      <c r="B8" s="50" t="s">
        <v>47</v>
      </c>
      <c r="C8" s="54">
        <v>16024.829869229799</v>
      </c>
      <c r="D8" s="54">
        <v>104291.516938933</v>
      </c>
      <c r="E8" s="54">
        <v>15351.9440996548</v>
      </c>
      <c r="F8" s="54">
        <v>101968.47667617201</v>
      </c>
      <c r="G8" s="54">
        <v>15869.7622844446</v>
      </c>
      <c r="H8" s="54">
        <v>104792.783487533</v>
      </c>
      <c r="I8" s="54">
        <v>16223.146808654099</v>
      </c>
      <c r="J8" s="54">
        <v>106966.55524049699</v>
      </c>
      <c r="K8" s="54">
        <v>14104.106031688601</v>
      </c>
      <c r="L8" s="54">
        <v>95120.873492563987</v>
      </c>
      <c r="M8" s="55">
        <f t="shared" ref="M8:N9" si="0">C8+E8+G8+I8+K8</f>
        <v>77573.789093671905</v>
      </c>
      <c r="N8" s="55">
        <f t="shared" si="0"/>
        <v>513140.20583569899</v>
      </c>
    </row>
    <row r="9" spans="2:14" ht="16.5" thickBot="1">
      <c r="B9" s="50" t="s">
        <v>48</v>
      </c>
      <c r="C9" s="54">
        <v>74480.700238828198</v>
      </c>
      <c r="D9" s="54">
        <v>1102097.1937909191</v>
      </c>
      <c r="E9" s="54">
        <v>95968.478527828192</v>
      </c>
      <c r="F9" s="54">
        <v>1420464.4596946798</v>
      </c>
      <c r="G9" s="54">
        <v>100063.9373886485</v>
      </c>
      <c r="H9" s="54">
        <v>1479580.5581899681</v>
      </c>
      <c r="I9" s="54">
        <v>111166.649302552</v>
      </c>
      <c r="J9" s="54">
        <v>1350559.6423374997</v>
      </c>
      <c r="K9" s="54">
        <v>70951.638882967804</v>
      </c>
      <c r="L9" s="54">
        <v>1046702.883615229</v>
      </c>
      <c r="M9" s="55">
        <f t="shared" si="0"/>
        <v>452631.40434082469</v>
      </c>
      <c r="N9" s="55">
        <f t="shared" si="0"/>
        <v>6399404.737628296</v>
      </c>
    </row>
    <row r="10" spans="2:14" ht="16.5" thickBot="1">
      <c r="B10" s="50" t="s">
        <v>49</v>
      </c>
      <c r="C10" s="54">
        <v>75055.153988677688</v>
      </c>
      <c r="D10" s="54">
        <v>1111847.23445129</v>
      </c>
      <c r="E10" s="54">
        <v>100758.20752277299</v>
      </c>
      <c r="F10" s="54">
        <v>1496526.0958463801</v>
      </c>
      <c r="G10" s="54">
        <v>120436.125354198</v>
      </c>
      <c r="H10" s="54">
        <v>1790187.54185505</v>
      </c>
      <c r="I10" s="54">
        <v>144407.10826733199</v>
      </c>
      <c r="J10" s="54">
        <v>1853365.3210117701</v>
      </c>
      <c r="K10" s="54">
        <v>102644.68609042899</v>
      </c>
      <c r="L10" s="54">
        <v>1525484.5091689401</v>
      </c>
      <c r="M10" s="55">
        <f>C10+E10+G10+I10+K10</f>
        <v>543301.28122340958</v>
      </c>
      <c r="N10" s="55">
        <f>D10+F10+H10+J10+L10</f>
        <v>7777410.7023334298</v>
      </c>
    </row>
    <row r="11" spans="2:14" ht="16.5" thickBot="1">
      <c r="B11" s="50" t="s">
        <v>50</v>
      </c>
      <c r="C11" s="55">
        <f>SUM(C7:C10)</f>
        <v>238186.16945866088</v>
      </c>
      <c r="D11" s="55">
        <f>SUM(D7:D10)</f>
        <v>2963790.0607773722</v>
      </c>
      <c r="E11" s="55">
        <f t="shared" ref="E11:N11" si="1">SUM(E7:E10)</f>
        <v>296934.27152287308</v>
      </c>
      <c r="F11" s="55">
        <f t="shared" si="1"/>
        <v>3718482.5887017851</v>
      </c>
      <c r="G11" s="55">
        <f t="shared" si="1"/>
        <v>311740.0270911922</v>
      </c>
      <c r="H11" s="55">
        <f t="shared" si="1"/>
        <v>4042366.1008972796</v>
      </c>
      <c r="I11" s="55">
        <f t="shared" si="1"/>
        <v>348691.33775570337</v>
      </c>
      <c r="J11" s="55">
        <f t="shared" si="1"/>
        <v>3987466.8257327927</v>
      </c>
      <c r="K11" s="55">
        <f t="shared" si="1"/>
        <v>262523.81946839759</v>
      </c>
      <c r="L11" s="55">
        <f t="shared" si="1"/>
        <v>3338300.1948009143</v>
      </c>
      <c r="M11" s="55">
        <f t="shared" si="1"/>
        <v>1458075.6252968269</v>
      </c>
      <c r="N11" s="55">
        <f t="shared" si="1"/>
        <v>18050405.770910144</v>
      </c>
    </row>
    <row r="12" spans="2:14" ht="16.5" thickBot="1">
      <c r="B12" s="50" t="s">
        <v>51</v>
      </c>
      <c r="C12" s="55">
        <f>C11</f>
        <v>238186.16945866088</v>
      </c>
      <c r="D12" s="55">
        <f>D11</f>
        <v>2963790.0607773722</v>
      </c>
      <c r="E12" s="55">
        <f>E11+C12</f>
        <v>535120.44098153396</v>
      </c>
      <c r="F12" s="55">
        <f>F11+D12</f>
        <v>6682272.6494791573</v>
      </c>
      <c r="G12" s="55">
        <f>G11+E12</f>
        <v>846860.46807272616</v>
      </c>
      <c r="H12" s="55">
        <f>H11+F12</f>
        <v>10724638.750376437</v>
      </c>
      <c r="I12" s="55">
        <f t="shared" ref="I12:L12" si="2">I11+G12</f>
        <v>1195551.8058284295</v>
      </c>
      <c r="J12" s="55">
        <f t="shared" si="2"/>
        <v>14712105.576109231</v>
      </c>
      <c r="K12" s="55">
        <f t="shared" si="2"/>
        <v>1458075.6252968272</v>
      </c>
      <c r="L12" s="55">
        <f t="shared" si="2"/>
        <v>18050405.770910144</v>
      </c>
      <c r="M12" s="55">
        <f>K12</f>
        <v>1458075.6252968272</v>
      </c>
      <c r="N12" s="55">
        <f>L12</f>
        <v>18050405.770910144</v>
      </c>
    </row>
    <row r="13" spans="2:14" ht="18.75" thickBot="1">
      <c r="B13" s="50" t="s">
        <v>52</v>
      </c>
      <c r="C13" s="137">
        <f>IFERROR(C12/$M$17,0)</f>
        <v>0.21425688882971425</v>
      </c>
      <c r="D13" s="56"/>
      <c r="E13" s="137">
        <f>IFERROR(E12/$M$17,0)</f>
        <v>0.48135977455982043</v>
      </c>
      <c r="F13" s="56"/>
      <c r="G13" s="137">
        <f>IFERROR(G12/$M$17,0)</f>
        <v>0.76178096139889107</v>
      </c>
      <c r="H13" s="56"/>
      <c r="I13" s="137">
        <f>IFERROR(I12/$M$17,0)</f>
        <v>1.0754411598865052</v>
      </c>
      <c r="J13" s="56"/>
      <c r="K13" s="137">
        <f>IFERROR(K12/$M$17,0)</f>
        <v>1.3115906262087076</v>
      </c>
      <c r="L13" s="56"/>
      <c r="M13" s="137">
        <f>IFERROR(M12/$M$17,0)</f>
        <v>1.3115906262087076</v>
      </c>
      <c r="N13" s="56"/>
    </row>
    <row r="14" spans="2:14" ht="18.75" thickBot="1">
      <c r="B14" s="50" t="s">
        <v>53</v>
      </c>
      <c r="C14" s="56"/>
      <c r="D14" s="56"/>
      <c r="E14" s="56"/>
      <c r="F14" s="56"/>
      <c r="G14" s="56"/>
      <c r="H14" s="56"/>
      <c r="I14" s="56"/>
      <c r="J14" s="56"/>
      <c r="K14" s="56"/>
      <c r="L14" s="56"/>
      <c r="M14" s="54">
        <v>171867</v>
      </c>
      <c r="N14" s="56"/>
    </row>
    <row r="15" spans="2:14" ht="32.25" thickBot="1">
      <c r="B15" s="50" t="s">
        <v>54</v>
      </c>
      <c r="C15" s="55">
        <f>SUM(C12,$M$14)</f>
        <v>410053.16945866088</v>
      </c>
      <c r="D15" s="57"/>
      <c r="E15" s="55">
        <f>SUM(E11,C15)</f>
        <v>706987.44098153396</v>
      </c>
      <c r="F15" s="56"/>
      <c r="G15" s="55">
        <f>SUM(G11,E15)</f>
        <v>1018727.4680727262</v>
      </c>
      <c r="H15" s="56"/>
      <c r="I15" s="55">
        <f>SUM(I11,G15)</f>
        <v>1367418.8058284295</v>
      </c>
      <c r="J15" s="56"/>
      <c r="K15" s="55">
        <f>SUM(K11,I15)</f>
        <v>1629942.6252968272</v>
      </c>
      <c r="L15" s="56"/>
      <c r="M15" s="55">
        <f t="shared" ref="M15" si="3">SUM(M11,M14)</f>
        <v>1629942.6252968269</v>
      </c>
      <c r="N15" s="56"/>
    </row>
    <row r="16" spans="2:14" ht="16.5" thickBot="1">
      <c r="B16" s="50" t="s">
        <v>55</v>
      </c>
      <c r="C16" s="58">
        <f>IFERROR(C12 /C6, "")</f>
        <v>6.0474831020835042E-3</v>
      </c>
      <c r="D16" s="59"/>
      <c r="E16" s="58">
        <f>IFERROR(E12 /E6, "")</f>
        <v>1.3586564794128217E-2</v>
      </c>
      <c r="F16" s="59"/>
      <c r="G16" s="58">
        <f>IFERROR(G12 /G6, "")</f>
        <v>2.1501560657917182E-2</v>
      </c>
      <c r="H16" s="59"/>
      <c r="I16" s="58">
        <f>IFERROR(I12 /I6, "")</f>
        <v>3.0354740411019893E-2</v>
      </c>
      <c r="J16" s="59"/>
      <c r="K16" s="58">
        <f>IFERROR(K12 /K6, "")</f>
        <v>3.7020149933906135E-2</v>
      </c>
      <c r="L16" s="59"/>
      <c r="M16" s="58">
        <f>IFERROR(M12 /M6, "")</f>
        <v>3.7020149933906135E-2</v>
      </c>
      <c r="N16" s="59"/>
    </row>
    <row r="17" spans="2:14" ht="16.5" thickBot="1">
      <c r="B17" s="50" t="s">
        <v>56</v>
      </c>
      <c r="C17" s="60"/>
      <c r="D17" s="59"/>
      <c r="E17" s="59"/>
      <c r="F17" s="59"/>
      <c r="G17" s="59"/>
      <c r="H17" s="59"/>
      <c r="I17" s="59"/>
      <c r="J17" s="59"/>
      <c r="K17" s="59"/>
      <c r="L17" s="59"/>
      <c r="M17" s="61" cm="1">
        <f t="array" ref="M17">INDEX(LookupByEDC[MWh Goal],_xlfn.XMATCH(Introduction!$C$4,LookupByEDC[EDC Name]))</f>
        <v>1111685</v>
      </c>
      <c r="N17" s="60"/>
    </row>
    <row r="18" spans="2:14" ht="56.1" customHeight="1">
      <c r="B18" s="188" t="s">
        <v>57</v>
      </c>
      <c r="C18" s="188"/>
      <c r="D18" s="188"/>
      <c r="E18" s="188"/>
      <c r="F18" s="188"/>
      <c r="G18" s="188"/>
      <c r="H18" s="188"/>
      <c r="I18" s="188"/>
      <c r="J18" s="188"/>
      <c r="K18" s="188"/>
      <c r="L18" s="188"/>
      <c r="M18" s="188"/>
      <c r="N18" s="146"/>
    </row>
  </sheetData>
  <mergeCells count="8">
    <mergeCell ref="M4:N4"/>
    <mergeCell ref="B18:M18"/>
    <mergeCell ref="B4:B5"/>
    <mergeCell ref="C4:D4"/>
    <mergeCell ref="E4:F4"/>
    <mergeCell ref="G4:H4"/>
    <mergeCell ref="I4:J4"/>
    <mergeCell ref="K4:L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B2:H23"/>
  <sheetViews>
    <sheetView showGridLines="0" topLeftCell="B10" zoomScaleNormal="100" workbookViewId="0">
      <selection activeCell="B10" sqref="B10"/>
    </sheetView>
  </sheetViews>
  <sheetFormatPr defaultColWidth="8.85546875" defaultRowHeight="15"/>
  <cols>
    <col min="1" max="1" width="4.85546875" style="3" customWidth="1"/>
    <col min="2" max="2" width="51.85546875" style="3" customWidth="1"/>
    <col min="3" max="3" width="10.5703125" style="3" customWidth="1"/>
    <col min="4" max="4" width="10.140625" style="3" customWidth="1"/>
    <col min="5" max="5" width="10.42578125" style="3" customWidth="1"/>
    <col min="6" max="7" width="10.85546875" style="3" customWidth="1"/>
    <col min="8" max="8" width="9.85546875" style="3" customWidth="1"/>
    <col min="9" max="16384" width="8.85546875" style="3"/>
  </cols>
  <sheetData>
    <row r="2" spans="2:8" ht="15.75">
      <c r="B2" s="1" t="s">
        <v>58</v>
      </c>
      <c r="C2" s="2"/>
      <c r="D2" s="2"/>
      <c r="E2" s="2"/>
      <c r="F2" s="2"/>
      <c r="G2" s="2"/>
      <c r="H2" s="2"/>
    </row>
    <row r="3" spans="2:8" ht="15.75" thickBot="1">
      <c r="B3" s="4"/>
      <c r="C3" s="4"/>
      <c r="D3" s="2"/>
      <c r="E3" s="2"/>
      <c r="F3" s="2"/>
      <c r="G3" s="2"/>
      <c r="H3" s="2"/>
    </row>
    <row r="4" spans="2:8" ht="16.5" thickBot="1">
      <c r="B4" s="187" t="s">
        <v>59</v>
      </c>
      <c r="C4" s="178" t="s">
        <v>36</v>
      </c>
      <c r="D4" s="178" t="s">
        <v>37</v>
      </c>
      <c r="E4" s="178" t="s">
        <v>38</v>
      </c>
      <c r="F4" s="178" t="s">
        <v>39</v>
      </c>
      <c r="G4" s="178" t="s">
        <v>40</v>
      </c>
      <c r="H4" s="178" t="s">
        <v>41</v>
      </c>
    </row>
    <row r="5" spans="2:8" ht="32.25" thickBot="1">
      <c r="B5" s="187"/>
      <c r="C5" s="178" t="s">
        <v>60</v>
      </c>
      <c r="D5" s="178" t="s">
        <v>61</v>
      </c>
      <c r="E5" s="178" t="s">
        <v>61</v>
      </c>
      <c r="F5" s="178" t="s">
        <v>61</v>
      </c>
      <c r="G5" s="178" t="s">
        <v>61</v>
      </c>
      <c r="H5" s="178" t="s">
        <v>61</v>
      </c>
    </row>
    <row r="6" spans="2:8" ht="18.75" thickBot="1">
      <c r="B6" s="50" t="s">
        <v>45</v>
      </c>
      <c r="C6" s="68" cm="1">
        <f t="array" ref="C6">INDEX(LookupByEDC[Baseline MW],_xlfn.XMATCH(Introduction!$C$4,LookupByEDC[EDC Name]))</f>
        <v>7899</v>
      </c>
      <c r="D6" s="68" cm="1">
        <f t="array" ref="D6">INDEX(LookupByEDC[Baseline MW],_xlfn.XMATCH(Introduction!$C$4,LookupByEDC[EDC Name]))</f>
        <v>7899</v>
      </c>
      <c r="E6" s="68" cm="1">
        <f t="array" ref="E6">INDEX(LookupByEDC[Baseline MW],_xlfn.XMATCH(Introduction!$C$4,LookupByEDC[EDC Name]))</f>
        <v>7899</v>
      </c>
      <c r="F6" s="68" cm="1">
        <f t="array" ref="F6">INDEX(LookupByEDC[Baseline MW],_xlfn.XMATCH(Introduction!$C$4,LookupByEDC[EDC Name]))</f>
        <v>7899</v>
      </c>
      <c r="G6" s="68" cm="1">
        <f t="array" ref="G6">INDEX(LookupByEDC[Baseline MW],_xlfn.XMATCH(Introduction!$C$4,LookupByEDC[EDC Name]))</f>
        <v>7899</v>
      </c>
      <c r="H6" s="68" cm="1">
        <f t="array" ref="H6">INDEX(LookupByEDC[Baseline MW],_xlfn.XMATCH(Introduction!$C$4,LookupByEDC[EDC Name]))</f>
        <v>7899</v>
      </c>
    </row>
    <row r="7" spans="2:8" ht="32.25" thickBot="1">
      <c r="B7" s="64" t="s">
        <v>62</v>
      </c>
      <c r="C7" s="65">
        <v>11.893096293894551</v>
      </c>
      <c r="D7" s="65">
        <v>17.370000932594834</v>
      </c>
      <c r="E7" s="65">
        <v>15.195482827974198</v>
      </c>
      <c r="F7" s="65">
        <v>14.380625525981042</v>
      </c>
      <c r="G7" s="65">
        <v>13.366083050179311</v>
      </c>
      <c r="H7" s="53">
        <f>SUM(C7:G7)</f>
        <v>72.20528863062394</v>
      </c>
    </row>
    <row r="8" spans="2:8" ht="32.25" thickBot="1">
      <c r="B8" s="64" t="s">
        <v>63</v>
      </c>
      <c r="C8" s="65">
        <v>2.6354860694423943</v>
      </c>
      <c r="D8" s="65">
        <v>2.5017174429425846</v>
      </c>
      <c r="E8" s="65">
        <v>2.5679635538902579</v>
      </c>
      <c r="F8" s="65">
        <v>2.6160696140056503</v>
      </c>
      <c r="G8" s="65">
        <v>2.3151263621486362</v>
      </c>
      <c r="H8" s="53">
        <f t="shared" ref="H8:H10" si="0">SUM(C8:G8)</f>
        <v>12.636363042429522</v>
      </c>
    </row>
    <row r="9" spans="2:8" ht="24.75" customHeight="1" thickBot="1">
      <c r="B9" s="64" t="s">
        <v>64</v>
      </c>
      <c r="C9" s="65">
        <v>11.945299772727246</v>
      </c>
      <c r="D9" s="65">
        <v>15.284179215305279</v>
      </c>
      <c r="E9" s="65">
        <v>16.333336549380299</v>
      </c>
      <c r="F9" s="65">
        <v>17.003842634554132</v>
      </c>
      <c r="G9" s="65">
        <v>11.053957956422197</v>
      </c>
      <c r="H9" s="53">
        <f t="shared" si="0"/>
        <v>71.620616128389159</v>
      </c>
    </row>
    <row r="10" spans="2:8" ht="32.25" thickBot="1">
      <c r="B10" s="64" t="s">
        <v>65</v>
      </c>
      <c r="C10" s="65">
        <v>13.95056752279757</v>
      </c>
      <c r="D10" s="65">
        <v>18.058150179960414</v>
      </c>
      <c r="E10" s="65">
        <v>21.098128086938729</v>
      </c>
      <c r="F10" s="65">
        <v>24.629676940734306</v>
      </c>
      <c r="G10" s="65">
        <v>19.386615310107654</v>
      </c>
      <c r="H10" s="53">
        <f t="shared" si="0"/>
        <v>97.123138040538677</v>
      </c>
    </row>
    <row r="11" spans="2:8" ht="16.5" thickBot="1">
      <c r="B11" s="50" t="s">
        <v>66</v>
      </c>
      <c r="C11" s="69">
        <f>SUM(C7:C10)</f>
        <v>40.424449658861761</v>
      </c>
      <c r="D11" s="69">
        <f t="shared" ref="D11:G11" si="1">SUM(D7:D10)</f>
        <v>53.214047770803113</v>
      </c>
      <c r="E11" s="69">
        <f t="shared" si="1"/>
        <v>55.194911018183483</v>
      </c>
      <c r="F11" s="69">
        <f t="shared" si="1"/>
        <v>58.63021471527513</v>
      </c>
      <c r="G11" s="69">
        <f t="shared" si="1"/>
        <v>46.121782678857798</v>
      </c>
      <c r="H11" s="69">
        <f>SUM(H7:H10)</f>
        <v>253.5854058419813</v>
      </c>
    </row>
    <row r="12" spans="2:8" ht="16.5" thickBot="1">
      <c r="B12" s="64" t="s">
        <v>67</v>
      </c>
      <c r="C12" s="65">
        <v>8.6592872570194253</v>
      </c>
      <c r="D12" s="65">
        <v>9.4471922246220004</v>
      </c>
      <c r="E12" s="65">
        <v>10.316868250539926</v>
      </c>
      <c r="F12" s="65">
        <v>11.292721382289407</v>
      </c>
      <c r="G12" s="65">
        <v>12.380907127429779</v>
      </c>
      <c r="H12" s="53">
        <f>IFERROR(AVERAGE(C12:G12),0)</f>
        <v>10.419395248380107</v>
      </c>
    </row>
    <row r="13" spans="2:8" ht="16.5" thickBot="1">
      <c r="B13" s="64" t="s">
        <v>68</v>
      </c>
      <c r="C13" s="65">
        <v>0.1079913606911445</v>
      </c>
      <c r="D13" s="65">
        <v>0.1079913606911445</v>
      </c>
      <c r="E13" s="65">
        <v>0.1079913606911445</v>
      </c>
      <c r="F13" s="65">
        <v>0.1079913606911445</v>
      </c>
      <c r="G13" s="65">
        <v>0.1079913606911445</v>
      </c>
      <c r="H13" s="53">
        <f t="shared" ref="H13:H15" si="2">IFERROR(AVERAGE(C13:G13),0)</f>
        <v>0.1079913606911445</v>
      </c>
    </row>
    <row r="14" spans="2:8" ht="16.5" thickBot="1">
      <c r="B14" s="64" t="s">
        <v>69</v>
      </c>
      <c r="C14" s="65">
        <v>0.1079913606911445</v>
      </c>
      <c r="D14" s="65">
        <v>0.32397408207343403</v>
      </c>
      <c r="E14" s="65">
        <v>0.43196544276457854</v>
      </c>
      <c r="F14" s="65">
        <v>0.53995680345571995</v>
      </c>
      <c r="G14" s="65">
        <v>0.53995680345571995</v>
      </c>
      <c r="H14" s="53">
        <f t="shared" si="2"/>
        <v>0.38876889848811941</v>
      </c>
    </row>
    <row r="15" spans="2:8" ht="16.5" thickBot="1">
      <c r="B15" s="50" t="s">
        <v>70</v>
      </c>
      <c r="C15" s="69">
        <f>SUM(C12:C14)</f>
        <v>8.8752699784017146</v>
      </c>
      <c r="D15" s="69">
        <f t="shared" ref="D15:G15" si="3">SUM(D12:D14)</f>
        <v>9.8791576673865791</v>
      </c>
      <c r="E15" s="69">
        <f t="shared" si="3"/>
        <v>10.856825053995649</v>
      </c>
      <c r="F15" s="69">
        <f t="shared" si="3"/>
        <v>11.940669546436272</v>
      </c>
      <c r="G15" s="69">
        <f t="shared" si="3"/>
        <v>13.028855291576644</v>
      </c>
      <c r="H15" s="69">
        <f t="shared" si="2"/>
        <v>10.916155507559372</v>
      </c>
    </row>
    <row r="16" spans="2:8" ht="18.75" thickBot="1">
      <c r="B16" s="50" t="s">
        <v>71</v>
      </c>
      <c r="C16" s="69">
        <f>C11+C15/5</f>
        <v>42.199503654542106</v>
      </c>
      <c r="D16" s="69">
        <f>SUM(C11:D11)+SUM(C15:D15)/5</f>
        <v>97.389382958822537</v>
      </c>
      <c r="E16" s="69">
        <f>SUM(C11:E11)+SUM(C15:E15)/5</f>
        <v>154.75565898780516</v>
      </c>
      <c r="F16" s="69">
        <f>SUM(C11:F11)+SUM(C15:F15)/5</f>
        <v>215.77400761236754</v>
      </c>
      <c r="G16" s="69">
        <f>SUM(C11:G11)+SUM(C15:G15)/5</f>
        <v>264.50156134954068</v>
      </c>
      <c r="H16" s="69">
        <f>G16</f>
        <v>264.50156134954068</v>
      </c>
    </row>
    <row r="17" spans="2:8" ht="34.5" thickBot="1">
      <c r="B17" s="50" t="s">
        <v>72</v>
      </c>
      <c r="C17" s="70">
        <f>IFERROR(C16/$H$21,0)</f>
        <v>0.21662989555719767</v>
      </c>
      <c r="D17" s="70">
        <f t="shared" ref="D17:H17" si="4">IFERROR(D16/$H$21,0)</f>
        <v>0.49994549773522862</v>
      </c>
      <c r="E17" s="70">
        <f t="shared" si="4"/>
        <v>0.79443356769920515</v>
      </c>
      <c r="F17" s="70">
        <f t="shared" si="4"/>
        <v>1.1076694435953158</v>
      </c>
      <c r="G17" s="70">
        <f>IFERROR(G16/$H$21,0)</f>
        <v>1.3578108898847057</v>
      </c>
      <c r="H17" s="70">
        <f t="shared" si="4"/>
        <v>1.3578108898847057</v>
      </c>
    </row>
    <row r="18" spans="2:8" ht="17.850000000000001" customHeight="1" thickBot="1">
      <c r="B18" s="50" t="s">
        <v>73</v>
      </c>
      <c r="C18" s="71"/>
      <c r="D18" s="71"/>
      <c r="E18" s="71"/>
      <c r="F18" s="71"/>
      <c r="G18" s="71"/>
      <c r="H18" s="66">
        <v>7.24</v>
      </c>
    </row>
    <row r="19" spans="2:8" ht="32.25" thickBot="1">
      <c r="B19" s="67" t="s">
        <v>54</v>
      </c>
      <c r="C19" s="72">
        <f>C16+$H$18</f>
        <v>49.439503654542108</v>
      </c>
      <c r="D19" s="72">
        <f t="shared" ref="D19:H19" si="5">D16+$H$18</f>
        <v>104.62938295882253</v>
      </c>
      <c r="E19" s="72">
        <f t="shared" si="5"/>
        <v>161.99565898780517</v>
      </c>
      <c r="F19" s="72">
        <f t="shared" si="5"/>
        <v>223.01400761236755</v>
      </c>
      <c r="G19" s="72">
        <f t="shared" si="5"/>
        <v>271.74156134954069</v>
      </c>
      <c r="H19" s="72">
        <f t="shared" si="5"/>
        <v>271.74156134954069</v>
      </c>
    </row>
    <row r="20" spans="2:8" ht="16.5" thickBot="1">
      <c r="B20" s="50" t="s">
        <v>55</v>
      </c>
      <c r="C20" s="73">
        <f>IFERROR(C16/C6,0)</f>
        <v>5.3423855746983296E-3</v>
      </c>
      <c r="D20" s="73">
        <f t="shared" ref="D20:H20" si="6">IFERROR(D16/D6,0)</f>
        <v>1.232933066955596E-2</v>
      </c>
      <c r="E20" s="73">
        <f t="shared" si="6"/>
        <v>1.9591803897683904E-2</v>
      </c>
      <c r="F20" s="73">
        <f t="shared" si="6"/>
        <v>2.7316623320973229E-2</v>
      </c>
      <c r="G20" s="73">
        <f t="shared" si="6"/>
        <v>3.3485448961835765E-2</v>
      </c>
      <c r="H20" s="73">
        <f t="shared" si="6"/>
        <v>3.3485448961835765E-2</v>
      </c>
    </row>
    <row r="21" spans="2:8" ht="18.75" thickBot="1">
      <c r="B21" s="50" t="s">
        <v>74</v>
      </c>
      <c r="C21" s="74"/>
      <c r="D21" s="75"/>
      <c r="E21" s="75"/>
      <c r="F21" s="75"/>
      <c r="G21" s="75"/>
      <c r="H21" s="76" cm="1">
        <f t="array" ref="H21">INDEX(LookupByEDC[MW Goal],_xlfn.XMATCH(Introduction!$C$4,LookupByEDC[EDC Name]))</f>
        <v>194.8</v>
      </c>
    </row>
    <row r="22" spans="2:8" ht="79.5" customHeight="1">
      <c r="B22" s="189" t="s">
        <v>75</v>
      </c>
      <c r="C22" s="189"/>
      <c r="D22" s="189"/>
      <c r="E22" s="189"/>
      <c r="F22" s="189"/>
      <c r="G22" s="189"/>
      <c r="H22" s="189"/>
    </row>
    <row r="23" spans="2:8">
      <c r="G23" s="19"/>
    </row>
  </sheetData>
  <sheetProtection algorithmName="SHA-512" hashValue="WyGT28Ks4o9kl/exFI4J41VEZ/+fo37f9bE3GxGis34yQI/LYftn803602QDnOZZ47UMOxG5Mq5ptPBHQrjrkQ==" saltValue="daj/y8thi/qS0EqErJGSVQ==" spinCount="100000" sheet="1" objects="1" scenarios="1"/>
  <customSheetViews>
    <customSheetView guid="{E40B4055-4557-4836-8946-1AFB7A4606E7}" showGridLines="0">
      <selection activeCell="A12" sqref="A12:XFD12"/>
      <pageMargins left="0" right="0" top="0" bottom="0" header="0" footer="0"/>
      <pageSetup orientation="portrait" r:id="rId1"/>
    </customSheetView>
  </customSheetViews>
  <mergeCells count="2">
    <mergeCell ref="B4:B5"/>
    <mergeCell ref="B22:H22"/>
  </mergeCells>
  <phoneticPr fontId="3" type="noConversion"/>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68FBB-D91F-40CC-A449-0226CEC004F2}">
  <sheetPr>
    <tabColor theme="9" tint="0.79998168889431442"/>
  </sheetPr>
  <dimension ref="B2:O19"/>
  <sheetViews>
    <sheetView workbookViewId="0">
      <selection activeCell="L18" sqref="L18"/>
    </sheetView>
  </sheetViews>
  <sheetFormatPr defaultColWidth="8.85546875" defaultRowHeight="15"/>
  <cols>
    <col min="1" max="1" width="4.85546875" style="144" customWidth="1"/>
    <col min="2" max="2" width="51.85546875" style="144" customWidth="1"/>
    <col min="3" max="14" width="9.85546875" style="144" customWidth="1"/>
    <col min="15" max="16384" width="8.85546875" style="144"/>
  </cols>
  <sheetData>
    <row r="2" spans="2:15" ht="15.75">
      <c r="B2" s="143" t="s">
        <v>76</v>
      </c>
      <c r="C2" s="146"/>
      <c r="D2" s="146"/>
      <c r="E2" s="146"/>
      <c r="F2" s="146"/>
      <c r="G2" s="146"/>
      <c r="H2" s="146"/>
      <c r="I2" s="146"/>
      <c r="J2" s="146"/>
      <c r="K2" s="146"/>
      <c r="L2" s="146"/>
      <c r="M2" s="146"/>
      <c r="N2" s="146"/>
    </row>
    <row r="3" spans="2:15" ht="15.75" thickBot="1">
      <c r="B3" s="160"/>
      <c r="C3" s="160"/>
      <c r="D3" s="160"/>
      <c r="E3" s="146"/>
      <c r="F3" s="146"/>
      <c r="G3" s="146"/>
      <c r="H3" s="146"/>
      <c r="I3" s="146"/>
      <c r="J3" s="146"/>
      <c r="K3" s="146"/>
      <c r="L3" s="146"/>
      <c r="M3" s="146"/>
      <c r="N3" s="146"/>
    </row>
    <row r="4" spans="2:15" ht="16.5" thickBot="1">
      <c r="B4" s="187" t="s">
        <v>77</v>
      </c>
      <c r="C4" s="187" t="s">
        <v>36</v>
      </c>
      <c r="D4" s="187"/>
      <c r="E4" s="187" t="s">
        <v>37</v>
      </c>
      <c r="F4" s="187"/>
      <c r="G4" s="187" t="s">
        <v>38</v>
      </c>
      <c r="H4" s="187"/>
      <c r="I4" s="187" t="s">
        <v>39</v>
      </c>
      <c r="J4" s="187"/>
      <c r="K4" s="187" t="s">
        <v>40</v>
      </c>
      <c r="L4" s="187"/>
      <c r="M4" s="187" t="s">
        <v>41</v>
      </c>
      <c r="N4" s="187"/>
    </row>
    <row r="5" spans="2:15" ht="32.25" thickBot="1">
      <c r="B5" s="187"/>
      <c r="C5" s="178" t="s">
        <v>78</v>
      </c>
      <c r="D5" s="178" t="s">
        <v>79</v>
      </c>
      <c r="E5" s="178" t="s">
        <v>80</v>
      </c>
      <c r="F5" s="178" t="s">
        <v>79</v>
      </c>
      <c r="G5" s="178" t="s">
        <v>80</v>
      </c>
      <c r="H5" s="178" t="s">
        <v>79</v>
      </c>
      <c r="I5" s="178" t="s">
        <v>80</v>
      </c>
      <c r="J5" s="178" t="s">
        <v>79</v>
      </c>
      <c r="K5" s="178" t="s">
        <v>80</v>
      </c>
      <c r="L5" s="178" t="s">
        <v>79</v>
      </c>
      <c r="M5" s="178" t="s">
        <v>80</v>
      </c>
      <c r="N5" s="178" t="s">
        <v>79</v>
      </c>
    </row>
    <row r="6" spans="2:15" ht="16.5" thickBot="1">
      <c r="B6" s="50" t="s">
        <v>81</v>
      </c>
      <c r="C6" s="65">
        <v>17.427677196407725</v>
      </c>
      <c r="D6" s="65">
        <v>11.629487530266164</v>
      </c>
      <c r="E6" s="65">
        <v>23.661416833951019</v>
      </c>
      <c r="F6" s="65">
        <v>16.082019917123823</v>
      </c>
      <c r="G6" s="65">
        <v>21.262535862492641</v>
      </c>
      <c r="H6" s="65">
        <v>14.264356901236269</v>
      </c>
      <c r="I6" s="65">
        <v>20.136472724951624</v>
      </c>
      <c r="J6" s="65">
        <v>13.856917555021761</v>
      </c>
      <c r="K6" s="65">
        <v>19.018104066219397</v>
      </c>
      <c r="L6" s="65">
        <v>12.344314758436497</v>
      </c>
      <c r="M6" s="77">
        <f>IFERROR(SUM(C6,E6,G6,I6,K6),0)</f>
        <v>101.5062066840224</v>
      </c>
      <c r="N6" s="77">
        <f>IFERROR(SUM(D6,F6,H6,J6,L6),0)</f>
        <v>68.177096662084523</v>
      </c>
    </row>
    <row r="7" spans="2:15" ht="16.5" thickBot="1">
      <c r="B7" s="50" t="s">
        <v>82</v>
      </c>
      <c r="C7" s="65">
        <v>28.34289441294414</v>
      </c>
      <c r="D7" s="65">
        <v>23.448840178105492</v>
      </c>
      <c r="E7" s="65">
        <v>36.094839247898889</v>
      </c>
      <c r="F7" s="65">
        <v>30.589819542632497</v>
      </c>
      <c r="G7" s="65">
        <v>40.380073129851951</v>
      </c>
      <c r="H7" s="65">
        <v>34.482856142786105</v>
      </c>
      <c r="I7" s="65">
        <v>43.407490004682828</v>
      </c>
      <c r="J7" s="65">
        <v>39.85954914589405</v>
      </c>
      <c r="K7" s="65">
        <v>31.320574678434827</v>
      </c>
      <c r="L7" s="65">
        <v>29.560571854624875</v>
      </c>
      <c r="M7" s="77">
        <f>IFERROR(SUM(C7,E7,G7,I7,K7),0)</f>
        <v>179.54587147381264</v>
      </c>
      <c r="N7" s="77">
        <f>IFERROR(SUM(D7,F7,H7,J7,L7),0)</f>
        <v>157.94163686404301</v>
      </c>
    </row>
    <row r="8" spans="2:15" ht="16.5" thickBot="1">
      <c r="B8" s="50" t="s">
        <v>83</v>
      </c>
      <c r="C8" s="65">
        <v>6.091792656587466</v>
      </c>
      <c r="D8" s="65">
        <v>11.226781857451385</v>
      </c>
      <c r="E8" s="65">
        <v>6.7015118790496677</v>
      </c>
      <c r="F8" s="65">
        <v>12.192872570194332</v>
      </c>
      <c r="G8" s="65">
        <v>7.382203023758092</v>
      </c>
      <c r="H8" s="65">
        <v>13.251533477321761</v>
      </c>
      <c r="I8" s="65">
        <v>8.1528725701943774</v>
      </c>
      <c r="J8" s="65">
        <v>14.432570194384438</v>
      </c>
      <c r="K8" s="65">
        <v>9.0223758099351876</v>
      </c>
      <c r="L8" s="65">
        <v>15.739438444924373</v>
      </c>
      <c r="M8" s="77">
        <f>IFERROR(AVERAGE(C8,E8,G8,I8,K8),0)</f>
        <v>7.4701511879049578</v>
      </c>
      <c r="N8" s="77">
        <f>IFERROR(AVERAGE(D8,F8,H8,J8,L8),0)</f>
        <v>13.36863930885526</v>
      </c>
    </row>
    <row r="9" spans="2:15" ht="16.5" thickBot="1">
      <c r="B9" s="50" t="s">
        <v>84</v>
      </c>
      <c r="C9" s="65">
        <v>0.21598272138228899</v>
      </c>
      <c r="D9" s="65">
        <v>0.21598272138228899</v>
      </c>
      <c r="E9" s="65">
        <v>0.43196544276457854</v>
      </c>
      <c r="F9" s="65">
        <v>0.43196544276457854</v>
      </c>
      <c r="G9" s="65">
        <v>0.53995680345572306</v>
      </c>
      <c r="H9" s="65">
        <v>0.53995680345572306</v>
      </c>
      <c r="I9" s="65">
        <v>0.6479481641468644</v>
      </c>
      <c r="J9" s="65">
        <v>0.6479481641468644</v>
      </c>
      <c r="K9" s="65">
        <v>0.6479481641468644</v>
      </c>
      <c r="L9" s="65">
        <v>0.6479481641468644</v>
      </c>
      <c r="M9" s="77">
        <f>IFERROR(AVERAGE(C9,E9,G9,I9,K9),0)</f>
        <v>0.49676025917926392</v>
      </c>
      <c r="N9" s="77">
        <f>IFERROR(AVERAGE(D9,F9,H9,J9,L9),0)</f>
        <v>0.49676025917926392</v>
      </c>
      <c r="O9" s="144" t="s">
        <v>85</v>
      </c>
    </row>
    <row r="10" spans="2:15" ht="16.5" thickBot="1">
      <c r="B10" s="50" t="s">
        <v>41</v>
      </c>
      <c r="C10" s="75"/>
      <c r="D10" s="75"/>
      <c r="E10" s="75"/>
      <c r="F10" s="75"/>
      <c r="G10" s="75"/>
      <c r="H10" s="75"/>
      <c r="I10" s="75"/>
      <c r="J10" s="75"/>
      <c r="K10" s="75"/>
      <c r="L10" s="75"/>
      <c r="M10" s="77">
        <f>SUM(M6:M9)</f>
        <v>289.01898960491923</v>
      </c>
      <c r="N10" s="77">
        <f>SUM(N6:N9)</f>
        <v>239.98413309416205</v>
      </c>
    </row>
    <row r="11" spans="2:15" ht="16.5" thickBot="1">
      <c r="B11" s="50" t="s">
        <v>86</v>
      </c>
      <c r="C11" s="75"/>
      <c r="D11" s="75"/>
      <c r="E11" s="75"/>
      <c r="F11" s="75"/>
      <c r="G11" s="75"/>
      <c r="H11" s="75"/>
      <c r="I11" s="75"/>
      <c r="J11" s="75"/>
      <c r="K11" s="75"/>
      <c r="L11" s="75"/>
      <c r="M11" s="190" cm="1">
        <f t="array" ref="M11">INDEX(LookupByEDC[MW Goal],_xlfn.XMATCH(Introduction!$C$4,LookupByEDC[EDC Name]))</f>
        <v>194.8</v>
      </c>
      <c r="N11" s="190"/>
    </row>
    <row r="12" spans="2:15" ht="16.5" thickBot="1">
      <c r="B12" s="50" t="s">
        <v>87</v>
      </c>
      <c r="C12" s="75"/>
      <c r="D12" s="75"/>
      <c r="E12" s="75"/>
      <c r="F12" s="75"/>
      <c r="G12" s="75"/>
      <c r="H12" s="75"/>
      <c r="I12" s="75"/>
      <c r="J12" s="75"/>
      <c r="K12" s="75"/>
      <c r="L12" s="75"/>
      <c r="M12" s="70">
        <f>M10/M11</f>
        <v>1.4836703778486613</v>
      </c>
      <c r="N12" s="70">
        <f>N10/M11</f>
        <v>1.2319514019207496</v>
      </c>
    </row>
    <row r="13" spans="2:15" ht="50.85" customHeight="1">
      <c r="B13" s="188" t="s">
        <v>88</v>
      </c>
      <c r="C13" s="188"/>
      <c r="D13" s="188"/>
      <c r="E13" s="188"/>
      <c r="F13" s="188"/>
      <c r="G13" s="188"/>
      <c r="H13" s="188"/>
      <c r="I13" s="188"/>
      <c r="J13" s="188"/>
      <c r="K13" s="188"/>
      <c r="L13" s="188"/>
    </row>
    <row r="14" spans="2:15">
      <c r="B14" s="144" t="s">
        <v>89</v>
      </c>
    </row>
    <row r="19" ht="18.75" customHeight="1"/>
  </sheetData>
  <mergeCells count="9">
    <mergeCell ref="M4:N4"/>
    <mergeCell ref="M11:N11"/>
    <mergeCell ref="B13:L13"/>
    <mergeCell ref="B4:B5"/>
    <mergeCell ref="C4:D4"/>
    <mergeCell ref="E4:F4"/>
    <mergeCell ref="G4:H4"/>
    <mergeCell ref="I4:J4"/>
    <mergeCell ref="K4:L4"/>
  </mergeCells>
  <conditionalFormatting sqref="M12:N12">
    <cfRule type="cellIs" dxfId="9" priority="1" operator="greaterThan">
      <formula>0.7499</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A6C-840C-455E-96D7-DF00E13EB2A3}">
  <sheetPr>
    <tabColor theme="9" tint="0.79998168889431442"/>
  </sheetPr>
  <dimension ref="B2:N13"/>
  <sheetViews>
    <sheetView zoomScale="85" zoomScaleNormal="85" workbookViewId="0">
      <selection activeCell="C5" sqref="C5"/>
    </sheetView>
  </sheetViews>
  <sheetFormatPr defaultColWidth="9.140625" defaultRowHeight="15"/>
  <cols>
    <col min="1" max="1" width="4.85546875" style="147" customWidth="1"/>
    <col min="2" max="2" width="31.7109375" style="147" customWidth="1"/>
    <col min="3" max="3" width="15.28515625" style="147" customWidth="1"/>
    <col min="4" max="4" width="7.5703125" style="147" customWidth="1"/>
    <col min="5" max="5" width="13.7109375" style="147" customWidth="1"/>
    <col min="6" max="6" width="7.5703125" style="147" customWidth="1"/>
    <col min="7" max="7" width="12.85546875" style="147" customWidth="1"/>
    <col min="8" max="8" width="7.5703125" style="147" customWidth="1"/>
    <col min="9" max="9" width="12.42578125" style="147" customWidth="1"/>
    <col min="10" max="10" width="7.5703125" style="147" customWidth="1"/>
    <col min="11" max="11" width="13.85546875" style="147" customWidth="1"/>
    <col min="12" max="12" width="7.5703125" style="147" customWidth="1"/>
    <col min="13" max="13" width="14.5703125" style="147" customWidth="1"/>
    <col min="14" max="16384" width="9.140625" style="147"/>
  </cols>
  <sheetData>
    <row r="2" spans="2:14" ht="15.75">
      <c r="B2" s="148" t="s">
        <v>90</v>
      </c>
    </row>
    <row r="3" spans="2:14" ht="17.25" customHeight="1" thickBot="1">
      <c r="B3" s="149"/>
      <c r="C3" s="149"/>
      <c r="D3" s="149"/>
    </row>
    <row r="4" spans="2:14" ht="17.25" customHeight="1" thickBot="1">
      <c r="B4" s="187" t="s">
        <v>23</v>
      </c>
      <c r="C4" s="187" t="s">
        <v>36</v>
      </c>
      <c r="D4" s="187"/>
      <c r="E4" s="187" t="s">
        <v>37</v>
      </c>
      <c r="F4" s="187"/>
      <c r="G4" s="187" t="s">
        <v>38</v>
      </c>
      <c r="H4" s="187"/>
      <c r="I4" s="187" t="s">
        <v>39</v>
      </c>
      <c r="J4" s="187"/>
      <c r="K4" s="187" t="s">
        <v>40</v>
      </c>
      <c r="L4" s="187"/>
      <c r="M4" s="187" t="s">
        <v>91</v>
      </c>
      <c r="N4" s="187"/>
    </row>
    <row r="5" spans="2:14" ht="16.5" thickBot="1">
      <c r="B5" s="187"/>
      <c r="C5" s="78" t="s">
        <v>92</v>
      </c>
      <c r="D5" s="79" t="s">
        <v>93</v>
      </c>
      <c r="E5" s="78" t="s">
        <v>92</v>
      </c>
      <c r="F5" s="79" t="s">
        <v>93</v>
      </c>
      <c r="G5" s="78" t="s">
        <v>92</v>
      </c>
      <c r="H5" s="79" t="s">
        <v>93</v>
      </c>
      <c r="I5" s="78" t="s">
        <v>92</v>
      </c>
      <c r="J5" s="79" t="s">
        <v>93</v>
      </c>
      <c r="K5" s="78" t="s">
        <v>92</v>
      </c>
      <c r="L5" s="79" t="s">
        <v>93</v>
      </c>
      <c r="M5" s="78" t="s">
        <v>92</v>
      </c>
      <c r="N5" s="79" t="s">
        <v>93</v>
      </c>
    </row>
    <row r="6" spans="2:14" ht="16.5" thickBot="1">
      <c r="B6" s="64" t="s">
        <v>94</v>
      </c>
      <c r="C6" s="51">
        <v>16887.962708500003</v>
      </c>
      <c r="D6" s="70">
        <f>IFERROR(C6/$C$11, "")</f>
        <v>0.22291723143352152</v>
      </c>
      <c r="E6" s="51">
        <v>18461.175997074999</v>
      </c>
      <c r="F6" s="70">
        <f>IFERROR(E6/$E$11, "")</f>
        <v>0.21685339796995531</v>
      </c>
      <c r="G6" s="51">
        <v>17756.379713492497</v>
      </c>
      <c r="H6" s="70">
        <f>IFERROR(G6/$G$11, "")</f>
        <v>0.19708763889803255</v>
      </c>
      <c r="I6" s="51">
        <v>18160.519692799502</v>
      </c>
      <c r="J6" s="70">
        <f>IFERROR(I6/$I$11, "")</f>
        <v>0.19184768975428892</v>
      </c>
      <c r="K6" s="51">
        <v>18246.943796177362</v>
      </c>
      <c r="L6" s="70">
        <f>IFERROR(K6/$K$11, "")</f>
        <v>0.22323173272241842</v>
      </c>
      <c r="M6" s="63">
        <f>C6+E6+G6+I6+K6</f>
        <v>89512.98190804437</v>
      </c>
      <c r="N6" s="83">
        <f>IFERROR(M6/$M$11,0)</f>
        <v>0.20944302669810852</v>
      </c>
    </row>
    <row r="7" spans="2:14" ht="16.5" thickBot="1">
      <c r="B7" s="64" t="s">
        <v>29</v>
      </c>
      <c r="C7" s="51">
        <v>9357.7289560999998</v>
      </c>
      <c r="D7" s="70">
        <f t="shared" ref="D7:D10" si="0">IFERROR(C7/$C$11, "")</f>
        <v>0.12351987432736278</v>
      </c>
      <c r="E7" s="51">
        <v>9400.7593160999986</v>
      </c>
      <c r="F7" s="70">
        <f t="shared" ref="F7:F10" si="1">IFERROR(E7/$E$11, "")</f>
        <v>0.1104256089382926</v>
      </c>
      <c r="G7" s="51">
        <v>9711.7849661</v>
      </c>
      <c r="H7" s="70">
        <f t="shared" ref="H7:H10" si="2">IFERROR(G7/$G$11, "")</f>
        <v>0.10779634133412996</v>
      </c>
      <c r="I7" s="51">
        <v>10002.069796100001</v>
      </c>
      <c r="J7" s="70">
        <f t="shared" ref="J7:J10" si="3">IFERROR(I7/$I$11, "")</f>
        <v>0.1056618431411825</v>
      </c>
      <c r="K7" s="51">
        <v>8675.1132461000016</v>
      </c>
      <c r="L7" s="70">
        <f t="shared" ref="L7:L10" si="4">IFERROR(K7/$K$11, "")</f>
        <v>0.10613068046473659</v>
      </c>
      <c r="M7" s="63">
        <f t="shared" ref="M7:M9" si="5">C7+E7+G7+I7+K7</f>
        <v>47147.456280499995</v>
      </c>
      <c r="N7" s="83">
        <f t="shared" ref="N7:N9" si="6">IFERROR(M7/$M$11,0)</f>
        <v>0.11031590875442887</v>
      </c>
    </row>
    <row r="8" spans="2:14" ht="16.5" thickBot="1">
      <c r="B8" s="64" t="s">
        <v>95</v>
      </c>
      <c r="C8" s="51">
        <v>18521.404890083202</v>
      </c>
      <c r="D8" s="70">
        <f t="shared" si="0"/>
        <v>0.24447829330405663</v>
      </c>
      <c r="E8" s="51">
        <v>21852.051400169952</v>
      </c>
      <c r="F8" s="70">
        <f t="shared" si="1"/>
        <v>0.25668416787163367</v>
      </c>
      <c r="G8" s="51">
        <v>23544.859483371871</v>
      </c>
      <c r="H8" s="70">
        <f t="shared" si="2"/>
        <v>0.26133709903926094</v>
      </c>
      <c r="I8" s="51">
        <v>24629.310869081397</v>
      </c>
      <c r="J8" s="70">
        <f t="shared" si="3"/>
        <v>0.26018398539260512</v>
      </c>
      <c r="K8" s="51">
        <v>18775.350989131308</v>
      </c>
      <c r="L8" s="70">
        <f t="shared" si="4"/>
        <v>0.2296962264252384</v>
      </c>
      <c r="M8" s="63">
        <f t="shared" si="5"/>
        <v>107322.97763183774</v>
      </c>
      <c r="N8" s="83">
        <f t="shared" si="6"/>
        <v>0.25111496444791581</v>
      </c>
    </row>
    <row r="9" spans="2:14" ht="16.5" thickBot="1">
      <c r="B9" s="64" t="s">
        <v>96</v>
      </c>
      <c r="C9" s="51">
        <v>17536.794155095697</v>
      </c>
      <c r="D9" s="70">
        <f t="shared" si="0"/>
        <v>0.23148165760135769</v>
      </c>
      <c r="E9" s="51">
        <v>21963.068626570046</v>
      </c>
      <c r="F9" s="70">
        <f t="shared" si="1"/>
        <v>0.25798822687534367</v>
      </c>
      <c r="G9" s="51">
        <v>25625.800796138228</v>
      </c>
      <c r="H9" s="70">
        <f t="shared" si="2"/>
        <v>0.28443458944192734</v>
      </c>
      <c r="I9" s="51">
        <v>28414.230331809202</v>
      </c>
      <c r="J9" s="70">
        <f t="shared" si="3"/>
        <v>0.3001678662018244</v>
      </c>
      <c r="K9" s="51">
        <v>22587.508771148689</v>
      </c>
      <c r="L9" s="70">
        <f t="shared" si="4"/>
        <v>0.27633387690505579</v>
      </c>
      <c r="M9" s="63">
        <f t="shared" si="5"/>
        <v>116127.40268076185</v>
      </c>
      <c r="N9" s="83">
        <f t="shared" si="6"/>
        <v>0.27171561243523967</v>
      </c>
    </row>
    <row r="10" spans="2:14" ht="16.5" thickBot="1">
      <c r="B10" s="64" t="s">
        <v>97</v>
      </c>
      <c r="C10" s="51">
        <v>13455.002400000001</v>
      </c>
      <c r="D10" s="70">
        <f t="shared" si="0"/>
        <v>0.17760294333370136</v>
      </c>
      <c r="E10" s="51">
        <v>13455.002400000001</v>
      </c>
      <c r="F10" s="70">
        <f t="shared" si="1"/>
        <v>0.1580485983447748</v>
      </c>
      <c r="G10" s="51">
        <v>13455.002400000001</v>
      </c>
      <c r="H10" s="70">
        <f t="shared" si="2"/>
        <v>0.14934433128664926</v>
      </c>
      <c r="I10" s="51">
        <v>13455.002400000001</v>
      </c>
      <c r="J10" s="70">
        <f t="shared" si="3"/>
        <v>0.14213861551009918</v>
      </c>
      <c r="K10" s="51">
        <v>13455.002400000001</v>
      </c>
      <c r="L10" s="70">
        <f t="shared" si="4"/>
        <v>0.16460748348255086</v>
      </c>
      <c r="M10" s="63">
        <f>C10+E10+G10+I10+K10</f>
        <v>67275.012000000002</v>
      </c>
      <c r="N10" s="83">
        <f>IFERROR(M10/$M$11,0)</f>
        <v>0.15741048766430718</v>
      </c>
    </row>
    <row r="11" spans="2:14" ht="16.5" thickBot="1">
      <c r="B11" s="50" t="s">
        <v>98</v>
      </c>
      <c r="C11" s="84">
        <f>SUM(C6:C10)</f>
        <v>75758.893109778903</v>
      </c>
      <c r="D11" s="81">
        <f>SUM(D6:D10)</f>
        <v>1</v>
      </c>
      <c r="E11" s="84">
        <f t="shared" ref="E11:L11" si="7">SUM(E6:E10)</f>
        <v>85132.057739914992</v>
      </c>
      <c r="F11" s="81">
        <f t="shared" si="7"/>
        <v>1</v>
      </c>
      <c r="G11" s="84">
        <f t="shared" si="7"/>
        <v>90093.827359102594</v>
      </c>
      <c r="H11" s="81">
        <f t="shared" si="7"/>
        <v>1</v>
      </c>
      <c r="I11" s="84">
        <f t="shared" si="7"/>
        <v>94661.133089790092</v>
      </c>
      <c r="J11" s="81">
        <f t="shared" si="7"/>
        <v>1.0000000000000002</v>
      </c>
      <c r="K11" s="84">
        <f t="shared" si="7"/>
        <v>81739.919202557357</v>
      </c>
      <c r="L11" s="81">
        <f t="shared" si="7"/>
        <v>1</v>
      </c>
      <c r="M11" s="84">
        <f>SUM(M6:M10)</f>
        <v>427385.83050114394</v>
      </c>
      <c r="N11" s="81">
        <f>SUM(N6:N10)</f>
        <v>1</v>
      </c>
    </row>
    <row r="12" spans="2:14" ht="16.5" thickBot="1">
      <c r="B12" s="64" t="s">
        <v>99</v>
      </c>
      <c r="C12" s="80">
        <v>0</v>
      </c>
      <c r="D12" s="82"/>
      <c r="E12" s="80">
        <v>0</v>
      </c>
      <c r="F12" s="82"/>
      <c r="G12" s="80">
        <v>0</v>
      </c>
      <c r="H12" s="82"/>
      <c r="I12" s="80">
        <v>0</v>
      </c>
      <c r="J12" s="82"/>
      <c r="K12" s="80">
        <v>0</v>
      </c>
      <c r="L12" s="82"/>
      <c r="M12" s="85">
        <f>SUM(C12,E12,G12,I12,K12)</f>
        <v>0</v>
      </c>
      <c r="N12" s="82"/>
    </row>
    <row r="13" spans="2:14">
      <c r="B13" s="191" t="s">
        <v>100</v>
      </c>
      <c r="C13" s="191"/>
      <c r="D13" s="191"/>
      <c r="E13" s="191"/>
      <c r="F13" s="191"/>
      <c r="G13" s="191"/>
      <c r="H13" s="191"/>
      <c r="I13" s="191"/>
      <c r="J13" s="191"/>
      <c r="K13" s="191"/>
      <c r="L13" s="191"/>
      <c r="M13" s="191"/>
      <c r="N13" s="191"/>
    </row>
  </sheetData>
  <mergeCells count="8">
    <mergeCell ref="M4:N4"/>
    <mergeCell ref="B13:N13"/>
    <mergeCell ref="B4:B5"/>
    <mergeCell ref="C4:D4"/>
    <mergeCell ref="E4:F4"/>
    <mergeCell ref="G4:H4"/>
    <mergeCell ref="I4:J4"/>
    <mergeCell ref="K4:L4"/>
  </mergeCells>
  <conditionalFormatting sqref="D11 F11 H11 J11 L11 N11">
    <cfRule type="cellIs" dxfId="8" priority="1" operator="between">
      <formula>0.999</formula>
      <formula>1.001</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2:O21"/>
  <sheetViews>
    <sheetView showGridLines="0" topLeftCell="A12" zoomScale="70" zoomScaleNormal="70" workbookViewId="0">
      <selection activeCell="Q17" sqref="Q17"/>
    </sheetView>
  </sheetViews>
  <sheetFormatPr defaultColWidth="9.140625" defaultRowHeight="15"/>
  <cols>
    <col min="1" max="1" width="4.85546875" style="151" customWidth="1"/>
    <col min="2" max="2" width="48.5703125" style="151" customWidth="1"/>
    <col min="3" max="3" width="13.140625" style="151" customWidth="1"/>
    <col min="4" max="4" width="14.85546875" style="151" customWidth="1"/>
    <col min="5" max="5" width="62.85546875" style="151" customWidth="1"/>
    <col min="6" max="6" width="13.140625" style="151" customWidth="1"/>
    <col min="7" max="7" width="15.28515625" style="151" customWidth="1"/>
    <col min="8" max="8" width="16.5703125" style="151" customWidth="1"/>
    <col min="9" max="9" width="12.28515625" style="151" customWidth="1"/>
    <col min="10" max="11" width="16.85546875" style="151" customWidth="1"/>
    <col min="12" max="12" width="7.5703125" style="151" customWidth="1"/>
    <col min="13" max="13" width="8.5703125" style="151" customWidth="1"/>
    <col min="14" max="16384" width="9.140625" style="151"/>
  </cols>
  <sheetData>
    <row r="2" spans="2:15" ht="15.75">
      <c r="B2" s="150" t="s">
        <v>101</v>
      </c>
    </row>
    <row r="3" spans="2:15" ht="15.75" thickBot="1">
      <c r="B3" s="49"/>
      <c r="C3" s="49"/>
      <c r="D3" s="49"/>
    </row>
    <row r="4" spans="2:15" ht="48" thickBot="1">
      <c r="B4" s="134"/>
      <c r="C4" s="179" t="s">
        <v>102</v>
      </c>
      <c r="D4" s="179" t="s">
        <v>103</v>
      </c>
      <c r="E4" s="179" t="s">
        <v>104</v>
      </c>
      <c r="F4" s="179" t="s">
        <v>105</v>
      </c>
      <c r="G4" s="135" t="s">
        <v>106</v>
      </c>
      <c r="H4" s="135" t="s">
        <v>107</v>
      </c>
      <c r="I4" s="135" t="s">
        <v>108</v>
      </c>
      <c r="J4" s="192" t="s">
        <v>109</v>
      </c>
      <c r="K4" s="192"/>
    </row>
    <row r="5" spans="2:15" ht="63.75" thickBot="1">
      <c r="B5" s="193" t="s">
        <v>110</v>
      </c>
      <c r="C5" s="136" t="s">
        <v>111</v>
      </c>
      <c r="D5" s="136" t="s">
        <v>112</v>
      </c>
      <c r="E5" s="136" t="s">
        <v>113</v>
      </c>
      <c r="F5" s="136" t="s">
        <v>114</v>
      </c>
      <c r="G5" s="163">
        <v>242020.15063892098</v>
      </c>
      <c r="H5" s="163">
        <v>2790254.1081195581</v>
      </c>
      <c r="I5" s="161">
        <v>49.996087766693421</v>
      </c>
      <c r="J5" s="70">
        <f t="shared" ref="J5:J19" si="0">IFERROR(G5/G$19,0)</f>
        <v>0.16598600678867484</v>
      </c>
      <c r="K5" s="70">
        <f t="shared" ref="K5:K19" si="1">IFERROR(I5/I$19,0)</f>
        <v>0.18902000998256133</v>
      </c>
      <c r="M5" s="86"/>
      <c r="N5" s="86"/>
      <c r="O5" s="86"/>
    </row>
    <row r="6" spans="2:15" ht="63.75" thickBot="1">
      <c r="B6" s="193"/>
      <c r="C6" s="136" t="s">
        <v>115</v>
      </c>
      <c r="D6" s="136" t="s">
        <v>112</v>
      </c>
      <c r="E6" s="136" t="s">
        <v>116</v>
      </c>
      <c r="F6" s="136" t="s">
        <v>114</v>
      </c>
      <c r="G6" s="163">
        <v>142549</v>
      </c>
      <c r="H6" s="163">
        <v>570196.01699316502</v>
      </c>
      <c r="I6" s="161">
        <v>32.195464362850991</v>
      </c>
      <c r="J6" s="70">
        <f t="shared" si="0"/>
        <v>9.7765162195191588E-2</v>
      </c>
      <c r="K6" s="70">
        <f t="shared" si="1"/>
        <v>0.12172126394484432</v>
      </c>
      <c r="M6" s="86"/>
      <c r="N6" s="86"/>
      <c r="O6" s="86"/>
    </row>
    <row r="7" spans="2:15" ht="16.5" thickBot="1">
      <c r="B7" s="193"/>
      <c r="C7" s="192" t="s">
        <v>117</v>
      </c>
      <c r="D7" s="192"/>
      <c r="E7" s="192"/>
      <c r="F7" s="192"/>
      <c r="G7" s="164">
        <f>SUM(G5:G6)</f>
        <v>384569.15063892095</v>
      </c>
      <c r="H7" s="164">
        <f>SUM(H5:H6)</f>
        <v>3360450.1251127231</v>
      </c>
      <c r="I7" s="162">
        <f>SUM(I5:I6)</f>
        <v>82.191552129544419</v>
      </c>
      <c r="J7" s="81">
        <f t="shared" si="0"/>
        <v>0.26375116898386641</v>
      </c>
      <c r="K7" s="81">
        <f t="shared" si="1"/>
        <v>0.31074127392740569</v>
      </c>
    </row>
    <row r="8" spans="2:15" ht="63.75" thickBot="1">
      <c r="B8" s="193" t="s">
        <v>118</v>
      </c>
      <c r="C8" s="136" t="s">
        <v>119</v>
      </c>
      <c r="D8" s="136" t="s">
        <v>120</v>
      </c>
      <c r="E8" s="136" t="s">
        <v>121</v>
      </c>
      <c r="F8" s="136" t="s">
        <v>114</v>
      </c>
      <c r="G8" s="163">
        <v>72199.789093672196</v>
      </c>
      <c r="H8" s="163">
        <v>491644.20519507048</v>
      </c>
      <c r="I8" s="161">
        <v>11.997140580226525</v>
      </c>
      <c r="J8" s="70">
        <f t="shared" si="0"/>
        <v>4.9517177189608394E-2</v>
      </c>
      <c r="K8" s="70">
        <f t="shared" si="1"/>
        <v>4.5357541630433609E-2</v>
      </c>
    </row>
    <row r="9" spans="2:15" ht="79.5" thickBot="1">
      <c r="B9" s="193"/>
      <c r="C9" s="136" t="s">
        <v>122</v>
      </c>
      <c r="D9" s="136" t="s">
        <v>120</v>
      </c>
      <c r="E9" s="136" t="s">
        <v>116</v>
      </c>
      <c r="F9" s="136" t="s">
        <v>114</v>
      </c>
      <c r="G9" s="163">
        <v>5374</v>
      </c>
      <c r="H9" s="163">
        <v>21496.000640630718</v>
      </c>
      <c r="I9" s="161">
        <v>1.0723542116630673</v>
      </c>
      <c r="J9" s="70">
        <f t="shared" si="0"/>
        <v>3.6856798829662755E-3</v>
      </c>
      <c r="K9" s="70">
        <f t="shared" si="1"/>
        <v>4.0542452989377241E-3</v>
      </c>
    </row>
    <row r="10" spans="2:15" ht="16.5" thickBot="1">
      <c r="B10" s="193"/>
      <c r="C10" s="192" t="s">
        <v>123</v>
      </c>
      <c r="D10" s="192"/>
      <c r="E10" s="192"/>
      <c r="F10" s="192"/>
      <c r="G10" s="164">
        <f>SUM(G8:G9)</f>
        <v>77573.789093672196</v>
      </c>
      <c r="H10" s="164">
        <f>SUM(H8:H9)</f>
        <v>513140.2058357012</v>
      </c>
      <c r="I10" s="162">
        <f>SUM(I8:I9)</f>
        <v>13.069494791889593</v>
      </c>
      <c r="J10" s="81">
        <f t="shared" si="0"/>
        <v>5.3202857072574668E-2</v>
      </c>
      <c r="K10" s="81">
        <f t="shared" si="1"/>
        <v>4.9411786929371336E-2</v>
      </c>
    </row>
    <row r="11" spans="2:15" ht="63.75" thickBot="1">
      <c r="B11" s="195" t="s">
        <v>124</v>
      </c>
      <c r="C11" s="182" t="s">
        <v>125</v>
      </c>
      <c r="D11" s="182" t="s">
        <v>126</v>
      </c>
      <c r="E11" s="182" t="s">
        <v>127</v>
      </c>
      <c r="F11" s="182" t="s">
        <v>114</v>
      </c>
      <c r="G11" s="163">
        <v>442780.39989433152</v>
      </c>
      <c r="H11" s="163">
        <v>6313632.752624996</v>
      </c>
      <c r="I11" s="161">
        <v>70.333463607472964</v>
      </c>
      <c r="J11" s="70">
        <f t="shared" ref="J11:J12" si="2">IFERROR(G11/G$19,0)</f>
        <v>0.30367450920400085</v>
      </c>
      <c r="K11" s="70">
        <f t="shared" ref="K11:K12" si="3">IFERROR(I11/I$19,0)</f>
        <v>0.26590944585966558</v>
      </c>
    </row>
    <row r="12" spans="2:15" ht="63.75" thickBot="1">
      <c r="B12" s="196"/>
      <c r="C12" s="182" t="s">
        <v>111</v>
      </c>
      <c r="D12" s="182" t="s">
        <v>128</v>
      </c>
      <c r="E12" s="182" t="s">
        <v>129</v>
      </c>
      <c r="F12" s="182" t="s">
        <v>114</v>
      </c>
      <c r="G12" s="163">
        <v>754.99957619297948</v>
      </c>
      <c r="H12" s="163">
        <v>6737.3269437922181</v>
      </c>
      <c r="I12" s="161">
        <v>0.10508380229664818</v>
      </c>
      <c r="J12" s="70">
        <f t="shared" si="2"/>
        <v>5.1780549862719171E-4</v>
      </c>
      <c r="K12" s="70">
        <f t="shared" si="3"/>
        <v>3.9728991299895888E-4</v>
      </c>
    </row>
    <row r="13" spans="2:15" ht="63.75" thickBot="1">
      <c r="B13" s="196"/>
      <c r="C13" s="136" t="s">
        <v>130</v>
      </c>
      <c r="D13" s="136" t="s">
        <v>128</v>
      </c>
      <c r="E13" s="136" t="s">
        <v>131</v>
      </c>
      <c r="F13" s="136" t="s">
        <v>114</v>
      </c>
      <c r="G13" s="163">
        <v>9096.0048703008706</v>
      </c>
      <c r="H13" s="163">
        <v>79034.658059521884</v>
      </c>
      <c r="I13" s="161">
        <v>1.2620510080367464</v>
      </c>
      <c r="J13" s="70">
        <f t="shared" si="0"/>
        <v>6.2383628890642319E-3</v>
      </c>
      <c r="K13" s="70">
        <f t="shared" si="1"/>
        <v>4.7714312217950671E-3</v>
      </c>
    </row>
    <row r="14" spans="2:15" ht="16.5" thickBot="1">
      <c r="B14" s="197"/>
      <c r="C14" s="192" t="s">
        <v>132</v>
      </c>
      <c r="D14" s="192"/>
      <c r="E14" s="192"/>
      <c r="F14" s="192"/>
      <c r="G14" s="164">
        <f>SUM(G11:G13)</f>
        <v>452631.40434082539</v>
      </c>
      <c r="H14" s="164">
        <f>SUM(H11:H13)</f>
        <v>6399404.73762831</v>
      </c>
      <c r="I14" s="162">
        <f>SUM(I11:I13)</f>
        <v>71.700598417806361</v>
      </c>
      <c r="J14" s="81">
        <f t="shared" si="0"/>
        <v>0.31043067759169224</v>
      </c>
      <c r="K14" s="81">
        <f t="shared" si="1"/>
        <v>0.27107816699445964</v>
      </c>
    </row>
    <row r="15" spans="2:15" ht="63.75" thickBot="1">
      <c r="B15" s="195" t="s">
        <v>133</v>
      </c>
      <c r="C15" s="182" t="s">
        <v>125</v>
      </c>
      <c r="D15" s="182" t="s">
        <v>134</v>
      </c>
      <c r="E15" s="182" t="s">
        <v>135</v>
      </c>
      <c r="F15" s="182" t="s">
        <v>114</v>
      </c>
      <c r="G15" s="163">
        <v>533450.27677691798</v>
      </c>
      <c r="H15" s="163">
        <v>7691638.7173301401</v>
      </c>
      <c r="I15" s="161">
        <v>96.172781199967901</v>
      </c>
      <c r="J15" s="70">
        <f t="shared" si="0"/>
        <v>0.36585912796417536</v>
      </c>
      <c r="K15" s="70">
        <f t="shared" si="1"/>
        <v>0.36360005101396942</v>
      </c>
    </row>
    <row r="16" spans="2:15" ht="63.75" thickBot="1">
      <c r="B16" s="196"/>
      <c r="C16" s="182" t="s">
        <v>111</v>
      </c>
      <c r="D16" s="182" t="s">
        <v>128</v>
      </c>
      <c r="E16" s="182" t="s">
        <v>129</v>
      </c>
      <c r="F16" s="182" t="s">
        <v>114</v>
      </c>
      <c r="G16" s="163">
        <v>754.99957619297948</v>
      </c>
      <c r="H16" s="163">
        <v>6737.3269437922181</v>
      </c>
      <c r="I16" s="161">
        <v>0.10508380229664818</v>
      </c>
      <c r="J16" s="70">
        <f t="shared" si="0"/>
        <v>5.1780549862719171E-4</v>
      </c>
      <c r="K16" s="70">
        <f t="shared" si="1"/>
        <v>3.9728991299895888E-4</v>
      </c>
    </row>
    <row r="17" spans="2:11" ht="63.75" thickBot="1">
      <c r="B17" s="196"/>
      <c r="C17" s="136" t="s">
        <v>130</v>
      </c>
      <c r="D17" s="136" t="s">
        <v>128</v>
      </c>
      <c r="E17" s="136" t="s">
        <v>131</v>
      </c>
      <c r="F17" s="136" t="s">
        <v>114</v>
      </c>
      <c r="G17" s="163">
        <v>9096.0048703008706</v>
      </c>
      <c r="H17" s="163">
        <v>79034.658059521884</v>
      </c>
      <c r="I17" s="161">
        <v>1.2620510080367464</v>
      </c>
      <c r="J17" s="70">
        <f t="shared" ref="J17" si="4">IFERROR(G17/G$19,0)</f>
        <v>6.2383628890642319E-3</v>
      </c>
      <c r="K17" s="70">
        <f t="shared" ref="K17" si="5">IFERROR(I17/I$19,0)</f>
        <v>4.7714312217950671E-3</v>
      </c>
    </row>
    <row r="18" spans="2:11" ht="16.5" thickBot="1">
      <c r="B18" s="197"/>
      <c r="C18" s="192" t="s">
        <v>136</v>
      </c>
      <c r="D18" s="192"/>
      <c r="E18" s="192"/>
      <c r="F18" s="192"/>
      <c r="G18" s="164">
        <f>SUM(G15:G17)</f>
        <v>543301.28122341179</v>
      </c>
      <c r="H18" s="164">
        <f t="shared" ref="H18:I18" si="6">SUM(H15:H17)</f>
        <v>7777410.702333454</v>
      </c>
      <c r="I18" s="164">
        <f t="shared" si="6"/>
        <v>97.539916010301297</v>
      </c>
      <c r="J18" s="81">
        <f t="shared" si="0"/>
        <v>0.37261529635186674</v>
      </c>
      <c r="K18" s="81">
        <f t="shared" si="1"/>
        <v>0.36876877214876341</v>
      </c>
    </row>
    <row r="19" spans="2:11" ht="16.5" thickBot="1">
      <c r="B19" s="192" t="s">
        <v>137</v>
      </c>
      <c r="C19" s="192"/>
      <c r="D19" s="192"/>
      <c r="E19" s="192"/>
      <c r="F19" s="192"/>
      <c r="G19" s="164">
        <f>SUM(G7,G10,G14,G18)</f>
        <v>1458075.6252968302</v>
      </c>
      <c r="H19" s="164">
        <f>SUM(H7,H10,H14,H18)</f>
        <v>18050405.770910189</v>
      </c>
      <c r="I19" s="162">
        <f>SUM(I7,I10,I14,I18)</f>
        <v>264.50156134954165</v>
      </c>
      <c r="J19" s="81">
        <f t="shared" si="0"/>
        <v>1</v>
      </c>
      <c r="K19" s="81">
        <f t="shared" si="1"/>
        <v>1</v>
      </c>
    </row>
    <row r="20" spans="2:11" ht="37.5" customHeight="1">
      <c r="B20" s="194" t="s">
        <v>138</v>
      </c>
      <c r="C20" s="194"/>
      <c r="D20" s="194"/>
      <c r="E20" s="194"/>
      <c r="F20" s="194"/>
      <c r="G20" s="194"/>
      <c r="H20" s="194"/>
      <c r="I20" s="194"/>
      <c r="J20" s="194"/>
      <c r="K20" s="152"/>
    </row>
    <row r="21" spans="2:11">
      <c r="B21" s="2" t="s">
        <v>89</v>
      </c>
    </row>
  </sheetData>
  <sheetProtection insertRows="0" deleteRows="0"/>
  <customSheetViews>
    <customSheetView guid="{E40B4055-4557-4836-8946-1AFB7A4606E7}" showGridLines="0">
      <pageMargins left="0" right="0" top="0" bottom="0" header="0" footer="0"/>
      <pageSetup orientation="portrait" r:id="rId1"/>
    </customSheetView>
  </customSheetViews>
  <mergeCells count="11">
    <mergeCell ref="B20:J20"/>
    <mergeCell ref="C14:F14"/>
    <mergeCell ref="B19:F19"/>
    <mergeCell ref="C18:F18"/>
    <mergeCell ref="B11:B14"/>
    <mergeCell ref="B15:B18"/>
    <mergeCell ref="J4:K4"/>
    <mergeCell ref="B5:B7"/>
    <mergeCell ref="C7:F7"/>
    <mergeCell ref="B8:B10"/>
    <mergeCell ref="C10:F10"/>
  </mergeCells>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B1:P26"/>
  <sheetViews>
    <sheetView showGridLines="0" topLeftCell="A9" workbookViewId="0">
      <selection activeCell="M19" sqref="M19"/>
    </sheetView>
  </sheetViews>
  <sheetFormatPr defaultRowHeight="13.5"/>
  <cols>
    <col min="1" max="1" width="4.85546875" style="87" customWidth="1"/>
    <col min="2" max="3" width="9.140625" style="87"/>
    <col min="4" max="4" width="29.85546875" style="87" customWidth="1"/>
    <col min="5" max="5" width="24.28515625" style="87" customWidth="1"/>
    <col min="6" max="6" width="16.85546875" style="87" customWidth="1"/>
    <col min="7" max="7" width="20.85546875" style="87" customWidth="1"/>
    <col min="8" max="8" width="16.85546875" style="87" customWidth="1"/>
    <col min="9" max="9" width="8.85546875" style="87" customWidth="1"/>
    <col min="10" max="17" width="9.140625" style="87"/>
    <col min="18" max="258" width="10.140625" style="87"/>
    <col min="259" max="259" width="25.28515625" style="87" customWidth="1"/>
    <col min="260" max="260" width="15" style="87" customWidth="1"/>
    <col min="261" max="261" width="12.140625" style="87" customWidth="1"/>
    <col min="262" max="262" width="23.5703125" style="87" customWidth="1"/>
    <col min="263" max="263" width="17.28515625" style="87" customWidth="1"/>
    <col min="264" max="264" width="11" style="87" customWidth="1"/>
    <col min="265" max="265" width="9.85546875" style="87" customWidth="1"/>
    <col min="266" max="514" width="10.140625" style="87"/>
    <col min="515" max="515" width="25.28515625" style="87" customWidth="1"/>
    <col min="516" max="516" width="15" style="87" customWidth="1"/>
    <col min="517" max="517" width="12.140625" style="87" customWidth="1"/>
    <col min="518" max="518" width="23.5703125" style="87" customWidth="1"/>
    <col min="519" max="519" width="17.28515625" style="87" customWidth="1"/>
    <col min="520" max="520" width="11" style="87" customWidth="1"/>
    <col min="521" max="521" width="9.85546875" style="87" customWidth="1"/>
    <col min="522" max="770" width="10.140625" style="87"/>
    <col min="771" max="771" width="25.28515625" style="87" customWidth="1"/>
    <col min="772" max="772" width="15" style="87" customWidth="1"/>
    <col min="773" max="773" width="12.140625" style="87" customWidth="1"/>
    <col min="774" max="774" width="23.5703125" style="87" customWidth="1"/>
    <col min="775" max="775" width="17.28515625" style="87" customWidth="1"/>
    <col min="776" max="776" width="11" style="87" customWidth="1"/>
    <col min="777" max="777" width="9.85546875" style="87" customWidth="1"/>
    <col min="778" max="1026" width="9.140625" style="87"/>
    <col min="1027" max="1027" width="25.28515625" style="87" customWidth="1"/>
    <col min="1028" max="1028" width="15" style="87" customWidth="1"/>
    <col min="1029" max="1029" width="12.140625" style="87" customWidth="1"/>
    <col min="1030" max="1030" width="23.5703125" style="87" customWidth="1"/>
    <col min="1031" max="1031" width="17.28515625" style="87" customWidth="1"/>
    <col min="1032" max="1032" width="11" style="87" customWidth="1"/>
    <col min="1033" max="1033" width="9.85546875" style="87" customWidth="1"/>
    <col min="1034" max="1282" width="10.140625" style="87"/>
    <col min="1283" max="1283" width="25.28515625" style="87" customWidth="1"/>
    <col min="1284" max="1284" width="15" style="87" customWidth="1"/>
    <col min="1285" max="1285" width="12.140625" style="87" customWidth="1"/>
    <col min="1286" max="1286" width="23.5703125" style="87" customWidth="1"/>
    <col min="1287" max="1287" width="17.28515625" style="87" customWidth="1"/>
    <col min="1288" max="1288" width="11" style="87" customWidth="1"/>
    <col min="1289" max="1289" width="9.85546875" style="87" customWidth="1"/>
    <col min="1290" max="1538" width="10.140625" style="87"/>
    <col min="1539" max="1539" width="25.28515625" style="87" customWidth="1"/>
    <col min="1540" max="1540" width="15" style="87" customWidth="1"/>
    <col min="1541" max="1541" width="12.140625" style="87" customWidth="1"/>
    <col min="1542" max="1542" width="23.5703125" style="87" customWidth="1"/>
    <col min="1543" max="1543" width="17.28515625" style="87" customWidth="1"/>
    <col min="1544" max="1544" width="11" style="87" customWidth="1"/>
    <col min="1545" max="1545" width="9.85546875" style="87" customWidth="1"/>
    <col min="1546" max="1794" width="10.140625" style="87"/>
    <col min="1795" max="1795" width="25.28515625" style="87" customWidth="1"/>
    <col min="1796" max="1796" width="15" style="87" customWidth="1"/>
    <col min="1797" max="1797" width="12.140625" style="87" customWidth="1"/>
    <col min="1798" max="1798" width="23.5703125" style="87" customWidth="1"/>
    <col min="1799" max="1799" width="17.28515625" style="87" customWidth="1"/>
    <col min="1800" max="1800" width="11" style="87" customWidth="1"/>
    <col min="1801" max="1801" width="9.85546875" style="87" customWidth="1"/>
    <col min="1802" max="2050" width="9.140625" style="87"/>
    <col min="2051" max="2051" width="25.28515625" style="87" customWidth="1"/>
    <col min="2052" max="2052" width="15" style="87" customWidth="1"/>
    <col min="2053" max="2053" width="12.140625" style="87" customWidth="1"/>
    <col min="2054" max="2054" width="23.5703125" style="87" customWidth="1"/>
    <col min="2055" max="2055" width="17.28515625" style="87" customWidth="1"/>
    <col min="2056" max="2056" width="11" style="87" customWidth="1"/>
    <col min="2057" max="2057" width="9.85546875" style="87" customWidth="1"/>
    <col min="2058" max="2306" width="10.140625" style="87"/>
    <col min="2307" max="2307" width="25.28515625" style="87" customWidth="1"/>
    <col min="2308" max="2308" width="15" style="87" customWidth="1"/>
    <col min="2309" max="2309" width="12.140625" style="87" customWidth="1"/>
    <col min="2310" max="2310" width="23.5703125" style="87" customWidth="1"/>
    <col min="2311" max="2311" width="17.28515625" style="87" customWidth="1"/>
    <col min="2312" max="2312" width="11" style="87" customWidth="1"/>
    <col min="2313" max="2313" width="9.85546875" style="87" customWidth="1"/>
    <col min="2314" max="2562" width="10.140625" style="87"/>
    <col min="2563" max="2563" width="25.28515625" style="87" customWidth="1"/>
    <col min="2564" max="2564" width="15" style="87" customWidth="1"/>
    <col min="2565" max="2565" width="12.140625" style="87" customWidth="1"/>
    <col min="2566" max="2566" width="23.5703125" style="87" customWidth="1"/>
    <col min="2567" max="2567" width="17.28515625" style="87" customWidth="1"/>
    <col min="2568" max="2568" width="11" style="87" customWidth="1"/>
    <col min="2569" max="2569" width="9.85546875" style="87" customWidth="1"/>
    <col min="2570" max="2818" width="10.140625" style="87"/>
    <col min="2819" max="2819" width="25.28515625" style="87" customWidth="1"/>
    <col min="2820" max="2820" width="15" style="87" customWidth="1"/>
    <col min="2821" max="2821" width="12.140625" style="87" customWidth="1"/>
    <col min="2822" max="2822" width="23.5703125" style="87" customWidth="1"/>
    <col min="2823" max="2823" width="17.28515625" style="87" customWidth="1"/>
    <col min="2824" max="2824" width="11" style="87" customWidth="1"/>
    <col min="2825" max="2825" width="9.85546875" style="87" customWidth="1"/>
    <col min="2826" max="3074" width="9.140625" style="87"/>
    <col min="3075" max="3075" width="25.28515625" style="87" customWidth="1"/>
    <col min="3076" max="3076" width="15" style="87" customWidth="1"/>
    <col min="3077" max="3077" width="12.140625" style="87" customWidth="1"/>
    <col min="3078" max="3078" width="23.5703125" style="87" customWidth="1"/>
    <col min="3079" max="3079" width="17.28515625" style="87" customWidth="1"/>
    <col min="3080" max="3080" width="11" style="87" customWidth="1"/>
    <col min="3081" max="3081" width="9.85546875" style="87" customWidth="1"/>
    <col min="3082" max="3330" width="10.140625" style="87"/>
    <col min="3331" max="3331" width="25.28515625" style="87" customWidth="1"/>
    <col min="3332" max="3332" width="15" style="87" customWidth="1"/>
    <col min="3333" max="3333" width="12.140625" style="87" customWidth="1"/>
    <col min="3334" max="3334" width="23.5703125" style="87" customWidth="1"/>
    <col min="3335" max="3335" width="17.28515625" style="87" customWidth="1"/>
    <col min="3336" max="3336" width="11" style="87" customWidth="1"/>
    <col min="3337" max="3337" width="9.85546875" style="87" customWidth="1"/>
    <col min="3338" max="3586" width="10.140625" style="87"/>
    <col min="3587" max="3587" width="25.28515625" style="87" customWidth="1"/>
    <col min="3588" max="3588" width="15" style="87" customWidth="1"/>
    <col min="3589" max="3589" width="12.140625" style="87" customWidth="1"/>
    <col min="3590" max="3590" width="23.5703125" style="87" customWidth="1"/>
    <col min="3591" max="3591" width="17.28515625" style="87" customWidth="1"/>
    <col min="3592" max="3592" width="11" style="87" customWidth="1"/>
    <col min="3593" max="3593" width="9.85546875" style="87" customWidth="1"/>
    <col min="3594" max="3842" width="10.140625" style="87"/>
    <col min="3843" max="3843" width="25.28515625" style="87" customWidth="1"/>
    <col min="3844" max="3844" width="15" style="87" customWidth="1"/>
    <col min="3845" max="3845" width="12.140625" style="87" customWidth="1"/>
    <col min="3846" max="3846" width="23.5703125" style="87" customWidth="1"/>
    <col min="3847" max="3847" width="17.28515625" style="87" customWidth="1"/>
    <col min="3848" max="3848" width="11" style="87" customWidth="1"/>
    <col min="3849" max="3849" width="9.85546875" style="87" customWidth="1"/>
    <col min="3850" max="4098" width="9.140625" style="87"/>
    <col min="4099" max="4099" width="25.28515625" style="87" customWidth="1"/>
    <col min="4100" max="4100" width="15" style="87" customWidth="1"/>
    <col min="4101" max="4101" width="12.140625" style="87" customWidth="1"/>
    <col min="4102" max="4102" width="23.5703125" style="87" customWidth="1"/>
    <col min="4103" max="4103" width="17.28515625" style="87" customWidth="1"/>
    <col min="4104" max="4104" width="11" style="87" customWidth="1"/>
    <col min="4105" max="4105" width="9.85546875" style="87" customWidth="1"/>
    <col min="4106" max="4354" width="10.140625" style="87"/>
    <col min="4355" max="4355" width="25.28515625" style="87" customWidth="1"/>
    <col min="4356" max="4356" width="15" style="87" customWidth="1"/>
    <col min="4357" max="4357" width="12.140625" style="87" customWidth="1"/>
    <col min="4358" max="4358" width="23.5703125" style="87" customWidth="1"/>
    <col min="4359" max="4359" width="17.28515625" style="87" customWidth="1"/>
    <col min="4360" max="4360" width="11" style="87" customWidth="1"/>
    <col min="4361" max="4361" width="9.85546875" style="87" customWidth="1"/>
    <col min="4362" max="4610" width="10.140625" style="87"/>
    <col min="4611" max="4611" width="25.28515625" style="87" customWidth="1"/>
    <col min="4612" max="4612" width="15" style="87" customWidth="1"/>
    <col min="4613" max="4613" width="12.140625" style="87" customWidth="1"/>
    <col min="4614" max="4614" width="23.5703125" style="87" customWidth="1"/>
    <col min="4615" max="4615" width="17.28515625" style="87" customWidth="1"/>
    <col min="4616" max="4616" width="11" style="87" customWidth="1"/>
    <col min="4617" max="4617" width="9.85546875" style="87" customWidth="1"/>
    <col min="4618" max="4866" width="10.140625" style="87"/>
    <col min="4867" max="4867" width="25.28515625" style="87" customWidth="1"/>
    <col min="4868" max="4868" width="15" style="87" customWidth="1"/>
    <col min="4869" max="4869" width="12.140625" style="87" customWidth="1"/>
    <col min="4870" max="4870" width="23.5703125" style="87" customWidth="1"/>
    <col min="4871" max="4871" width="17.28515625" style="87" customWidth="1"/>
    <col min="4872" max="4872" width="11" style="87" customWidth="1"/>
    <col min="4873" max="4873" width="9.85546875" style="87" customWidth="1"/>
    <col min="4874" max="5122" width="9.140625" style="87"/>
    <col min="5123" max="5123" width="25.28515625" style="87" customWidth="1"/>
    <col min="5124" max="5124" width="15" style="87" customWidth="1"/>
    <col min="5125" max="5125" width="12.140625" style="87" customWidth="1"/>
    <col min="5126" max="5126" width="23.5703125" style="87" customWidth="1"/>
    <col min="5127" max="5127" width="17.28515625" style="87" customWidth="1"/>
    <col min="5128" max="5128" width="11" style="87" customWidth="1"/>
    <col min="5129" max="5129" width="9.85546875" style="87" customWidth="1"/>
    <col min="5130" max="5378" width="10.140625" style="87"/>
    <col min="5379" max="5379" width="25.28515625" style="87" customWidth="1"/>
    <col min="5380" max="5380" width="15" style="87" customWidth="1"/>
    <col min="5381" max="5381" width="12.140625" style="87" customWidth="1"/>
    <col min="5382" max="5382" width="23.5703125" style="87" customWidth="1"/>
    <col min="5383" max="5383" width="17.28515625" style="87" customWidth="1"/>
    <col min="5384" max="5384" width="11" style="87" customWidth="1"/>
    <col min="5385" max="5385" width="9.85546875" style="87" customWidth="1"/>
    <col min="5386" max="5634" width="10.140625" style="87"/>
    <col min="5635" max="5635" width="25.28515625" style="87" customWidth="1"/>
    <col min="5636" max="5636" width="15" style="87" customWidth="1"/>
    <col min="5637" max="5637" width="12.140625" style="87" customWidth="1"/>
    <col min="5638" max="5638" width="23.5703125" style="87" customWidth="1"/>
    <col min="5639" max="5639" width="17.28515625" style="87" customWidth="1"/>
    <col min="5640" max="5640" width="11" style="87" customWidth="1"/>
    <col min="5641" max="5641" width="9.85546875" style="87" customWidth="1"/>
    <col min="5642" max="5890" width="10.140625" style="87"/>
    <col min="5891" max="5891" width="25.28515625" style="87" customWidth="1"/>
    <col min="5892" max="5892" width="15" style="87" customWidth="1"/>
    <col min="5893" max="5893" width="12.140625" style="87" customWidth="1"/>
    <col min="5894" max="5894" width="23.5703125" style="87" customWidth="1"/>
    <col min="5895" max="5895" width="17.28515625" style="87" customWidth="1"/>
    <col min="5896" max="5896" width="11" style="87" customWidth="1"/>
    <col min="5897" max="5897" width="9.85546875" style="87" customWidth="1"/>
    <col min="5898" max="6146" width="9.140625" style="87"/>
    <col min="6147" max="6147" width="25.28515625" style="87" customWidth="1"/>
    <col min="6148" max="6148" width="15" style="87" customWidth="1"/>
    <col min="6149" max="6149" width="12.140625" style="87" customWidth="1"/>
    <col min="6150" max="6150" width="23.5703125" style="87" customWidth="1"/>
    <col min="6151" max="6151" width="17.28515625" style="87" customWidth="1"/>
    <col min="6152" max="6152" width="11" style="87" customWidth="1"/>
    <col min="6153" max="6153" width="9.85546875" style="87" customWidth="1"/>
    <col min="6154" max="6402" width="10.140625" style="87"/>
    <col min="6403" max="6403" width="25.28515625" style="87" customWidth="1"/>
    <col min="6404" max="6404" width="15" style="87" customWidth="1"/>
    <col min="6405" max="6405" width="12.140625" style="87" customWidth="1"/>
    <col min="6406" max="6406" width="23.5703125" style="87" customWidth="1"/>
    <col min="6407" max="6407" width="17.28515625" style="87" customWidth="1"/>
    <col min="6408" max="6408" width="11" style="87" customWidth="1"/>
    <col min="6409" max="6409" width="9.85546875" style="87" customWidth="1"/>
    <col min="6410" max="6658" width="10.140625" style="87"/>
    <col min="6659" max="6659" width="25.28515625" style="87" customWidth="1"/>
    <col min="6660" max="6660" width="15" style="87" customWidth="1"/>
    <col min="6661" max="6661" width="12.140625" style="87" customWidth="1"/>
    <col min="6662" max="6662" width="23.5703125" style="87" customWidth="1"/>
    <col min="6663" max="6663" width="17.28515625" style="87" customWidth="1"/>
    <col min="6664" max="6664" width="11" style="87" customWidth="1"/>
    <col min="6665" max="6665" width="9.85546875" style="87" customWidth="1"/>
    <col min="6666" max="6914" width="10.140625" style="87"/>
    <col min="6915" max="6915" width="25.28515625" style="87" customWidth="1"/>
    <col min="6916" max="6916" width="15" style="87" customWidth="1"/>
    <col min="6917" max="6917" width="12.140625" style="87" customWidth="1"/>
    <col min="6918" max="6918" width="23.5703125" style="87" customWidth="1"/>
    <col min="6919" max="6919" width="17.28515625" style="87" customWidth="1"/>
    <col min="6920" max="6920" width="11" style="87" customWidth="1"/>
    <col min="6921" max="6921" width="9.85546875" style="87" customWidth="1"/>
    <col min="6922" max="7170" width="9.140625" style="87"/>
    <col min="7171" max="7171" width="25.28515625" style="87" customWidth="1"/>
    <col min="7172" max="7172" width="15" style="87" customWidth="1"/>
    <col min="7173" max="7173" width="12.140625" style="87" customWidth="1"/>
    <col min="7174" max="7174" width="23.5703125" style="87" customWidth="1"/>
    <col min="7175" max="7175" width="17.28515625" style="87" customWidth="1"/>
    <col min="7176" max="7176" width="11" style="87" customWidth="1"/>
    <col min="7177" max="7177" width="9.85546875" style="87" customWidth="1"/>
    <col min="7178" max="7426" width="10.140625" style="87"/>
    <col min="7427" max="7427" width="25.28515625" style="87" customWidth="1"/>
    <col min="7428" max="7428" width="15" style="87" customWidth="1"/>
    <col min="7429" max="7429" width="12.140625" style="87" customWidth="1"/>
    <col min="7430" max="7430" width="23.5703125" style="87" customWidth="1"/>
    <col min="7431" max="7431" width="17.28515625" style="87" customWidth="1"/>
    <col min="7432" max="7432" width="11" style="87" customWidth="1"/>
    <col min="7433" max="7433" width="9.85546875" style="87" customWidth="1"/>
    <col min="7434" max="7682" width="10.140625" style="87"/>
    <col min="7683" max="7683" width="25.28515625" style="87" customWidth="1"/>
    <col min="7684" max="7684" width="15" style="87" customWidth="1"/>
    <col min="7685" max="7685" width="12.140625" style="87" customWidth="1"/>
    <col min="7686" max="7686" width="23.5703125" style="87" customWidth="1"/>
    <col min="7687" max="7687" width="17.28515625" style="87" customWidth="1"/>
    <col min="7688" max="7688" width="11" style="87" customWidth="1"/>
    <col min="7689" max="7689" width="9.85546875" style="87" customWidth="1"/>
    <col min="7690" max="7938" width="10.140625" style="87"/>
    <col min="7939" max="7939" width="25.28515625" style="87" customWidth="1"/>
    <col min="7940" max="7940" width="15" style="87" customWidth="1"/>
    <col min="7941" max="7941" width="12.140625" style="87" customWidth="1"/>
    <col min="7942" max="7942" width="23.5703125" style="87" customWidth="1"/>
    <col min="7943" max="7943" width="17.28515625" style="87" customWidth="1"/>
    <col min="7944" max="7944" width="11" style="87" customWidth="1"/>
    <col min="7945" max="7945" width="9.85546875" style="87" customWidth="1"/>
    <col min="7946" max="8194" width="9.140625" style="87"/>
    <col min="8195" max="8195" width="25.28515625" style="87" customWidth="1"/>
    <col min="8196" max="8196" width="15" style="87" customWidth="1"/>
    <col min="8197" max="8197" width="12.140625" style="87" customWidth="1"/>
    <col min="8198" max="8198" width="23.5703125" style="87" customWidth="1"/>
    <col min="8199" max="8199" width="17.28515625" style="87" customWidth="1"/>
    <col min="8200" max="8200" width="11" style="87" customWidth="1"/>
    <col min="8201" max="8201" width="9.85546875" style="87" customWidth="1"/>
    <col min="8202" max="8450" width="10.140625" style="87"/>
    <col min="8451" max="8451" width="25.28515625" style="87" customWidth="1"/>
    <col min="8452" max="8452" width="15" style="87" customWidth="1"/>
    <col min="8453" max="8453" width="12.140625" style="87" customWidth="1"/>
    <col min="8454" max="8454" width="23.5703125" style="87" customWidth="1"/>
    <col min="8455" max="8455" width="17.28515625" style="87" customWidth="1"/>
    <col min="8456" max="8456" width="11" style="87" customWidth="1"/>
    <col min="8457" max="8457" width="9.85546875" style="87" customWidth="1"/>
    <col min="8458" max="8706" width="10.140625" style="87"/>
    <col min="8707" max="8707" width="25.28515625" style="87" customWidth="1"/>
    <col min="8708" max="8708" width="15" style="87" customWidth="1"/>
    <col min="8709" max="8709" width="12.140625" style="87" customWidth="1"/>
    <col min="8710" max="8710" width="23.5703125" style="87" customWidth="1"/>
    <col min="8711" max="8711" width="17.28515625" style="87" customWidth="1"/>
    <col min="8712" max="8712" width="11" style="87" customWidth="1"/>
    <col min="8713" max="8713" width="9.85546875" style="87" customWidth="1"/>
    <col min="8714" max="8962" width="10.140625" style="87"/>
    <col min="8963" max="8963" width="25.28515625" style="87" customWidth="1"/>
    <col min="8964" max="8964" width="15" style="87" customWidth="1"/>
    <col min="8965" max="8965" width="12.140625" style="87" customWidth="1"/>
    <col min="8966" max="8966" width="23.5703125" style="87" customWidth="1"/>
    <col min="8967" max="8967" width="17.28515625" style="87" customWidth="1"/>
    <col min="8968" max="8968" width="11" style="87" customWidth="1"/>
    <col min="8969" max="8969" width="9.85546875" style="87" customWidth="1"/>
    <col min="8970" max="9218" width="9.140625" style="87"/>
    <col min="9219" max="9219" width="25.28515625" style="87" customWidth="1"/>
    <col min="9220" max="9220" width="15" style="87" customWidth="1"/>
    <col min="9221" max="9221" width="12.140625" style="87" customWidth="1"/>
    <col min="9222" max="9222" width="23.5703125" style="87" customWidth="1"/>
    <col min="9223" max="9223" width="17.28515625" style="87" customWidth="1"/>
    <col min="9224" max="9224" width="11" style="87" customWidth="1"/>
    <col min="9225" max="9225" width="9.85546875" style="87" customWidth="1"/>
    <col min="9226" max="9474" width="10.140625" style="87"/>
    <col min="9475" max="9475" width="25.28515625" style="87" customWidth="1"/>
    <col min="9476" max="9476" width="15" style="87" customWidth="1"/>
    <col min="9477" max="9477" width="12.140625" style="87" customWidth="1"/>
    <col min="9478" max="9478" width="23.5703125" style="87" customWidth="1"/>
    <col min="9479" max="9479" width="17.28515625" style="87" customWidth="1"/>
    <col min="9480" max="9480" width="11" style="87" customWidth="1"/>
    <col min="9481" max="9481" width="9.85546875" style="87" customWidth="1"/>
    <col min="9482" max="9730" width="10.140625" style="87"/>
    <col min="9731" max="9731" width="25.28515625" style="87" customWidth="1"/>
    <col min="9732" max="9732" width="15" style="87" customWidth="1"/>
    <col min="9733" max="9733" width="12.140625" style="87" customWidth="1"/>
    <col min="9734" max="9734" width="23.5703125" style="87" customWidth="1"/>
    <col min="9735" max="9735" width="17.28515625" style="87" customWidth="1"/>
    <col min="9736" max="9736" width="11" style="87" customWidth="1"/>
    <col min="9737" max="9737" width="9.85546875" style="87" customWidth="1"/>
    <col min="9738" max="9986" width="10.140625" style="87"/>
    <col min="9987" max="9987" width="25.28515625" style="87" customWidth="1"/>
    <col min="9988" max="9988" width="15" style="87" customWidth="1"/>
    <col min="9989" max="9989" width="12.140625" style="87" customWidth="1"/>
    <col min="9990" max="9990" width="23.5703125" style="87" customWidth="1"/>
    <col min="9991" max="9991" width="17.28515625" style="87" customWidth="1"/>
    <col min="9992" max="9992" width="11" style="87" customWidth="1"/>
    <col min="9993" max="9993" width="9.85546875" style="87" customWidth="1"/>
    <col min="9994" max="10242" width="9.140625" style="87"/>
    <col min="10243" max="10243" width="25.28515625" style="87" customWidth="1"/>
    <col min="10244" max="10244" width="15" style="87" customWidth="1"/>
    <col min="10245" max="10245" width="12.140625" style="87" customWidth="1"/>
    <col min="10246" max="10246" width="23.5703125" style="87" customWidth="1"/>
    <col min="10247" max="10247" width="17.28515625" style="87" customWidth="1"/>
    <col min="10248" max="10248" width="11" style="87" customWidth="1"/>
    <col min="10249" max="10249" width="9.85546875" style="87" customWidth="1"/>
    <col min="10250" max="10498" width="10.140625" style="87"/>
    <col min="10499" max="10499" width="25.28515625" style="87" customWidth="1"/>
    <col min="10500" max="10500" width="15" style="87" customWidth="1"/>
    <col min="10501" max="10501" width="12.140625" style="87" customWidth="1"/>
    <col min="10502" max="10502" width="23.5703125" style="87" customWidth="1"/>
    <col min="10503" max="10503" width="17.28515625" style="87" customWidth="1"/>
    <col min="10504" max="10504" width="11" style="87" customWidth="1"/>
    <col min="10505" max="10505" width="9.85546875" style="87" customWidth="1"/>
    <col min="10506" max="10754" width="10.140625" style="87"/>
    <col min="10755" max="10755" width="25.28515625" style="87" customWidth="1"/>
    <col min="10756" max="10756" width="15" style="87" customWidth="1"/>
    <col min="10757" max="10757" width="12.140625" style="87" customWidth="1"/>
    <col min="10758" max="10758" width="23.5703125" style="87" customWidth="1"/>
    <col min="10759" max="10759" width="17.28515625" style="87" customWidth="1"/>
    <col min="10760" max="10760" width="11" style="87" customWidth="1"/>
    <col min="10761" max="10761" width="9.85546875" style="87" customWidth="1"/>
    <col min="10762" max="11010" width="10.140625" style="87"/>
    <col min="11011" max="11011" width="25.28515625" style="87" customWidth="1"/>
    <col min="11012" max="11012" width="15" style="87" customWidth="1"/>
    <col min="11013" max="11013" width="12.140625" style="87" customWidth="1"/>
    <col min="11014" max="11014" width="23.5703125" style="87" customWidth="1"/>
    <col min="11015" max="11015" width="17.28515625" style="87" customWidth="1"/>
    <col min="11016" max="11016" width="11" style="87" customWidth="1"/>
    <col min="11017" max="11017" width="9.85546875" style="87" customWidth="1"/>
    <col min="11018" max="11266" width="9.140625" style="87"/>
    <col min="11267" max="11267" width="25.28515625" style="87" customWidth="1"/>
    <col min="11268" max="11268" width="15" style="87" customWidth="1"/>
    <col min="11269" max="11269" width="12.140625" style="87" customWidth="1"/>
    <col min="11270" max="11270" width="23.5703125" style="87" customWidth="1"/>
    <col min="11271" max="11271" width="17.28515625" style="87" customWidth="1"/>
    <col min="11272" max="11272" width="11" style="87" customWidth="1"/>
    <col min="11273" max="11273" width="9.85546875" style="87" customWidth="1"/>
    <col min="11274" max="11522" width="10.140625" style="87"/>
    <col min="11523" max="11523" width="25.28515625" style="87" customWidth="1"/>
    <col min="11524" max="11524" width="15" style="87" customWidth="1"/>
    <col min="11525" max="11525" width="12.140625" style="87" customWidth="1"/>
    <col min="11526" max="11526" width="23.5703125" style="87" customWidth="1"/>
    <col min="11527" max="11527" width="17.28515625" style="87" customWidth="1"/>
    <col min="11528" max="11528" width="11" style="87" customWidth="1"/>
    <col min="11529" max="11529" width="9.85546875" style="87" customWidth="1"/>
    <col min="11530" max="11778" width="10.140625" style="87"/>
    <col min="11779" max="11779" width="25.28515625" style="87" customWidth="1"/>
    <col min="11780" max="11780" width="15" style="87" customWidth="1"/>
    <col min="11781" max="11781" width="12.140625" style="87" customWidth="1"/>
    <col min="11782" max="11782" width="23.5703125" style="87" customWidth="1"/>
    <col min="11783" max="11783" width="17.28515625" style="87" customWidth="1"/>
    <col min="11784" max="11784" width="11" style="87" customWidth="1"/>
    <col min="11785" max="11785" width="9.85546875" style="87" customWidth="1"/>
    <col min="11786" max="12034" width="10.140625" style="87"/>
    <col min="12035" max="12035" width="25.28515625" style="87" customWidth="1"/>
    <col min="12036" max="12036" width="15" style="87" customWidth="1"/>
    <col min="12037" max="12037" width="12.140625" style="87" customWidth="1"/>
    <col min="12038" max="12038" width="23.5703125" style="87" customWidth="1"/>
    <col min="12039" max="12039" width="17.28515625" style="87" customWidth="1"/>
    <col min="12040" max="12040" width="11" style="87" customWidth="1"/>
    <col min="12041" max="12041" width="9.85546875" style="87" customWidth="1"/>
    <col min="12042" max="12290" width="9.140625" style="87"/>
    <col min="12291" max="12291" width="25.28515625" style="87" customWidth="1"/>
    <col min="12292" max="12292" width="15" style="87" customWidth="1"/>
    <col min="12293" max="12293" width="12.140625" style="87" customWidth="1"/>
    <col min="12294" max="12294" width="23.5703125" style="87" customWidth="1"/>
    <col min="12295" max="12295" width="17.28515625" style="87" customWidth="1"/>
    <col min="12296" max="12296" width="11" style="87" customWidth="1"/>
    <col min="12297" max="12297" width="9.85546875" style="87" customWidth="1"/>
    <col min="12298" max="12546" width="10.140625" style="87"/>
    <col min="12547" max="12547" width="25.28515625" style="87" customWidth="1"/>
    <col min="12548" max="12548" width="15" style="87" customWidth="1"/>
    <col min="12549" max="12549" width="12.140625" style="87" customWidth="1"/>
    <col min="12550" max="12550" width="23.5703125" style="87" customWidth="1"/>
    <col min="12551" max="12551" width="17.28515625" style="87" customWidth="1"/>
    <col min="12552" max="12552" width="11" style="87" customWidth="1"/>
    <col min="12553" max="12553" width="9.85546875" style="87" customWidth="1"/>
    <col min="12554" max="12802" width="10.140625" style="87"/>
    <col min="12803" max="12803" width="25.28515625" style="87" customWidth="1"/>
    <col min="12804" max="12804" width="15" style="87" customWidth="1"/>
    <col min="12805" max="12805" width="12.140625" style="87" customWidth="1"/>
    <col min="12806" max="12806" width="23.5703125" style="87" customWidth="1"/>
    <col min="12807" max="12807" width="17.28515625" style="87" customWidth="1"/>
    <col min="12808" max="12808" width="11" style="87" customWidth="1"/>
    <col min="12809" max="12809" width="9.85546875" style="87" customWidth="1"/>
    <col min="12810" max="13058" width="10.140625" style="87"/>
    <col min="13059" max="13059" width="25.28515625" style="87" customWidth="1"/>
    <col min="13060" max="13060" width="15" style="87" customWidth="1"/>
    <col min="13061" max="13061" width="12.140625" style="87" customWidth="1"/>
    <col min="13062" max="13062" width="23.5703125" style="87" customWidth="1"/>
    <col min="13063" max="13063" width="17.28515625" style="87" customWidth="1"/>
    <col min="13064" max="13064" width="11" style="87" customWidth="1"/>
    <col min="13065" max="13065" width="9.85546875" style="87" customWidth="1"/>
    <col min="13066" max="13314" width="9.140625" style="87"/>
    <col min="13315" max="13315" width="25.28515625" style="87" customWidth="1"/>
    <col min="13316" max="13316" width="15" style="87" customWidth="1"/>
    <col min="13317" max="13317" width="12.140625" style="87" customWidth="1"/>
    <col min="13318" max="13318" width="23.5703125" style="87" customWidth="1"/>
    <col min="13319" max="13319" width="17.28515625" style="87" customWidth="1"/>
    <col min="13320" max="13320" width="11" style="87" customWidth="1"/>
    <col min="13321" max="13321" width="9.85546875" style="87" customWidth="1"/>
    <col min="13322" max="13570" width="10.140625" style="87"/>
    <col min="13571" max="13571" width="25.28515625" style="87" customWidth="1"/>
    <col min="13572" max="13572" width="15" style="87" customWidth="1"/>
    <col min="13573" max="13573" width="12.140625" style="87" customWidth="1"/>
    <col min="13574" max="13574" width="23.5703125" style="87" customWidth="1"/>
    <col min="13575" max="13575" width="17.28515625" style="87" customWidth="1"/>
    <col min="13576" max="13576" width="11" style="87" customWidth="1"/>
    <col min="13577" max="13577" width="9.85546875" style="87" customWidth="1"/>
    <col min="13578" max="13826" width="10.140625" style="87"/>
    <col min="13827" max="13827" width="25.28515625" style="87" customWidth="1"/>
    <col min="13828" max="13828" width="15" style="87" customWidth="1"/>
    <col min="13829" max="13829" width="12.140625" style="87" customWidth="1"/>
    <col min="13830" max="13830" width="23.5703125" style="87" customWidth="1"/>
    <col min="13831" max="13831" width="17.28515625" style="87" customWidth="1"/>
    <col min="13832" max="13832" width="11" style="87" customWidth="1"/>
    <col min="13833" max="13833" width="9.85546875" style="87" customWidth="1"/>
    <col min="13834" max="14082" width="10.140625" style="87"/>
    <col min="14083" max="14083" width="25.28515625" style="87" customWidth="1"/>
    <col min="14084" max="14084" width="15" style="87" customWidth="1"/>
    <col min="14085" max="14085" width="12.140625" style="87" customWidth="1"/>
    <col min="14086" max="14086" width="23.5703125" style="87" customWidth="1"/>
    <col min="14087" max="14087" width="17.28515625" style="87" customWidth="1"/>
    <col min="14088" max="14088" width="11" style="87" customWidth="1"/>
    <col min="14089" max="14089" width="9.85546875" style="87" customWidth="1"/>
    <col min="14090" max="14338" width="9.140625" style="87"/>
    <col min="14339" max="14339" width="25.28515625" style="87" customWidth="1"/>
    <col min="14340" max="14340" width="15" style="87" customWidth="1"/>
    <col min="14341" max="14341" width="12.140625" style="87" customWidth="1"/>
    <col min="14342" max="14342" width="23.5703125" style="87" customWidth="1"/>
    <col min="14343" max="14343" width="17.28515625" style="87" customWidth="1"/>
    <col min="14344" max="14344" width="11" style="87" customWidth="1"/>
    <col min="14345" max="14345" width="9.85546875" style="87" customWidth="1"/>
    <col min="14346" max="14594" width="10.140625" style="87"/>
    <col min="14595" max="14595" width="25.28515625" style="87" customWidth="1"/>
    <col min="14596" max="14596" width="15" style="87" customWidth="1"/>
    <col min="14597" max="14597" width="12.140625" style="87" customWidth="1"/>
    <col min="14598" max="14598" width="23.5703125" style="87" customWidth="1"/>
    <col min="14599" max="14599" width="17.28515625" style="87" customWidth="1"/>
    <col min="14600" max="14600" width="11" style="87" customWidth="1"/>
    <col min="14601" max="14601" width="9.85546875" style="87" customWidth="1"/>
    <col min="14602" max="14850" width="10.140625" style="87"/>
    <col min="14851" max="14851" width="25.28515625" style="87" customWidth="1"/>
    <col min="14852" max="14852" width="15" style="87" customWidth="1"/>
    <col min="14853" max="14853" width="12.140625" style="87" customWidth="1"/>
    <col min="14854" max="14854" width="23.5703125" style="87" customWidth="1"/>
    <col min="14855" max="14855" width="17.28515625" style="87" customWidth="1"/>
    <col min="14856" max="14856" width="11" style="87" customWidth="1"/>
    <col min="14857" max="14857" width="9.85546875" style="87" customWidth="1"/>
    <col min="14858" max="15106" width="10.140625" style="87"/>
    <col min="15107" max="15107" width="25.28515625" style="87" customWidth="1"/>
    <col min="15108" max="15108" width="15" style="87" customWidth="1"/>
    <col min="15109" max="15109" width="12.140625" style="87" customWidth="1"/>
    <col min="15110" max="15110" width="23.5703125" style="87" customWidth="1"/>
    <col min="15111" max="15111" width="17.28515625" style="87" customWidth="1"/>
    <col min="15112" max="15112" width="11" style="87" customWidth="1"/>
    <col min="15113" max="15113" width="9.85546875" style="87" customWidth="1"/>
    <col min="15114" max="15362" width="9.140625" style="87"/>
    <col min="15363" max="15363" width="25.28515625" style="87" customWidth="1"/>
    <col min="15364" max="15364" width="15" style="87" customWidth="1"/>
    <col min="15365" max="15365" width="12.140625" style="87" customWidth="1"/>
    <col min="15366" max="15366" width="23.5703125" style="87" customWidth="1"/>
    <col min="15367" max="15367" width="17.28515625" style="87" customWidth="1"/>
    <col min="15368" max="15368" width="11" style="87" customWidth="1"/>
    <col min="15369" max="15369" width="9.85546875" style="87" customWidth="1"/>
    <col min="15370" max="15618" width="10.140625" style="87"/>
    <col min="15619" max="15619" width="25.28515625" style="87" customWidth="1"/>
    <col min="15620" max="15620" width="15" style="87" customWidth="1"/>
    <col min="15621" max="15621" width="12.140625" style="87" customWidth="1"/>
    <col min="15622" max="15622" width="23.5703125" style="87" customWidth="1"/>
    <col min="15623" max="15623" width="17.28515625" style="87" customWidth="1"/>
    <col min="15624" max="15624" width="11" style="87" customWidth="1"/>
    <col min="15625" max="15625" width="9.85546875" style="87" customWidth="1"/>
    <col min="15626" max="15874" width="10.140625" style="87"/>
    <col min="15875" max="15875" width="25.28515625" style="87" customWidth="1"/>
    <col min="15876" max="15876" width="15" style="87" customWidth="1"/>
    <col min="15877" max="15877" width="12.140625" style="87" customWidth="1"/>
    <col min="15878" max="15878" width="23.5703125" style="87" customWidth="1"/>
    <col min="15879" max="15879" width="17.28515625" style="87" customWidth="1"/>
    <col min="15880" max="15880" width="11" style="87" customWidth="1"/>
    <col min="15881" max="15881" width="9.85546875" style="87" customWidth="1"/>
    <col min="15882" max="16130" width="10.140625" style="87"/>
    <col min="16131" max="16131" width="25.28515625" style="87" customWidth="1"/>
    <col min="16132" max="16132" width="15" style="87" customWidth="1"/>
    <col min="16133" max="16133" width="12.140625" style="87" customWidth="1"/>
    <col min="16134" max="16134" width="23.5703125" style="87" customWidth="1"/>
    <col min="16135" max="16135" width="17.28515625" style="87" customWidth="1"/>
    <col min="16136" max="16136" width="11" style="87" customWidth="1"/>
    <col min="16137" max="16137" width="9.85546875" style="87" customWidth="1"/>
    <col min="16138" max="16384" width="9.140625" style="87"/>
  </cols>
  <sheetData>
    <row r="1" spans="2:16" ht="15">
      <c r="F1" s="48"/>
      <c r="G1" s="48"/>
      <c r="H1" s="48"/>
      <c r="K1" s="48"/>
      <c r="L1" s="48"/>
      <c r="M1" s="48"/>
      <c r="N1" s="48"/>
      <c r="O1" s="48"/>
      <c r="P1" s="48"/>
    </row>
    <row r="2" spans="2:16" ht="16.5" thickBot="1">
      <c r="B2" s="47" t="s">
        <v>139</v>
      </c>
      <c r="C2" s="47"/>
      <c r="D2" s="47"/>
      <c r="E2" s="47"/>
      <c r="F2" s="48"/>
      <c r="G2" s="48"/>
      <c r="H2" s="48"/>
      <c r="K2" s="48"/>
      <c r="L2" s="48"/>
      <c r="M2" s="48"/>
      <c r="N2" s="48"/>
      <c r="O2" s="48"/>
      <c r="P2" s="48"/>
    </row>
    <row r="3" spans="2:16" s="88" customFormat="1" ht="48" thickBot="1">
      <c r="B3" s="201" t="s">
        <v>140</v>
      </c>
      <c r="C3" s="201"/>
      <c r="D3" s="201"/>
      <c r="E3" s="178" t="s">
        <v>141</v>
      </c>
      <c r="F3" s="178" t="s">
        <v>142</v>
      </c>
      <c r="G3" s="178" t="s">
        <v>143</v>
      </c>
      <c r="H3" s="178" t="s">
        <v>144</v>
      </c>
      <c r="J3" s="89"/>
      <c r="K3" s="48"/>
      <c r="L3" s="48"/>
      <c r="M3" s="48"/>
      <c r="N3" s="48"/>
      <c r="O3" s="48"/>
    </row>
    <row r="4" spans="2:16" ht="16.5" thickBot="1">
      <c r="B4" s="202" t="s">
        <v>145</v>
      </c>
      <c r="C4" s="202"/>
      <c r="D4" s="202"/>
      <c r="E4" s="90">
        <v>109815106.58406447</v>
      </c>
      <c r="F4" s="112">
        <f>IFERROR(E4/$E$10, "")</f>
        <v>0.25694606312834362</v>
      </c>
      <c r="G4" s="199">
        <v>0.73037161218217383</v>
      </c>
      <c r="H4" s="199">
        <v>0.39559244419004008</v>
      </c>
      <c r="J4" s="48"/>
      <c r="K4" s="48"/>
      <c r="L4" s="48"/>
      <c r="M4" s="48"/>
      <c r="N4" s="48"/>
      <c r="O4" s="48"/>
    </row>
    <row r="5" spans="2:16" ht="16.5" thickBot="1">
      <c r="B5" s="202" t="s">
        <v>146</v>
      </c>
      <c r="C5" s="202"/>
      <c r="D5" s="202"/>
      <c r="E5" s="90">
        <v>61436924.992729522</v>
      </c>
      <c r="F5" s="112">
        <f>IFERROR(E5/$E$10, "")</f>
        <v>0.14375049570715376</v>
      </c>
      <c r="G5" s="200"/>
      <c r="H5" s="200"/>
      <c r="J5" s="48"/>
      <c r="K5" s="48"/>
      <c r="L5" s="48"/>
      <c r="M5" s="48"/>
      <c r="N5" s="48"/>
      <c r="O5" s="48"/>
    </row>
    <row r="6" spans="2:16" ht="16.5" thickBot="1">
      <c r="B6" s="203" t="s">
        <v>147</v>
      </c>
      <c r="C6" s="203"/>
      <c r="D6" s="203"/>
      <c r="E6" s="15">
        <f>SUM(E4,E5)</f>
        <v>171252031.576794</v>
      </c>
      <c r="F6" s="112">
        <f>SUM(F4:F5)</f>
        <v>0.40069655883549737</v>
      </c>
      <c r="G6" s="112">
        <f>SUM(G4:G5)</f>
        <v>0.73037161218217383</v>
      </c>
      <c r="H6" s="112">
        <f t="shared" ref="H6" si="0">SUM(H4:H5)</f>
        <v>0.39559244419004008</v>
      </c>
    </row>
    <row r="7" spans="2:16" ht="16.5" thickBot="1">
      <c r="B7" s="202" t="s">
        <v>148</v>
      </c>
      <c r="C7" s="202"/>
      <c r="D7" s="202"/>
      <c r="E7" s="90">
        <v>123627960.11664593</v>
      </c>
      <c r="F7" s="112">
        <f>IFERROR(E7/$E$10, "")</f>
        <v>0.28926546294651279</v>
      </c>
      <c r="G7" s="91">
        <v>0.19670298966191674</v>
      </c>
      <c r="H7" s="91">
        <v>0.2173153978248426</v>
      </c>
    </row>
    <row r="8" spans="2:16" ht="16.5" thickBot="1">
      <c r="B8" s="202" t="s">
        <v>149</v>
      </c>
      <c r="C8" s="202"/>
      <c r="D8" s="202"/>
      <c r="E8" s="90">
        <v>132505838.80754048</v>
      </c>
      <c r="F8" s="112">
        <f>IFERROR(E8/$E$10, "")</f>
        <v>0.3100379782179899</v>
      </c>
      <c r="G8" s="92">
        <v>7.2925398155909468E-2</v>
      </c>
      <c r="H8" s="91">
        <v>0.38709215798511737</v>
      </c>
      <c r="I8" s="93"/>
      <c r="J8" s="93"/>
    </row>
    <row r="9" spans="2:16" ht="16.5" thickBot="1">
      <c r="B9" s="203" t="s">
        <v>150</v>
      </c>
      <c r="C9" s="203"/>
      <c r="D9" s="203"/>
      <c r="E9" s="15">
        <f>SUM(E7:E8)</f>
        <v>256133798.92418641</v>
      </c>
      <c r="F9" s="112">
        <f>SUM(F7:F8)</f>
        <v>0.59930344116450263</v>
      </c>
      <c r="G9" s="112">
        <f t="shared" ref="G9:H9" si="1">SUM(G7:G8)</f>
        <v>0.26962838781782622</v>
      </c>
      <c r="H9" s="112">
        <f t="shared" si="1"/>
        <v>0.60440755580995997</v>
      </c>
      <c r="I9" s="93"/>
      <c r="J9" s="93"/>
    </row>
    <row r="10" spans="2:16" ht="16.5" thickBot="1">
      <c r="B10" s="204" t="s">
        <v>151</v>
      </c>
      <c r="C10" s="204"/>
      <c r="D10" s="204"/>
      <c r="E10" s="113">
        <f>E6+E9</f>
        <v>427385830.50098038</v>
      </c>
      <c r="F10" s="114">
        <f>SUM(F6,F9)</f>
        <v>1</v>
      </c>
      <c r="G10" s="114">
        <f>SUM(G6,G9)</f>
        <v>1</v>
      </c>
      <c r="H10" s="114">
        <f>SUM(H6,H9)</f>
        <v>1</v>
      </c>
      <c r="I10" s="93"/>
      <c r="J10" s="93"/>
    </row>
    <row r="11" spans="2:16" ht="16.5" thickBot="1">
      <c r="B11" s="204" t="s">
        <v>152</v>
      </c>
      <c r="C11" s="204"/>
      <c r="D11" s="204"/>
      <c r="E11" s="115" cm="1">
        <f t="array" ref="E11">E10/(INDEX(LookupByEDC[Budget Limit],_xlfn.XMATCH(Introduction!$C$4,LookupByEDC[EDC Name])))</f>
        <v>1.000000001172197</v>
      </c>
      <c r="F11" s="116"/>
      <c r="G11" s="116"/>
      <c r="H11" s="116"/>
      <c r="I11" s="94"/>
      <c r="J11" s="93"/>
    </row>
    <row r="12" spans="2:16" ht="14.25" thickBot="1">
      <c r="B12" s="208" t="s">
        <v>153</v>
      </c>
      <c r="C12" s="205"/>
      <c r="D12" s="209"/>
      <c r="E12" s="207" t="s">
        <v>154</v>
      </c>
      <c r="F12" s="205"/>
      <c r="G12" s="205" t="s">
        <v>155</v>
      </c>
      <c r="H12" s="206"/>
    </row>
    <row r="13" spans="2:16" ht="15.75" customHeight="1" thickBot="1">
      <c r="B13" s="95"/>
      <c r="C13" s="96"/>
      <c r="E13" s="97"/>
      <c r="F13" s="98"/>
      <c r="G13" s="99"/>
      <c r="H13" s="100"/>
    </row>
    <row r="14" spans="2:16" ht="14.25" thickBot="1">
      <c r="B14" s="95"/>
      <c r="C14" s="97"/>
      <c r="D14" s="97"/>
      <c r="E14" s="97"/>
      <c r="F14" s="97"/>
      <c r="G14" s="97"/>
      <c r="H14" s="100"/>
    </row>
    <row r="15" spans="2:16" ht="14.25" thickBot="1">
      <c r="B15" s="95"/>
      <c r="C15" s="96" t="s">
        <v>156</v>
      </c>
      <c r="D15" s="97"/>
      <c r="E15" s="101" t="s">
        <v>156</v>
      </c>
      <c r="F15" s="102"/>
      <c r="G15" s="103"/>
      <c r="H15" s="100"/>
    </row>
    <row r="16" spans="2:16" ht="14.25" thickBot="1">
      <c r="B16" s="95"/>
      <c r="C16" s="97"/>
      <c r="D16" s="97"/>
      <c r="E16" s="97"/>
      <c r="F16" s="97"/>
      <c r="G16" s="104"/>
      <c r="H16" s="100"/>
    </row>
    <row r="17" spans="2:8" ht="15.75" thickBot="1">
      <c r="B17" s="95"/>
      <c r="C17" s="97"/>
      <c r="E17" s="97"/>
      <c r="F17" s="98"/>
      <c r="H17" s="105"/>
    </row>
    <row r="18" spans="2:8" ht="14.25" thickBot="1">
      <c r="B18" s="95"/>
      <c r="C18" s="97"/>
      <c r="D18" s="97"/>
      <c r="E18" s="97"/>
      <c r="F18" s="97"/>
      <c r="G18" s="106"/>
      <c r="H18" s="100"/>
    </row>
    <row r="19" spans="2:8" ht="14.25" thickBot="1">
      <c r="B19" s="95"/>
      <c r="C19" s="97"/>
      <c r="D19" s="97"/>
      <c r="E19" s="97"/>
      <c r="F19" s="97"/>
      <c r="G19" s="97"/>
      <c r="H19" s="100"/>
    </row>
    <row r="20" spans="2:8" ht="14.25" thickBot="1">
      <c r="B20" s="95"/>
      <c r="C20" s="97"/>
      <c r="D20" s="97"/>
      <c r="E20" s="97"/>
      <c r="F20" s="97"/>
      <c r="G20" s="97"/>
      <c r="H20" s="100"/>
    </row>
    <row r="21" spans="2:8" ht="14.25" thickBot="1">
      <c r="B21" s="95"/>
      <c r="C21" s="97"/>
      <c r="D21" s="97"/>
      <c r="E21" s="97"/>
      <c r="F21" s="97"/>
      <c r="G21" s="97"/>
      <c r="H21" s="100"/>
    </row>
    <row r="22" spans="2:8" ht="14.25" thickBot="1">
      <c r="B22" s="95"/>
      <c r="C22" s="97"/>
      <c r="D22" s="97"/>
      <c r="E22" s="97"/>
      <c r="F22" s="97"/>
      <c r="G22" s="97"/>
      <c r="H22" s="100"/>
    </row>
    <row r="23" spans="2:8" ht="14.25" thickBot="1">
      <c r="B23" s="107"/>
      <c r="C23" s="104"/>
      <c r="D23" s="104"/>
      <c r="E23" s="104"/>
      <c r="F23" s="104"/>
      <c r="G23" s="104"/>
      <c r="H23" s="108"/>
    </row>
    <row r="24" spans="2:8" ht="14.25" thickBot="1">
      <c r="B24" s="109"/>
      <c r="C24" s="110"/>
      <c r="D24" s="110"/>
      <c r="E24" s="110"/>
      <c r="F24" s="110"/>
      <c r="G24" s="110"/>
      <c r="H24" s="111"/>
    </row>
    <row r="25" spans="2:8" ht="55.35" customHeight="1">
      <c r="B25" s="186" t="s">
        <v>157</v>
      </c>
      <c r="C25" s="186"/>
      <c r="D25" s="186"/>
      <c r="E25" s="186"/>
      <c r="F25" s="186"/>
      <c r="G25" s="186"/>
      <c r="H25" s="198"/>
    </row>
    <row r="26" spans="2:8">
      <c r="B26" s="87" t="s">
        <v>158</v>
      </c>
    </row>
  </sheetData>
  <sheetProtection algorithmName="SHA-512" hashValue="NklA/Uah83H33S1h4rQkTx8J2h1t3wH8xwkAYaQ6hkNiRUHDIZw9GMxy/G9XmaOPQsPAjUD6zJc0YgzjMriRlg==" saltValue="d3uiAfFA4Y/1qmmBJlq6xQ==" spinCount="100000" sheet="1" objects="1" scenarios="1"/>
  <customSheetViews>
    <customSheetView guid="{E40B4055-4557-4836-8946-1AFB7A4606E7}" showGridLines="0">
      <pageMargins left="0" right="0" top="0" bottom="0" header="0" footer="0"/>
      <pageSetup orientation="portrait" horizontalDpi="300" verticalDpi="300" r:id="rId1"/>
    </customSheetView>
  </customSheetViews>
  <mergeCells count="15">
    <mergeCell ref="B25:H25"/>
    <mergeCell ref="G4:G5"/>
    <mergeCell ref="H4:H5"/>
    <mergeCell ref="B3:D3"/>
    <mergeCell ref="B4:D4"/>
    <mergeCell ref="B5:D5"/>
    <mergeCell ref="B6:D6"/>
    <mergeCell ref="B11:D11"/>
    <mergeCell ref="B7:D7"/>
    <mergeCell ref="B8:D8"/>
    <mergeCell ref="B9:D9"/>
    <mergeCell ref="B10:D10"/>
    <mergeCell ref="G12:H12"/>
    <mergeCell ref="E12:F12"/>
    <mergeCell ref="B12:D12"/>
  </mergeCells>
  <conditionalFormatting sqref="F10:H10">
    <cfRule type="cellIs" dxfId="7" priority="1" operator="between">
      <formula>0.999</formula>
      <formula>1.01</formula>
    </cfRule>
  </conditionalFormatting>
  <pageMargins left="0.7" right="0.7" top="0.75" bottom="0.75" header="0.3" footer="0.3"/>
  <pageSetup orientation="portrait" horizontalDpi="300" verticalDpi="300" r:id="rId2"/>
  <ignoredErrors>
    <ignoredError sqref="F6" formula="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B2:K310"/>
  <sheetViews>
    <sheetView showGridLines="0" zoomScale="70" zoomScaleNormal="70" workbookViewId="0">
      <selection activeCell="B307" sqref="B307"/>
    </sheetView>
  </sheetViews>
  <sheetFormatPr defaultColWidth="9.140625" defaultRowHeight="15"/>
  <cols>
    <col min="1" max="1" width="4.85546875" style="2" customWidth="1"/>
    <col min="2" max="2" width="21.28515625" style="2" customWidth="1"/>
    <col min="3" max="3" width="19" style="2" customWidth="1"/>
    <col min="4" max="7" width="20.85546875" style="2" customWidth="1"/>
    <col min="8" max="8" width="15.7109375" style="2" customWidth="1"/>
    <col min="9" max="9" width="30.85546875" style="2" customWidth="1"/>
    <col min="10" max="16384" width="9.140625" style="2"/>
  </cols>
  <sheetData>
    <row r="2" spans="2:9" ht="15.75">
      <c r="B2" s="1" t="s">
        <v>159</v>
      </c>
    </row>
    <row r="3" spans="2:9" ht="15.75" thickBot="1">
      <c r="B3" s="31"/>
      <c r="C3" s="31"/>
      <c r="D3" s="31"/>
      <c r="E3" s="31"/>
      <c r="F3" s="31"/>
      <c r="G3" s="31"/>
      <c r="H3" s="31"/>
      <c r="I3" s="31"/>
    </row>
    <row r="4" spans="2:9" ht="32.25" thickBot="1">
      <c r="B4" s="179" t="s">
        <v>160</v>
      </c>
      <c r="C4" s="179" t="s">
        <v>161</v>
      </c>
      <c r="D4" s="179" t="s">
        <v>162</v>
      </c>
      <c r="E4" s="179" t="s">
        <v>163</v>
      </c>
      <c r="F4" s="179" t="s">
        <v>164</v>
      </c>
      <c r="G4" s="179" t="s">
        <v>165</v>
      </c>
      <c r="H4" s="179" t="s">
        <v>166</v>
      </c>
      <c r="I4" s="179" t="s">
        <v>167</v>
      </c>
    </row>
    <row r="5" spans="2:9" ht="32.25" thickBot="1">
      <c r="B5" s="179" t="s">
        <v>168</v>
      </c>
      <c r="C5" s="179" t="s">
        <v>169</v>
      </c>
      <c r="D5" s="179" t="s">
        <v>170</v>
      </c>
      <c r="E5" s="179" t="s">
        <v>171</v>
      </c>
      <c r="F5" s="179" t="s">
        <v>172</v>
      </c>
      <c r="G5" s="157">
        <v>10</v>
      </c>
      <c r="H5" s="179">
        <v>4</v>
      </c>
      <c r="I5" s="157" t="s">
        <v>173</v>
      </c>
    </row>
    <row r="6" spans="2:9" ht="63.75" thickBot="1">
      <c r="B6" s="179" t="s">
        <v>174</v>
      </c>
      <c r="C6" s="179" t="s">
        <v>175</v>
      </c>
      <c r="D6" s="179" t="s">
        <v>170</v>
      </c>
      <c r="E6" s="179" t="s">
        <v>171</v>
      </c>
      <c r="F6" s="179" t="s">
        <v>172</v>
      </c>
      <c r="G6" s="157">
        <v>50</v>
      </c>
      <c r="H6" s="179">
        <v>5</v>
      </c>
      <c r="I6" s="157" t="s">
        <v>176</v>
      </c>
    </row>
    <row r="7" spans="2:9" ht="48" thickBot="1">
      <c r="B7" s="179" t="s">
        <v>177</v>
      </c>
      <c r="C7" s="179" t="s">
        <v>178</v>
      </c>
      <c r="D7" s="179" t="s">
        <v>170</v>
      </c>
      <c r="E7" s="179" t="s">
        <v>171</v>
      </c>
      <c r="F7" s="179" t="s">
        <v>172</v>
      </c>
      <c r="G7" s="157">
        <v>170</v>
      </c>
      <c r="H7" s="179">
        <v>6</v>
      </c>
      <c r="I7" s="157" t="s">
        <v>179</v>
      </c>
    </row>
    <row r="8" spans="2:9" ht="32.25" thickBot="1">
      <c r="B8" s="179" t="s">
        <v>180</v>
      </c>
      <c r="C8" s="179" t="s">
        <v>181</v>
      </c>
      <c r="D8" s="179" t="s">
        <v>170</v>
      </c>
      <c r="E8" s="179" t="s">
        <v>171</v>
      </c>
      <c r="F8" s="179" t="s">
        <v>172</v>
      </c>
      <c r="G8" s="157">
        <v>10</v>
      </c>
      <c r="H8" s="179">
        <v>3</v>
      </c>
      <c r="I8" s="157" t="s">
        <v>173</v>
      </c>
    </row>
    <row r="9" spans="2:9" ht="32.25" thickBot="1">
      <c r="B9" s="179" t="s">
        <v>182</v>
      </c>
      <c r="C9" s="179" t="s">
        <v>183</v>
      </c>
      <c r="D9" s="179" t="s">
        <v>170</v>
      </c>
      <c r="E9" s="179" t="s">
        <v>171</v>
      </c>
      <c r="F9" s="179" t="s">
        <v>172</v>
      </c>
      <c r="G9" s="157">
        <v>23.98</v>
      </c>
      <c r="H9" s="179">
        <v>10</v>
      </c>
      <c r="I9" s="157" t="s">
        <v>184</v>
      </c>
    </row>
    <row r="10" spans="2:9" ht="32.25" thickBot="1">
      <c r="B10" s="179" t="s">
        <v>185</v>
      </c>
      <c r="C10" s="179" t="s">
        <v>186</v>
      </c>
      <c r="D10" s="179" t="s">
        <v>170</v>
      </c>
      <c r="E10" s="179" t="s">
        <v>171</v>
      </c>
      <c r="F10" s="179" t="s">
        <v>172</v>
      </c>
      <c r="G10" s="157">
        <v>65.37</v>
      </c>
      <c r="H10" s="179">
        <v>10</v>
      </c>
      <c r="I10" s="157" t="s">
        <v>187</v>
      </c>
    </row>
    <row r="11" spans="2:9" ht="32.25" thickBot="1">
      <c r="B11" s="179" t="s">
        <v>168</v>
      </c>
      <c r="C11" s="179" t="s">
        <v>169</v>
      </c>
      <c r="D11" s="179" t="s">
        <v>171</v>
      </c>
      <c r="E11" s="179" t="s">
        <v>171</v>
      </c>
      <c r="F11" s="179" t="s">
        <v>172</v>
      </c>
      <c r="G11" s="157">
        <v>10</v>
      </c>
      <c r="H11" s="179">
        <v>4</v>
      </c>
      <c r="I11" s="157" t="s">
        <v>173</v>
      </c>
    </row>
    <row r="12" spans="2:9" ht="42" customHeight="1" thickBot="1">
      <c r="B12" s="179" t="s">
        <v>174</v>
      </c>
      <c r="C12" s="179" t="s">
        <v>175</v>
      </c>
      <c r="D12" s="179" t="s">
        <v>171</v>
      </c>
      <c r="E12" s="179" t="s">
        <v>171</v>
      </c>
      <c r="F12" s="179" t="s">
        <v>172</v>
      </c>
      <c r="G12" s="157">
        <v>50</v>
      </c>
      <c r="H12" s="179">
        <v>5</v>
      </c>
      <c r="I12" s="157" t="s">
        <v>176</v>
      </c>
    </row>
    <row r="13" spans="2:9" ht="48" thickBot="1">
      <c r="B13" s="179" t="s">
        <v>177</v>
      </c>
      <c r="C13" s="179" t="s">
        <v>178</v>
      </c>
      <c r="D13" s="179" t="s">
        <v>171</v>
      </c>
      <c r="E13" s="179" t="s">
        <v>171</v>
      </c>
      <c r="F13" s="179" t="s">
        <v>172</v>
      </c>
      <c r="G13" s="157">
        <v>170</v>
      </c>
      <c r="H13" s="179">
        <v>6</v>
      </c>
      <c r="I13" s="157" t="s">
        <v>179</v>
      </c>
    </row>
    <row r="14" spans="2:9" ht="32.25" thickBot="1">
      <c r="B14" s="179" t="s">
        <v>180</v>
      </c>
      <c r="C14" s="179" t="s">
        <v>181</v>
      </c>
      <c r="D14" s="179" t="s">
        <v>171</v>
      </c>
      <c r="E14" s="179" t="s">
        <v>171</v>
      </c>
      <c r="F14" s="179" t="s">
        <v>172</v>
      </c>
      <c r="G14" s="157">
        <v>10</v>
      </c>
      <c r="H14" s="179">
        <v>3</v>
      </c>
      <c r="I14" s="157" t="s">
        <v>173</v>
      </c>
    </row>
    <row r="15" spans="2:9" ht="32.25" thickBot="1">
      <c r="B15" s="179" t="s">
        <v>182</v>
      </c>
      <c r="C15" s="179" t="s">
        <v>183</v>
      </c>
      <c r="D15" s="179" t="s">
        <v>171</v>
      </c>
      <c r="E15" s="179" t="s">
        <v>171</v>
      </c>
      <c r="F15" s="179" t="s">
        <v>172</v>
      </c>
      <c r="G15" s="157">
        <v>23.98</v>
      </c>
      <c r="H15" s="179">
        <v>10</v>
      </c>
      <c r="I15" s="157" t="s">
        <v>184</v>
      </c>
    </row>
    <row r="16" spans="2:9" ht="32.25" thickBot="1">
      <c r="B16" s="179" t="s">
        <v>185</v>
      </c>
      <c r="C16" s="179" t="s">
        <v>186</v>
      </c>
      <c r="D16" s="179" t="s">
        <v>171</v>
      </c>
      <c r="E16" s="179" t="s">
        <v>171</v>
      </c>
      <c r="F16" s="179" t="s">
        <v>172</v>
      </c>
      <c r="G16" s="157">
        <v>65.37</v>
      </c>
      <c r="H16" s="179">
        <v>10</v>
      </c>
      <c r="I16" s="157" t="s">
        <v>187</v>
      </c>
    </row>
    <row r="17" spans="2:11" ht="48" thickBot="1">
      <c r="B17" s="179" t="s">
        <v>188</v>
      </c>
      <c r="C17" s="179" t="s">
        <v>178</v>
      </c>
      <c r="D17" s="179" t="s">
        <v>171</v>
      </c>
      <c r="E17" s="179" t="s">
        <v>171</v>
      </c>
      <c r="F17" s="179" t="s">
        <v>172</v>
      </c>
      <c r="G17" s="157">
        <v>170</v>
      </c>
      <c r="H17" s="179">
        <v>6</v>
      </c>
      <c r="I17" s="157" t="s">
        <v>179</v>
      </c>
    </row>
    <row r="18" spans="2:11" ht="63.75" thickBot="1">
      <c r="B18" s="179" t="s">
        <v>189</v>
      </c>
      <c r="C18" s="179" t="s">
        <v>190</v>
      </c>
      <c r="D18" s="179" t="s">
        <v>171</v>
      </c>
      <c r="E18" s="179" t="s">
        <v>171</v>
      </c>
      <c r="F18" s="179" t="s">
        <v>172</v>
      </c>
      <c r="G18" s="157">
        <v>4.397803333333334</v>
      </c>
      <c r="H18" s="179">
        <v>2</v>
      </c>
      <c r="I18" s="157" t="s">
        <v>191</v>
      </c>
      <c r="J18"/>
      <c r="K18"/>
    </row>
    <row r="19" spans="2:11" ht="95.25" thickBot="1">
      <c r="B19" s="179" t="s">
        <v>192</v>
      </c>
      <c r="C19" s="179" t="s">
        <v>190</v>
      </c>
      <c r="D19" s="179" t="s">
        <v>171</v>
      </c>
      <c r="E19" s="179" t="s">
        <v>171</v>
      </c>
      <c r="F19" s="179" t="s">
        <v>172</v>
      </c>
      <c r="G19" s="157">
        <v>6.4078033333333337</v>
      </c>
      <c r="H19" s="179">
        <v>2</v>
      </c>
      <c r="I19" s="157" t="s">
        <v>193</v>
      </c>
      <c r="J19"/>
      <c r="K19"/>
    </row>
    <row r="20" spans="2:11" ht="95.25" thickBot="1">
      <c r="B20" s="179" t="s">
        <v>194</v>
      </c>
      <c r="C20" s="179" t="s">
        <v>190</v>
      </c>
      <c r="D20" s="179" t="s">
        <v>171</v>
      </c>
      <c r="E20" s="179" t="s">
        <v>171</v>
      </c>
      <c r="F20" s="179" t="s">
        <v>172</v>
      </c>
      <c r="G20" s="157">
        <v>7.0778033333333337</v>
      </c>
      <c r="H20" s="179">
        <v>2</v>
      </c>
      <c r="I20" s="157" t="s">
        <v>195</v>
      </c>
      <c r="J20"/>
      <c r="K20"/>
    </row>
    <row r="21" spans="2:11" ht="48" thickBot="1">
      <c r="B21" s="179" t="s">
        <v>196</v>
      </c>
      <c r="C21" s="179" t="s">
        <v>197</v>
      </c>
      <c r="D21" s="179" t="s">
        <v>171</v>
      </c>
      <c r="E21" s="179" t="s">
        <v>171</v>
      </c>
      <c r="F21" s="179" t="s">
        <v>172</v>
      </c>
      <c r="G21" s="157">
        <v>3.25</v>
      </c>
      <c r="H21" s="179">
        <v>8</v>
      </c>
      <c r="I21" s="157" t="s">
        <v>198</v>
      </c>
      <c r="J21"/>
      <c r="K21"/>
    </row>
    <row r="22" spans="2:11" ht="48" thickBot="1">
      <c r="B22" s="179" t="s">
        <v>199</v>
      </c>
      <c r="C22" s="179" t="s">
        <v>183</v>
      </c>
      <c r="D22" s="179" t="s">
        <v>171</v>
      </c>
      <c r="E22" s="179" t="s">
        <v>171</v>
      </c>
      <c r="F22" s="179" t="s">
        <v>172</v>
      </c>
      <c r="G22" s="157">
        <v>23.979999999999997</v>
      </c>
      <c r="H22" s="179">
        <v>10</v>
      </c>
      <c r="I22" s="157" t="s">
        <v>184</v>
      </c>
      <c r="J22"/>
      <c r="K22"/>
    </row>
    <row r="23" spans="2:11" ht="48" thickBot="1">
      <c r="B23" s="179" t="s">
        <v>200</v>
      </c>
      <c r="C23" s="179" t="s">
        <v>186</v>
      </c>
      <c r="D23" s="179" t="s">
        <v>171</v>
      </c>
      <c r="E23" s="179" t="s">
        <v>171</v>
      </c>
      <c r="F23" s="179" t="s">
        <v>172</v>
      </c>
      <c r="G23" s="157">
        <v>65.37</v>
      </c>
      <c r="H23" s="179">
        <v>10</v>
      </c>
      <c r="I23" s="157" t="s">
        <v>187</v>
      </c>
      <c r="J23"/>
      <c r="K23"/>
    </row>
    <row r="24" spans="2:11" ht="32.25" thickBot="1">
      <c r="B24" s="179" t="s">
        <v>201</v>
      </c>
      <c r="C24" s="179" t="s">
        <v>202</v>
      </c>
      <c r="D24" s="179" t="s">
        <v>171</v>
      </c>
      <c r="E24" s="179" t="s">
        <v>171</v>
      </c>
      <c r="F24" s="179" t="s">
        <v>172</v>
      </c>
      <c r="G24" s="157">
        <v>42</v>
      </c>
      <c r="H24" s="179">
        <v>15</v>
      </c>
      <c r="I24" s="157" t="s">
        <v>203</v>
      </c>
      <c r="J24"/>
      <c r="K24"/>
    </row>
    <row r="25" spans="2:11" ht="32.25" thickBot="1">
      <c r="B25" s="179" t="s">
        <v>204</v>
      </c>
      <c r="C25" s="179" t="s">
        <v>202</v>
      </c>
      <c r="D25" s="179" t="s">
        <v>171</v>
      </c>
      <c r="E25" s="179" t="s">
        <v>171</v>
      </c>
      <c r="F25" s="179" t="s">
        <v>172</v>
      </c>
      <c r="G25" s="157">
        <v>59.8</v>
      </c>
      <c r="H25" s="179">
        <v>11</v>
      </c>
      <c r="I25" s="157" t="s">
        <v>205</v>
      </c>
      <c r="J25"/>
      <c r="K25"/>
    </row>
    <row r="26" spans="2:11" ht="32.25" thickBot="1">
      <c r="B26" s="179" t="s">
        <v>206</v>
      </c>
      <c r="C26" s="179" t="s">
        <v>207</v>
      </c>
      <c r="D26" s="179" t="s">
        <v>171</v>
      </c>
      <c r="E26" s="179" t="s">
        <v>171</v>
      </c>
      <c r="F26" s="179" t="s">
        <v>172</v>
      </c>
      <c r="G26" s="157">
        <v>89.14</v>
      </c>
      <c r="H26" s="179">
        <v>7</v>
      </c>
      <c r="I26" s="157" t="s">
        <v>208</v>
      </c>
      <c r="J26"/>
      <c r="K26"/>
    </row>
    <row r="27" spans="2:11" ht="32.25" thickBot="1">
      <c r="B27" s="179" t="s">
        <v>209</v>
      </c>
      <c r="C27" s="179" t="s">
        <v>210</v>
      </c>
      <c r="D27" s="179" t="s">
        <v>171</v>
      </c>
      <c r="E27" s="179" t="s">
        <v>171</v>
      </c>
      <c r="F27" s="179" t="s">
        <v>172</v>
      </c>
      <c r="G27" s="157">
        <v>22.47</v>
      </c>
      <c r="H27" s="179">
        <v>2</v>
      </c>
      <c r="I27" s="157" t="s">
        <v>211</v>
      </c>
    </row>
    <row r="28" spans="2:11" ht="32.25" thickBot="1">
      <c r="B28" s="179" t="s">
        <v>212</v>
      </c>
      <c r="C28" s="179" t="s">
        <v>213</v>
      </c>
      <c r="D28" s="179" t="s">
        <v>171</v>
      </c>
      <c r="E28" s="179" t="s">
        <v>171</v>
      </c>
      <c r="F28" s="179" t="s">
        <v>172</v>
      </c>
      <c r="G28" s="157">
        <v>60</v>
      </c>
      <c r="H28" s="179">
        <v>5</v>
      </c>
      <c r="I28" s="157" t="s">
        <v>214</v>
      </c>
    </row>
    <row r="29" spans="2:11" ht="48" thickBot="1">
      <c r="B29" s="179" t="s">
        <v>215</v>
      </c>
      <c r="C29" s="179" t="s">
        <v>216</v>
      </c>
      <c r="D29" s="179" t="s">
        <v>171</v>
      </c>
      <c r="E29" s="179" t="s">
        <v>171</v>
      </c>
      <c r="F29" s="179" t="s">
        <v>172</v>
      </c>
      <c r="G29" s="157">
        <v>300</v>
      </c>
      <c r="H29" s="179">
        <v>9</v>
      </c>
      <c r="I29" s="157" t="s">
        <v>217</v>
      </c>
    </row>
    <row r="30" spans="2:11" ht="32.25" thickBot="1">
      <c r="B30" s="179" t="s">
        <v>218</v>
      </c>
      <c r="C30" s="179" t="s">
        <v>219</v>
      </c>
      <c r="D30" s="179" t="s">
        <v>171</v>
      </c>
      <c r="E30" s="179" t="s">
        <v>171</v>
      </c>
      <c r="F30" s="179" t="s">
        <v>172</v>
      </c>
      <c r="G30" s="157">
        <v>16000</v>
      </c>
      <c r="H30" s="179">
        <v>15</v>
      </c>
      <c r="I30" s="157" t="s">
        <v>220</v>
      </c>
    </row>
    <row r="31" spans="2:11" ht="95.25" thickBot="1">
      <c r="B31" s="179" t="s">
        <v>221</v>
      </c>
      <c r="C31" s="179" t="s">
        <v>222</v>
      </c>
      <c r="D31" s="179" t="s">
        <v>171</v>
      </c>
      <c r="E31" s="179" t="s">
        <v>171</v>
      </c>
      <c r="F31" s="179" t="s">
        <v>172</v>
      </c>
      <c r="G31" s="157">
        <v>10000</v>
      </c>
      <c r="H31" s="179">
        <v>15</v>
      </c>
      <c r="I31" s="157" t="s">
        <v>223</v>
      </c>
    </row>
    <row r="32" spans="2:11" ht="32.25" thickBot="1">
      <c r="B32" s="179" t="s">
        <v>224</v>
      </c>
      <c r="C32" s="179" t="s">
        <v>181</v>
      </c>
      <c r="D32" s="179" t="s">
        <v>171</v>
      </c>
      <c r="E32" s="179" t="s">
        <v>171</v>
      </c>
      <c r="F32" s="179" t="s">
        <v>172</v>
      </c>
      <c r="G32" s="157">
        <v>600</v>
      </c>
      <c r="H32" s="179">
        <v>9</v>
      </c>
      <c r="I32" s="157" t="s">
        <v>225</v>
      </c>
    </row>
    <row r="33" spans="2:9" ht="48" thickBot="1">
      <c r="B33" s="179" t="s">
        <v>226</v>
      </c>
      <c r="C33" s="179" t="s">
        <v>227</v>
      </c>
      <c r="D33" s="179" t="s">
        <v>171</v>
      </c>
      <c r="E33" s="179" t="s">
        <v>171</v>
      </c>
      <c r="F33" s="179" t="s">
        <v>172</v>
      </c>
      <c r="G33" s="157">
        <v>350</v>
      </c>
      <c r="H33" s="179">
        <v>3</v>
      </c>
      <c r="I33" s="157" t="s">
        <v>228</v>
      </c>
    </row>
    <row r="34" spans="2:9" ht="32.25" thickBot="1">
      <c r="B34" s="179" t="s">
        <v>229</v>
      </c>
      <c r="C34" s="179" t="s">
        <v>230</v>
      </c>
      <c r="D34" s="179" t="s">
        <v>171</v>
      </c>
      <c r="E34" s="179" t="s">
        <v>171</v>
      </c>
      <c r="F34" s="179" t="s">
        <v>172</v>
      </c>
      <c r="G34" s="157">
        <v>600</v>
      </c>
      <c r="H34" s="179">
        <v>15</v>
      </c>
      <c r="I34" s="157" t="s">
        <v>225</v>
      </c>
    </row>
    <row r="35" spans="2:9" ht="32.25" thickBot="1">
      <c r="B35" s="179" t="s">
        <v>231</v>
      </c>
      <c r="C35" s="179" t="s">
        <v>230</v>
      </c>
      <c r="D35" s="179" t="s">
        <v>171</v>
      </c>
      <c r="E35" s="179" t="s">
        <v>171</v>
      </c>
      <c r="F35" s="179" t="s">
        <v>172</v>
      </c>
      <c r="G35" s="157">
        <v>449.64</v>
      </c>
      <c r="H35" s="179">
        <v>15</v>
      </c>
      <c r="I35" s="157" t="s">
        <v>232</v>
      </c>
    </row>
    <row r="36" spans="2:9" ht="63.75" thickBot="1">
      <c r="B36" s="179" t="s">
        <v>233</v>
      </c>
      <c r="C36" s="179" t="s">
        <v>230</v>
      </c>
      <c r="D36" s="179" t="s">
        <v>171</v>
      </c>
      <c r="E36" s="179" t="s">
        <v>171</v>
      </c>
      <c r="F36" s="179" t="s">
        <v>172</v>
      </c>
      <c r="G36" s="157">
        <v>1800</v>
      </c>
      <c r="H36" s="179">
        <v>15</v>
      </c>
      <c r="I36" s="157" t="s">
        <v>234</v>
      </c>
    </row>
    <row r="37" spans="2:9" ht="63.75" thickBot="1">
      <c r="B37" s="179" t="s">
        <v>235</v>
      </c>
      <c r="C37" s="179" t="s">
        <v>230</v>
      </c>
      <c r="D37" s="179" t="s">
        <v>171</v>
      </c>
      <c r="E37" s="179" t="s">
        <v>171</v>
      </c>
      <c r="F37" s="179" t="s">
        <v>172</v>
      </c>
      <c r="G37" s="157">
        <v>660</v>
      </c>
      <c r="H37" s="179">
        <v>15</v>
      </c>
      <c r="I37" s="157" t="s">
        <v>236</v>
      </c>
    </row>
    <row r="38" spans="2:9" ht="63.75" thickBot="1">
      <c r="B38" s="179" t="s">
        <v>237</v>
      </c>
      <c r="C38" s="179" t="s">
        <v>230</v>
      </c>
      <c r="D38" s="179" t="s">
        <v>171</v>
      </c>
      <c r="E38" s="179" t="s">
        <v>171</v>
      </c>
      <c r="F38" s="179" t="s">
        <v>172</v>
      </c>
      <c r="G38" s="157">
        <v>700</v>
      </c>
      <c r="H38" s="179">
        <v>15</v>
      </c>
      <c r="I38" s="157" t="s">
        <v>238</v>
      </c>
    </row>
    <row r="39" spans="2:9" ht="63.75" thickBot="1">
      <c r="B39" s="179" t="s">
        <v>239</v>
      </c>
      <c r="C39" s="179" t="s">
        <v>230</v>
      </c>
      <c r="D39" s="179" t="s">
        <v>171</v>
      </c>
      <c r="E39" s="179" t="s">
        <v>171</v>
      </c>
      <c r="F39" s="179" t="s">
        <v>172</v>
      </c>
      <c r="G39" s="157">
        <v>1800</v>
      </c>
      <c r="H39" s="179">
        <v>15</v>
      </c>
      <c r="I39" s="157" t="s">
        <v>234</v>
      </c>
    </row>
    <row r="40" spans="2:9" ht="32.25" thickBot="1">
      <c r="B40" s="179" t="s">
        <v>240</v>
      </c>
      <c r="C40" s="179" t="s">
        <v>230</v>
      </c>
      <c r="D40" s="179" t="s">
        <v>171</v>
      </c>
      <c r="E40" s="179" t="s">
        <v>171</v>
      </c>
      <c r="F40" s="179" t="s">
        <v>172</v>
      </c>
      <c r="G40" s="157">
        <v>550</v>
      </c>
      <c r="H40" s="179">
        <v>15</v>
      </c>
      <c r="I40" s="157" t="s">
        <v>241</v>
      </c>
    </row>
    <row r="41" spans="2:9" ht="48" thickBot="1">
      <c r="B41" s="179" t="s">
        <v>242</v>
      </c>
      <c r="C41" s="179" t="s">
        <v>243</v>
      </c>
      <c r="D41" s="179" t="s">
        <v>171</v>
      </c>
      <c r="E41" s="179" t="s">
        <v>171</v>
      </c>
      <c r="F41" s="179" t="s">
        <v>172</v>
      </c>
      <c r="G41" s="157">
        <v>300</v>
      </c>
      <c r="H41" s="179">
        <v>9</v>
      </c>
      <c r="I41" s="157" t="s">
        <v>217</v>
      </c>
    </row>
    <row r="42" spans="2:9" ht="32.25" thickBot="1">
      <c r="B42" s="179" t="s">
        <v>244</v>
      </c>
      <c r="C42" s="179" t="s">
        <v>202</v>
      </c>
      <c r="D42" s="179" t="s">
        <v>171</v>
      </c>
      <c r="E42" s="179" t="s">
        <v>171</v>
      </c>
      <c r="F42" s="179" t="s">
        <v>172</v>
      </c>
      <c r="G42" s="157">
        <v>3600</v>
      </c>
      <c r="H42" s="179">
        <v>10</v>
      </c>
      <c r="I42" s="157" t="s">
        <v>245</v>
      </c>
    </row>
    <row r="43" spans="2:9" ht="32.25" thickBot="1">
      <c r="B43" s="179" t="s">
        <v>246</v>
      </c>
      <c r="C43" s="179" t="s">
        <v>230</v>
      </c>
      <c r="D43" s="179" t="s">
        <v>171</v>
      </c>
      <c r="E43" s="179" t="s">
        <v>171</v>
      </c>
      <c r="F43" s="179" t="s">
        <v>172</v>
      </c>
      <c r="G43" s="157">
        <v>20</v>
      </c>
      <c r="H43" s="179">
        <v>1</v>
      </c>
      <c r="I43" s="157" t="s">
        <v>247</v>
      </c>
    </row>
    <row r="44" spans="2:9" ht="32.25" thickBot="1">
      <c r="B44" s="179" t="s">
        <v>248</v>
      </c>
      <c r="C44" s="179" t="s">
        <v>230</v>
      </c>
      <c r="D44" s="179" t="s">
        <v>171</v>
      </c>
      <c r="E44" s="179" t="s">
        <v>171</v>
      </c>
      <c r="F44" s="179" t="s">
        <v>172</v>
      </c>
      <c r="G44" s="157">
        <v>15</v>
      </c>
      <c r="H44" s="179">
        <v>1</v>
      </c>
      <c r="I44" s="157" t="s">
        <v>249</v>
      </c>
    </row>
    <row r="45" spans="2:9" ht="48" thickBot="1">
      <c r="B45" s="179" t="s">
        <v>250</v>
      </c>
      <c r="C45" s="179" t="s">
        <v>230</v>
      </c>
      <c r="D45" s="179" t="s">
        <v>171</v>
      </c>
      <c r="E45" s="179" t="s">
        <v>171</v>
      </c>
      <c r="F45" s="179" t="s">
        <v>172</v>
      </c>
      <c r="G45" s="157">
        <v>15</v>
      </c>
      <c r="H45" s="179">
        <v>1</v>
      </c>
      <c r="I45" s="157" t="s">
        <v>249</v>
      </c>
    </row>
    <row r="46" spans="2:9" ht="16.5" thickBot="1">
      <c r="B46" s="179" t="s">
        <v>251</v>
      </c>
      <c r="C46" s="179" t="s">
        <v>252</v>
      </c>
      <c r="D46" s="179" t="s">
        <v>171</v>
      </c>
      <c r="E46" s="179" t="s">
        <v>170</v>
      </c>
      <c r="F46" s="179" t="s">
        <v>172</v>
      </c>
      <c r="G46" s="157">
        <v>1000</v>
      </c>
      <c r="H46" s="179">
        <v>1</v>
      </c>
      <c r="I46" s="157" t="s">
        <v>253</v>
      </c>
    </row>
    <row r="47" spans="2:9" ht="32.25" thickBot="1">
      <c r="B47" s="179" t="s">
        <v>254</v>
      </c>
      <c r="C47" s="179" t="s">
        <v>252</v>
      </c>
      <c r="D47" s="179" t="s">
        <v>171</v>
      </c>
      <c r="E47" s="179" t="s">
        <v>170</v>
      </c>
      <c r="F47" s="179" t="s">
        <v>172</v>
      </c>
      <c r="G47" s="157">
        <v>50</v>
      </c>
      <c r="H47" s="179">
        <v>1</v>
      </c>
      <c r="I47" s="157" t="s">
        <v>176</v>
      </c>
    </row>
    <row r="48" spans="2:9" ht="32.25" thickBot="1">
      <c r="B48" s="179" t="s">
        <v>255</v>
      </c>
      <c r="C48" s="179" t="s">
        <v>213</v>
      </c>
      <c r="D48" s="179" t="s">
        <v>171</v>
      </c>
      <c r="E48" s="179" t="s">
        <v>171</v>
      </c>
      <c r="F48" s="179" t="s">
        <v>172</v>
      </c>
      <c r="G48" s="157">
        <v>40.07</v>
      </c>
      <c r="H48" s="179">
        <v>5</v>
      </c>
      <c r="I48" s="157" t="s">
        <v>256</v>
      </c>
    </row>
    <row r="49" spans="2:9" ht="63.75" thickBot="1">
      <c r="B49" s="179" t="s">
        <v>257</v>
      </c>
      <c r="C49" s="179" t="s">
        <v>258</v>
      </c>
      <c r="D49" s="179" t="s">
        <v>171</v>
      </c>
      <c r="E49" s="179" t="s">
        <v>171</v>
      </c>
      <c r="F49" s="179" t="s">
        <v>172</v>
      </c>
      <c r="G49" s="157">
        <v>3.58</v>
      </c>
      <c r="H49" s="179">
        <v>15</v>
      </c>
      <c r="I49" s="157" t="s">
        <v>259</v>
      </c>
    </row>
    <row r="50" spans="2:9" ht="63.75" thickBot="1">
      <c r="B50" s="179" t="s">
        <v>260</v>
      </c>
      <c r="C50" s="179" t="s">
        <v>261</v>
      </c>
      <c r="D50" s="179" t="s">
        <v>171</v>
      </c>
      <c r="E50" s="179" t="s">
        <v>171</v>
      </c>
      <c r="F50" s="179" t="s">
        <v>172</v>
      </c>
      <c r="G50" s="157">
        <v>26</v>
      </c>
      <c r="H50" s="179">
        <v>15</v>
      </c>
      <c r="I50" s="157" t="s">
        <v>262</v>
      </c>
    </row>
    <row r="51" spans="2:9" ht="63.75" thickBot="1">
      <c r="B51" s="179" t="s">
        <v>263</v>
      </c>
      <c r="C51" s="179" t="s">
        <v>261</v>
      </c>
      <c r="D51" s="179" t="s">
        <v>171</v>
      </c>
      <c r="E51" s="179" t="s">
        <v>171</v>
      </c>
      <c r="F51" s="179" t="s">
        <v>172</v>
      </c>
      <c r="G51" s="157">
        <v>56</v>
      </c>
      <c r="H51" s="179">
        <v>15</v>
      </c>
      <c r="I51" s="157" t="s">
        <v>264</v>
      </c>
    </row>
    <row r="52" spans="2:9" ht="32.25" thickBot="1">
      <c r="B52" s="179" t="s">
        <v>265</v>
      </c>
      <c r="C52" s="179" t="s">
        <v>266</v>
      </c>
      <c r="D52" s="179" t="s">
        <v>171</v>
      </c>
      <c r="E52" s="179" t="s">
        <v>171</v>
      </c>
      <c r="F52" s="179" t="s">
        <v>172</v>
      </c>
      <c r="G52" s="157">
        <v>155.99</v>
      </c>
      <c r="H52" s="179">
        <v>11</v>
      </c>
      <c r="I52" s="157" t="s">
        <v>267</v>
      </c>
    </row>
    <row r="53" spans="2:9" ht="32.25" thickBot="1">
      <c r="B53" s="179" t="s">
        <v>268</v>
      </c>
      <c r="C53" s="179" t="s">
        <v>243</v>
      </c>
      <c r="D53" s="179" t="s">
        <v>171</v>
      </c>
      <c r="E53" s="179" t="s">
        <v>171</v>
      </c>
      <c r="F53" s="179" t="s">
        <v>172</v>
      </c>
      <c r="G53" s="157">
        <v>66.030000000000015</v>
      </c>
      <c r="H53" s="179">
        <v>9</v>
      </c>
      <c r="I53" s="157" t="s">
        <v>269</v>
      </c>
    </row>
    <row r="54" spans="2:9" ht="16.5" thickBot="1">
      <c r="B54" s="179" t="s">
        <v>270</v>
      </c>
      <c r="C54" s="179" t="s">
        <v>271</v>
      </c>
      <c r="D54" s="179" t="s">
        <v>171</v>
      </c>
      <c r="E54" s="179" t="s">
        <v>171</v>
      </c>
      <c r="F54" s="179" t="s">
        <v>172</v>
      </c>
      <c r="G54" s="157">
        <v>352.79</v>
      </c>
      <c r="H54" s="179">
        <v>5</v>
      </c>
      <c r="I54" s="157" t="s">
        <v>272</v>
      </c>
    </row>
    <row r="55" spans="2:9" ht="79.5" thickBot="1">
      <c r="B55" s="179" t="s">
        <v>273</v>
      </c>
      <c r="C55" s="179" t="s">
        <v>222</v>
      </c>
      <c r="D55" s="179" t="s">
        <v>171</v>
      </c>
      <c r="E55" s="179" t="s">
        <v>171</v>
      </c>
      <c r="F55" s="179" t="s">
        <v>172</v>
      </c>
      <c r="G55" s="157">
        <v>378.9614285714286</v>
      </c>
      <c r="H55" s="179">
        <v>15</v>
      </c>
      <c r="I55" s="157" t="s">
        <v>274</v>
      </c>
    </row>
    <row r="56" spans="2:9" ht="63.75" thickBot="1">
      <c r="B56" s="179" t="s">
        <v>275</v>
      </c>
      <c r="C56" s="179" t="s">
        <v>258</v>
      </c>
      <c r="D56" s="179" t="s">
        <v>171</v>
      </c>
      <c r="E56" s="179" t="s">
        <v>171</v>
      </c>
      <c r="F56" s="179" t="s">
        <v>172</v>
      </c>
      <c r="G56" s="157">
        <v>35.840000000000003</v>
      </c>
      <c r="H56" s="179">
        <v>15</v>
      </c>
      <c r="I56" s="157" t="s">
        <v>276</v>
      </c>
    </row>
    <row r="57" spans="2:9" ht="63.75" thickBot="1">
      <c r="B57" s="179" t="s">
        <v>277</v>
      </c>
      <c r="C57" s="179" t="s">
        <v>261</v>
      </c>
      <c r="D57" s="179" t="s">
        <v>171</v>
      </c>
      <c r="E57" s="179" t="s">
        <v>171</v>
      </c>
      <c r="F57" s="179" t="s">
        <v>172</v>
      </c>
      <c r="G57" s="157">
        <v>26</v>
      </c>
      <c r="H57" s="179">
        <v>15</v>
      </c>
      <c r="I57" s="157" t="s">
        <v>262</v>
      </c>
    </row>
    <row r="58" spans="2:9" ht="79.5" thickBot="1">
      <c r="B58" s="179" t="s">
        <v>278</v>
      </c>
      <c r="C58" s="179" t="s">
        <v>261</v>
      </c>
      <c r="D58" s="179" t="s">
        <v>171</v>
      </c>
      <c r="E58" s="179" t="s">
        <v>171</v>
      </c>
      <c r="F58" s="179" t="s">
        <v>172</v>
      </c>
      <c r="G58" s="157">
        <v>56</v>
      </c>
      <c r="H58" s="179">
        <v>15</v>
      </c>
      <c r="I58" s="157" t="s">
        <v>264</v>
      </c>
    </row>
    <row r="59" spans="2:9" ht="32.25" thickBot="1">
      <c r="B59" s="179" t="s">
        <v>279</v>
      </c>
      <c r="C59" s="179" t="s">
        <v>230</v>
      </c>
      <c r="D59" s="179" t="s">
        <v>170</v>
      </c>
      <c r="E59" s="179" t="s">
        <v>171</v>
      </c>
      <c r="F59" s="179" t="s">
        <v>172</v>
      </c>
      <c r="G59" s="157">
        <v>2133.9499999999998</v>
      </c>
      <c r="H59" s="179">
        <v>15</v>
      </c>
      <c r="I59" s="157" t="s">
        <v>280</v>
      </c>
    </row>
    <row r="60" spans="2:9" ht="32.25" thickBot="1">
      <c r="B60" s="179" t="s">
        <v>281</v>
      </c>
      <c r="C60" s="179" t="s">
        <v>230</v>
      </c>
      <c r="D60" s="179" t="s">
        <v>170</v>
      </c>
      <c r="E60" s="179" t="s">
        <v>171</v>
      </c>
      <c r="F60" s="179" t="s">
        <v>172</v>
      </c>
      <c r="G60" s="157">
        <v>3053.95</v>
      </c>
      <c r="H60" s="179">
        <v>15</v>
      </c>
      <c r="I60" s="157" t="s">
        <v>282</v>
      </c>
    </row>
    <row r="61" spans="2:9" ht="48" thickBot="1">
      <c r="B61" s="179" t="s">
        <v>215</v>
      </c>
      <c r="C61" s="179" t="s">
        <v>216</v>
      </c>
      <c r="D61" s="179" t="s">
        <v>170</v>
      </c>
      <c r="E61" s="179" t="s">
        <v>171</v>
      </c>
      <c r="F61" s="179" t="s">
        <v>172</v>
      </c>
      <c r="G61" s="157">
        <v>168.42</v>
      </c>
      <c r="H61" s="179">
        <v>9</v>
      </c>
      <c r="I61" s="157" t="s">
        <v>283</v>
      </c>
    </row>
    <row r="62" spans="2:9" ht="32.25" thickBot="1">
      <c r="B62" s="179" t="s">
        <v>284</v>
      </c>
      <c r="C62" s="179" t="s">
        <v>230</v>
      </c>
      <c r="D62" s="179" t="s">
        <v>171</v>
      </c>
      <c r="E62" s="179" t="s">
        <v>171</v>
      </c>
      <c r="F62" s="179" t="s">
        <v>172</v>
      </c>
      <c r="G62" s="157">
        <v>1100</v>
      </c>
      <c r="H62" s="179">
        <v>15</v>
      </c>
      <c r="I62" s="157" t="s">
        <v>285</v>
      </c>
    </row>
    <row r="63" spans="2:9" ht="16.5" thickBot="1">
      <c r="B63" s="179" t="s">
        <v>286</v>
      </c>
      <c r="C63" s="179" t="s">
        <v>287</v>
      </c>
      <c r="D63" s="179" t="s">
        <v>171</v>
      </c>
      <c r="E63" s="179" t="s">
        <v>170</v>
      </c>
      <c r="F63" s="179" t="s">
        <v>172</v>
      </c>
      <c r="G63" s="157">
        <v>68.66649023905623</v>
      </c>
      <c r="H63" s="179">
        <v>15</v>
      </c>
      <c r="I63" s="157" t="s">
        <v>288</v>
      </c>
    </row>
    <row r="64" spans="2:9" ht="48" thickBot="1">
      <c r="B64" s="179" t="s">
        <v>289</v>
      </c>
      <c r="C64" s="179" t="s">
        <v>190</v>
      </c>
      <c r="D64" s="179" t="s">
        <v>171</v>
      </c>
      <c r="E64" s="179" t="s">
        <v>170</v>
      </c>
      <c r="F64" s="179" t="s">
        <v>172</v>
      </c>
      <c r="G64" s="157">
        <v>80</v>
      </c>
      <c r="H64" s="179">
        <v>15</v>
      </c>
      <c r="I64" s="157" t="s">
        <v>290</v>
      </c>
    </row>
    <row r="65" spans="2:9" ht="32.25" thickBot="1">
      <c r="B65" s="179" t="s">
        <v>291</v>
      </c>
      <c r="C65" s="179" t="s">
        <v>190</v>
      </c>
      <c r="D65" s="179" t="s">
        <v>171</v>
      </c>
      <c r="E65" s="179" t="s">
        <v>170</v>
      </c>
      <c r="F65" s="179" t="s">
        <v>172</v>
      </c>
      <c r="G65" s="157">
        <v>123.81</v>
      </c>
      <c r="H65" s="179">
        <v>15</v>
      </c>
      <c r="I65" s="157" t="s">
        <v>292</v>
      </c>
    </row>
    <row r="66" spans="2:9" ht="32.25" thickBot="1">
      <c r="B66" s="179" t="s">
        <v>293</v>
      </c>
      <c r="C66" s="179" t="s">
        <v>190</v>
      </c>
      <c r="D66" s="179" t="s">
        <v>171</v>
      </c>
      <c r="E66" s="179" t="s">
        <v>170</v>
      </c>
      <c r="F66" s="179" t="s">
        <v>172</v>
      </c>
      <c r="G66" s="157">
        <v>120</v>
      </c>
      <c r="H66" s="179">
        <v>15</v>
      </c>
      <c r="I66" s="157" t="s">
        <v>294</v>
      </c>
    </row>
    <row r="67" spans="2:9" ht="32.25" thickBot="1">
      <c r="B67" s="179" t="s">
        <v>295</v>
      </c>
      <c r="C67" s="179" t="s">
        <v>190</v>
      </c>
      <c r="D67" s="179" t="s">
        <v>171</v>
      </c>
      <c r="E67" s="179" t="s">
        <v>170</v>
      </c>
      <c r="F67" s="179" t="s">
        <v>172</v>
      </c>
      <c r="G67" s="157">
        <v>129</v>
      </c>
      <c r="H67" s="179">
        <v>15</v>
      </c>
      <c r="I67" s="157" t="s">
        <v>296</v>
      </c>
    </row>
    <row r="68" spans="2:9" ht="32.25" thickBot="1">
      <c r="B68" s="179" t="s">
        <v>297</v>
      </c>
      <c r="C68" s="179" t="s">
        <v>190</v>
      </c>
      <c r="D68" s="179" t="s">
        <v>171</v>
      </c>
      <c r="E68" s="179" t="s">
        <v>170</v>
      </c>
      <c r="F68" s="179" t="s">
        <v>172</v>
      </c>
      <c r="G68" s="157">
        <v>60</v>
      </c>
      <c r="H68" s="179">
        <v>11</v>
      </c>
      <c r="I68" s="157" t="s">
        <v>214</v>
      </c>
    </row>
    <row r="69" spans="2:9" ht="32.25" thickBot="1">
      <c r="B69" s="179" t="s">
        <v>298</v>
      </c>
      <c r="C69" s="179" t="s">
        <v>299</v>
      </c>
      <c r="D69" s="179" t="s">
        <v>171</v>
      </c>
      <c r="E69" s="179" t="s">
        <v>170</v>
      </c>
      <c r="F69" s="179" t="s">
        <v>172</v>
      </c>
      <c r="G69" s="157">
        <v>15</v>
      </c>
      <c r="H69" s="179">
        <v>15</v>
      </c>
      <c r="I69" s="157" t="s">
        <v>249</v>
      </c>
    </row>
    <row r="70" spans="2:9" ht="48" thickBot="1">
      <c r="B70" s="179" t="s">
        <v>300</v>
      </c>
      <c r="C70" s="179" t="s">
        <v>190</v>
      </c>
      <c r="D70" s="179" t="s">
        <v>171</v>
      </c>
      <c r="E70" s="179" t="s">
        <v>170</v>
      </c>
      <c r="F70" s="179" t="s">
        <v>172</v>
      </c>
      <c r="G70" s="157">
        <v>150</v>
      </c>
      <c r="H70" s="179">
        <v>15</v>
      </c>
      <c r="I70" s="157" t="s">
        <v>301</v>
      </c>
    </row>
    <row r="71" spans="2:9" ht="32.25" thickBot="1">
      <c r="B71" s="179" t="s">
        <v>302</v>
      </c>
      <c r="C71" s="179" t="s">
        <v>190</v>
      </c>
      <c r="D71" s="179" t="s">
        <v>171</v>
      </c>
      <c r="E71" s="179" t="s">
        <v>170</v>
      </c>
      <c r="F71" s="179" t="s">
        <v>172</v>
      </c>
      <c r="G71" s="157">
        <v>250</v>
      </c>
      <c r="H71" s="179">
        <v>15</v>
      </c>
      <c r="I71" s="157" t="s">
        <v>303</v>
      </c>
    </row>
    <row r="72" spans="2:9" ht="16.5" thickBot="1">
      <c r="B72" s="179" t="s">
        <v>304</v>
      </c>
      <c r="C72" s="179" t="s">
        <v>305</v>
      </c>
      <c r="D72" s="179" t="s">
        <v>171</v>
      </c>
      <c r="E72" s="179" t="s">
        <v>170</v>
      </c>
      <c r="F72" s="179" t="s">
        <v>172</v>
      </c>
      <c r="G72" s="157">
        <v>55</v>
      </c>
      <c r="H72" s="179">
        <v>8</v>
      </c>
      <c r="I72" s="157" t="s">
        <v>306</v>
      </c>
    </row>
    <row r="73" spans="2:9" ht="16.5" thickBot="1">
      <c r="B73" s="179" t="s">
        <v>307</v>
      </c>
      <c r="C73" s="179" t="s">
        <v>308</v>
      </c>
      <c r="D73" s="179" t="s">
        <v>171</v>
      </c>
      <c r="E73" s="179" t="s">
        <v>170</v>
      </c>
      <c r="F73" s="179" t="s">
        <v>172</v>
      </c>
      <c r="G73" s="157">
        <v>1571</v>
      </c>
      <c r="H73" s="179">
        <v>15</v>
      </c>
      <c r="I73" s="157" t="s">
        <v>309</v>
      </c>
    </row>
    <row r="74" spans="2:9" ht="16.5" thickBot="1">
      <c r="B74" s="179" t="s">
        <v>310</v>
      </c>
      <c r="C74" s="179" t="s">
        <v>311</v>
      </c>
      <c r="D74" s="179" t="s">
        <v>171</v>
      </c>
      <c r="E74" s="179" t="s">
        <v>170</v>
      </c>
      <c r="F74" s="179" t="s">
        <v>172</v>
      </c>
      <c r="G74" s="157">
        <v>2094</v>
      </c>
      <c r="H74" s="179">
        <v>15</v>
      </c>
      <c r="I74" s="157" t="s">
        <v>312</v>
      </c>
    </row>
    <row r="75" spans="2:9" ht="63.75" thickBot="1">
      <c r="B75" s="179" t="s">
        <v>189</v>
      </c>
      <c r="C75" s="179" t="s">
        <v>190</v>
      </c>
      <c r="D75" s="179" t="s">
        <v>170</v>
      </c>
      <c r="E75" s="179" t="s">
        <v>170</v>
      </c>
      <c r="F75" s="179" t="s">
        <v>172</v>
      </c>
      <c r="G75" s="157">
        <v>4.397803333333334</v>
      </c>
      <c r="H75" s="179">
        <v>2</v>
      </c>
      <c r="I75" s="157" t="s">
        <v>191</v>
      </c>
    </row>
    <row r="76" spans="2:9" ht="95.25" thickBot="1">
      <c r="B76" s="179" t="s">
        <v>192</v>
      </c>
      <c r="C76" s="179" t="s">
        <v>190</v>
      </c>
      <c r="D76" s="179" t="s">
        <v>170</v>
      </c>
      <c r="E76" s="179" t="s">
        <v>170</v>
      </c>
      <c r="F76" s="179" t="s">
        <v>172</v>
      </c>
      <c r="G76" s="157">
        <v>6.4078033333333337</v>
      </c>
      <c r="H76" s="179">
        <v>2</v>
      </c>
      <c r="I76" s="157" t="s">
        <v>193</v>
      </c>
    </row>
    <row r="77" spans="2:9" ht="95.25" thickBot="1">
      <c r="B77" s="179" t="s">
        <v>194</v>
      </c>
      <c r="C77" s="179" t="s">
        <v>190</v>
      </c>
      <c r="D77" s="179" t="s">
        <v>170</v>
      </c>
      <c r="E77" s="179" t="s">
        <v>170</v>
      </c>
      <c r="F77" s="179" t="s">
        <v>172</v>
      </c>
      <c r="G77" s="157">
        <v>7.0778033333333337</v>
      </c>
      <c r="H77" s="179">
        <v>2</v>
      </c>
      <c r="I77" s="157" t="s">
        <v>195</v>
      </c>
    </row>
    <row r="78" spans="2:9" ht="48" thickBot="1">
      <c r="B78" s="179" t="s">
        <v>196</v>
      </c>
      <c r="C78" s="179" t="s">
        <v>197</v>
      </c>
      <c r="D78" s="179" t="s">
        <v>170</v>
      </c>
      <c r="E78" s="179" t="s">
        <v>170</v>
      </c>
      <c r="F78" s="179" t="s">
        <v>172</v>
      </c>
      <c r="G78" s="157">
        <v>3.25</v>
      </c>
      <c r="H78" s="179">
        <v>8</v>
      </c>
      <c r="I78" s="157" t="s">
        <v>198</v>
      </c>
    </row>
    <row r="79" spans="2:9" ht="48" thickBot="1">
      <c r="B79" s="179" t="s">
        <v>199</v>
      </c>
      <c r="C79" s="179" t="s">
        <v>183</v>
      </c>
      <c r="D79" s="179" t="s">
        <v>170</v>
      </c>
      <c r="E79" s="179" t="s">
        <v>170</v>
      </c>
      <c r="F79" s="179" t="s">
        <v>172</v>
      </c>
      <c r="G79" s="157">
        <v>23.979999999999997</v>
      </c>
      <c r="H79" s="179">
        <v>10</v>
      </c>
      <c r="I79" s="157" t="s">
        <v>184</v>
      </c>
    </row>
    <row r="80" spans="2:9" ht="48" thickBot="1">
      <c r="B80" s="179" t="s">
        <v>200</v>
      </c>
      <c r="C80" s="179" t="s">
        <v>186</v>
      </c>
      <c r="D80" s="179" t="s">
        <v>170</v>
      </c>
      <c r="E80" s="179" t="s">
        <v>170</v>
      </c>
      <c r="F80" s="179" t="s">
        <v>172</v>
      </c>
      <c r="G80" s="157">
        <v>65.37</v>
      </c>
      <c r="H80" s="179">
        <v>10</v>
      </c>
      <c r="I80" s="157" t="s">
        <v>187</v>
      </c>
    </row>
    <row r="81" spans="2:9" ht="32.25" thickBot="1">
      <c r="B81" s="179" t="s">
        <v>201</v>
      </c>
      <c r="C81" s="179" t="s">
        <v>202</v>
      </c>
      <c r="D81" s="179" t="s">
        <v>170</v>
      </c>
      <c r="E81" s="179" t="s">
        <v>170</v>
      </c>
      <c r="F81" s="179" t="s">
        <v>172</v>
      </c>
      <c r="G81" s="157">
        <v>42</v>
      </c>
      <c r="H81" s="179">
        <v>15</v>
      </c>
      <c r="I81" s="157" t="s">
        <v>203</v>
      </c>
    </row>
    <row r="82" spans="2:9" ht="32.25" thickBot="1">
      <c r="B82" s="179" t="s">
        <v>206</v>
      </c>
      <c r="C82" s="179" t="s">
        <v>207</v>
      </c>
      <c r="D82" s="179" t="s">
        <v>170</v>
      </c>
      <c r="E82" s="179" t="s">
        <v>170</v>
      </c>
      <c r="F82" s="179" t="s">
        <v>172</v>
      </c>
      <c r="G82" s="157">
        <v>89.14</v>
      </c>
      <c r="H82" s="179">
        <v>7</v>
      </c>
      <c r="I82" s="157" t="s">
        <v>208</v>
      </c>
    </row>
    <row r="83" spans="2:9" ht="32.25" thickBot="1">
      <c r="B83" s="179" t="s">
        <v>209</v>
      </c>
      <c r="C83" s="179" t="s">
        <v>210</v>
      </c>
      <c r="D83" s="179" t="s">
        <v>170</v>
      </c>
      <c r="E83" s="179" t="s">
        <v>170</v>
      </c>
      <c r="F83" s="179" t="s">
        <v>172</v>
      </c>
      <c r="G83" s="157">
        <v>22.47</v>
      </c>
      <c r="H83" s="179">
        <v>2</v>
      </c>
      <c r="I83" s="157" t="s">
        <v>211</v>
      </c>
    </row>
    <row r="84" spans="2:9" ht="32.25" thickBot="1">
      <c r="B84" s="179" t="s">
        <v>212</v>
      </c>
      <c r="C84" s="179" t="s">
        <v>213</v>
      </c>
      <c r="D84" s="179" t="s">
        <v>170</v>
      </c>
      <c r="E84" s="179" t="s">
        <v>170</v>
      </c>
      <c r="F84" s="179" t="s">
        <v>172</v>
      </c>
      <c r="G84" s="157">
        <v>60</v>
      </c>
      <c r="H84" s="179">
        <v>5</v>
      </c>
      <c r="I84" s="157" t="s">
        <v>214</v>
      </c>
    </row>
    <row r="85" spans="2:9" ht="48" thickBot="1">
      <c r="B85" s="179" t="s">
        <v>242</v>
      </c>
      <c r="C85" s="179" t="s">
        <v>243</v>
      </c>
      <c r="D85" s="179" t="s">
        <v>170</v>
      </c>
      <c r="E85" s="179" t="s">
        <v>171</v>
      </c>
      <c r="F85" s="179" t="s">
        <v>172</v>
      </c>
      <c r="G85" s="157">
        <v>300</v>
      </c>
      <c r="H85" s="179">
        <v>9</v>
      </c>
      <c r="I85" s="157" t="s">
        <v>217</v>
      </c>
    </row>
    <row r="86" spans="2:9" ht="16.5" thickBot="1">
      <c r="B86" s="179" t="s">
        <v>286</v>
      </c>
      <c r="C86" s="179" t="s">
        <v>287</v>
      </c>
      <c r="D86" s="179" t="s">
        <v>170</v>
      </c>
      <c r="E86" s="179" t="s">
        <v>170</v>
      </c>
      <c r="F86" s="179" t="s">
        <v>172</v>
      </c>
      <c r="G86" s="157">
        <v>68.66649023905623</v>
      </c>
      <c r="H86" s="179">
        <v>15</v>
      </c>
      <c r="I86" s="157" t="s">
        <v>288</v>
      </c>
    </row>
    <row r="87" spans="2:9" ht="48" thickBot="1">
      <c r="B87" s="179" t="s">
        <v>289</v>
      </c>
      <c r="C87" s="179" t="s">
        <v>190</v>
      </c>
      <c r="D87" s="179" t="s">
        <v>170</v>
      </c>
      <c r="E87" s="179" t="s">
        <v>170</v>
      </c>
      <c r="F87" s="179" t="s">
        <v>172</v>
      </c>
      <c r="G87" s="157">
        <v>80</v>
      </c>
      <c r="H87" s="179">
        <v>15</v>
      </c>
      <c r="I87" s="157" t="s">
        <v>290</v>
      </c>
    </row>
    <row r="88" spans="2:9" ht="32.25" thickBot="1">
      <c r="B88" s="179" t="s">
        <v>291</v>
      </c>
      <c r="C88" s="179" t="s">
        <v>190</v>
      </c>
      <c r="D88" s="179" t="s">
        <v>170</v>
      </c>
      <c r="E88" s="179" t="s">
        <v>170</v>
      </c>
      <c r="F88" s="179" t="s">
        <v>172</v>
      </c>
      <c r="G88" s="157">
        <v>123.81</v>
      </c>
      <c r="H88" s="179">
        <v>15</v>
      </c>
      <c r="I88" s="157" t="s">
        <v>292</v>
      </c>
    </row>
    <row r="89" spans="2:9" ht="32.25" thickBot="1">
      <c r="B89" s="179" t="s">
        <v>293</v>
      </c>
      <c r="C89" s="179" t="s">
        <v>190</v>
      </c>
      <c r="D89" s="179" t="s">
        <v>170</v>
      </c>
      <c r="E89" s="179" t="s">
        <v>170</v>
      </c>
      <c r="F89" s="179" t="s">
        <v>172</v>
      </c>
      <c r="G89" s="157">
        <v>120</v>
      </c>
      <c r="H89" s="179">
        <v>15</v>
      </c>
      <c r="I89" s="157" t="s">
        <v>294</v>
      </c>
    </row>
    <row r="90" spans="2:9" ht="32.25" thickBot="1">
      <c r="B90" s="179" t="s">
        <v>295</v>
      </c>
      <c r="C90" s="179" t="s">
        <v>190</v>
      </c>
      <c r="D90" s="179" t="s">
        <v>170</v>
      </c>
      <c r="E90" s="179" t="s">
        <v>170</v>
      </c>
      <c r="F90" s="179" t="s">
        <v>172</v>
      </c>
      <c r="G90" s="157">
        <v>129</v>
      </c>
      <c r="H90" s="179">
        <v>15</v>
      </c>
      <c r="I90" s="157" t="s">
        <v>296</v>
      </c>
    </row>
    <row r="91" spans="2:9" ht="32.25" thickBot="1">
      <c r="B91" s="179" t="s">
        <v>297</v>
      </c>
      <c r="C91" s="179" t="s">
        <v>190</v>
      </c>
      <c r="D91" s="179" t="s">
        <v>170</v>
      </c>
      <c r="E91" s="179" t="s">
        <v>170</v>
      </c>
      <c r="F91" s="179" t="s">
        <v>172</v>
      </c>
      <c r="G91" s="157">
        <v>60</v>
      </c>
      <c r="H91" s="179">
        <v>11</v>
      </c>
      <c r="I91" s="157" t="s">
        <v>214</v>
      </c>
    </row>
    <row r="92" spans="2:9" ht="32.25" thickBot="1">
      <c r="B92" s="179" t="s">
        <v>298</v>
      </c>
      <c r="C92" s="179" t="s">
        <v>299</v>
      </c>
      <c r="D92" s="179" t="s">
        <v>170</v>
      </c>
      <c r="E92" s="179" t="s">
        <v>170</v>
      </c>
      <c r="F92" s="179" t="s">
        <v>172</v>
      </c>
      <c r="G92" s="157">
        <v>15</v>
      </c>
      <c r="H92" s="179">
        <v>15</v>
      </c>
      <c r="I92" s="157" t="s">
        <v>249</v>
      </c>
    </row>
    <row r="93" spans="2:9" ht="48" thickBot="1">
      <c r="B93" s="179" t="s">
        <v>300</v>
      </c>
      <c r="C93" s="179" t="s">
        <v>190</v>
      </c>
      <c r="D93" s="179" t="s">
        <v>170</v>
      </c>
      <c r="E93" s="179" t="s">
        <v>170</v>
      </c>
      <c r="F93" s="179" t="s">
        <v>172</v>
      </c>
      <c r="G93" s="157">
        <v>150</v>
      </c>
      <c r="H93" s="179">
        <v>15</v>
      </c>
      <c r="I93" s="157" t="s">
        <v>301</v>
      </c>
    </row>
    <row r="94" spans="2:9" ht="32.25" thickBot="1">
      <c r="B94" s="179" t="s">
        <v>302</v>
      </c>
      <c r="C94" s="179" t="s">
        <v>190</v>
      </c>
      <c r="D94" s="179" t="s">
        <v>170</v>
      </c>
      <c r="E94" s="179" t="s">
        <v>170</v>
      </c>
      <c r="F94" s="179" t="s">
        <v>172</v>
      </c>
      <c r="G94" s="157">
        <v>250</v>
      </c>
      <c r="H94" s="179">
        <v>15</v>
      </c>
      <c r="I94" s="157" t="s">
        <v>303</v>
      </c>
    </row>
    <row r="95" spans="2:9" ht="16.5" thickBot="1">
      <c r="B95" s="179" t="s">
        <v>304</v>
      </c>
      <c r="C95" s="179" t="s">
        <v>305</v>
      </c>
      <c r="D95" s="179" t="s">
        <v>170</v>
      </c>
      <c r="E95" s="179" t="s">
        <v>170</v>
      </c>
      <c r="F95" s="179" t="s">
        <v>172</v>
      </c>
      <c r="G95" s="157">
        <v>55</v>
      </c>
      <c r="H95" s="179">
        <v>8</v>
      </c>
      <c r="I95" s="157" t="s">
        <v>306</v>
      </c>
    </row>
    <row r="96" spans="2:9" ht="32.25" thickBot="1">
      <c r="B96" s="179" t="s">
        <v>246</v>
      </c>
      <c r="C96" s="179" t="s">
        <v>230</v>
      </c>
      <c r="D96" s="179" t="s">
        <v>170</v>
      </c>
      <c r="E96" s="179" t="s">
        <v>170</v>
      </c>
      <c r="F96" s="179" t="s">
        <v>172</v>
      </c>
      <c r="G96" s="157">
        <v>20</v>
      </c>
      <c r="H96" s="179">
        <v>1</v>
      </c>
      <c r="I96" s="157" t="s">
        <v>247</v>
      </c>
    </row>
    <row r="97" spans="2:9" ht="32.25" thickBot="1">
      <c r="B97" s="179" t="s">
        <v>248</v>
      </c>
      <c r="C97" s="179" t="s">
        <v>230</v>
      </c>
      <c r="D97" s="179" t="s">
        <v>170</v>
      </c>
      <c r="E97" s="179" t="s">
        <v>170</v>
      </c>
      <c r="F97" s="179" t="s">
        <v>172</v>
      </c>
      <c r="G97" s="157">
        <v>15</v>
      </c>
      <c r="H97" s="179">
        <v>1</v>
      </c>
      <c r="I97" s="157" t="s">
        <v>249</v>
      </c>
    </row>
    <row r="98" spans="2:9" ht="48" thickBot="1">
      <c r="B98" s="179" t="s">
        <v>250</v>
      </c>
      <c r="C98" s="179" t="s">
        <v>230</v>
      </c>
      <c r="D98" s="179" t="s">
        <v>170</v>
      </c>
      <c r="E98" s="179" t="s">
        <v>170</v>
      </c>
      <c r="F98" s="179" t="s">
        <v>172</v>
      </c>
      <c r="G98" s="157">
        <v>15</v>
      </c>
      <c r="H98" s="179">
        <v>1</v>
      </c>
      <c r="I98" s="157" t="s">
        <v>249</v>
      </c>
    </row>
    <row r="99" spans="2:9" ht="16.5" thickBot="1">
      <c r="B99" s="179" t="s">
        <v>307</v>
      </c>
      <c r="C99" s="179" t="s">
        <v>308</v>
      </c>
      <c r="D99" s="179" t="s">
        <v>170</v>
      </c>
      <c r="E99" s="179" t="s">
        <v>170</v>
      </c>
      <c r="F99" s="179" t="s">
        <v>172</v>
      </c>
      <c r="G99" s="157">
        <v>1600</v>
      </c>
      <c r="H99" s="179">
        <v>15</v>
      </c>
      <c r="I99" s="157" t="s">
        <v>313</v>
      </c>
    </row>
    <row r="100" spans="2:9" ht="16.5" thickBot="1">
      <c r="B100" s="179" t="s">
        <v>310</v>
      </c>
      <c r="C100" s="179" t="s">
        <v>311</v>
      </c>
      <c r="D100" s="179" t="s">
        <v>170</v>
      </c>
      <c r="E100" s="179" t="s">
        <v>170</v>
      </c>
      <c r="F100" s="179" t="s">
        <v>172</v>
      </c>
      <c r="G100" s="157">
        <v>2100</v>
      </c>
      <c r="H100" s="179">
        <v>15</v>
      </c>
      <c r="I100" s="157" t="s">
        <v>314</v>
      </c>
    </row>
    <row r="101" spans="2:9" ht="32.25" thickBot="1">
      <c r="B101" s="179" t="s">
        <v>255</v>
      </c>
      <c r="C101" s="179" t="s">
        <v>213</v>
      </c>
      <c r="D101" s="179" t="s">
        <v>170</v>
      </c>
      <c r="E101" s="179" t="s">
        <v>170</v>
      </c>
      <c r="F101" s="179" t="s">
        <v>172</v>
      </c>
      <c r="G101" s="157">
        <v>40.07</v>
      </c>
      <c r="H101" s="179">
        <v>5</v>
      </c>
      <c r="I101" s="157" t="s">
        <v>256</v>
      </c>
    </row>
    <row r="102" spans="2:9" ht="32.25" thickBot="1">
      <c r="B102" s="179" t="s">
        <v>315</v>
      </c>
      <c r="C102" s="179" t="s">
        <v>227</v>
      </c>
      <c r="D102" s="179" t="s">
        <v>170</v>
      </c>
      <c r="E102" s="179" t="s">
        <v>170</v>
      </c>
      <c r="F102" s="179" t="s">
        <v>172</v>
      </c>
      <c r="G102" s="157">
        <v>23.06</v>
      </c>
      <c r="H102" s="179">
        <v>1</v>
      </c>
      <c r="I102" s="157" t="s">
        <v>316</v>
      </c>
    </row>
    <row r="103" spans="2:9" ht="48" thickBot="1">
      <c r="B103" s="179" t="s">
        <v>317</v>
      </c>
      <c r="C103" s="179" t="s">
        <v>227</v>
      </c>
      <c r="D103" s="179" t="s">
        <v>170</v>
      </c>
      <c r="E103" s="179" t="s">
        <v>170</v>
      </c>
      <c r="F103" s="179" t="s">
        <v>172</v>
      </c>
      <c r="G103" s="157">
        <v>144</v>
      </c>
      <c r="H103" s="179">
        <v>1</v>
      </c>
      <c r="I103" s="157" t="s">
        <v>318</v>
      </c>
    </row>
    <row r="104" spans="2:9" ht="48" thickBot="1">
      <c r="B104" s="179" t="s">
        <v>319</v>
      </c>
      <c r="C104" s="179" t="s">
        <v>227</v>
      </c>
      <c r="D104" s="179" t="s">
        <v>170</v>
      </c>
      <c r="E104" s="179" t="s">
        <v>170</v>
      </c>
      <c r="F104" s="179" t="s">
        <v>172</v>
      </c>
      <c r="G104" s="157">
        <v>858</v>
      </c>
      <c r="H104" s="179">
        <v>1</v>
      </c>
      <c r="I104" s="157" t="s">
        <v>320</v>
      </c>
    </row>
    <row r="105" spans="2:9" ht="32.25" thickBot="1">
      <c r="B105" s="179" t="s">
        <v>315</v>
      </c>
      <c r="C105" s="179" t="s">
        <v>227</v>
      </c>
      <c r="D105" s="179" t="s">
        <v>171</v>
      </c>
      <c r="E105" s="179" t="s">
        <v>170</v>
      </c>
      <c r="F105" s="179" t="s">
        <v>172</v>
      </c>
      <c r="G105" s="157">
        <v>23.06</v>
      </c>
      <c r="H105" s="179">
        <v>1</v>
      </c>
      <c r="I105" s="157" t="s">
        <v>316</v>
      </c>
    </row>
    <row r="106" spans="2:9" ht="63.75" thickBot="1">
      <c r="B106" s="179" t="s">
        <v>321</v>
      </c>
      <c r="C106" s="179" t="s">
        <v>227</v>
      </c>
      <c r="D106" s="179" t="s">
        <v>171</v>
      </c>
      <c r="E106" s="179" t="s">
        <v>170</v>
      </c>
      <c r="F106" s="179" t="s">
        <v>172</v>
      </c>
      <c r="G106" s="157">
        <v>50</v>
      </c>
      <c r="H106" s="179">
        <v>1</v>
      </c>
      <c r="I106" s="157" t="s">
        <v>176</v>
      </c>
    </row>
    <row r="107" spans="2:9" ht="32.25" thickBot="1">
      <c r="B107" s="179" t="s">
        <v>322</v>
      </c>
      <c r="C107" s="179" t="s">
        <v>227</v>
      </c>
      <c r="D107" s="179" t="s">
        <v>171</v>
      </c>
      <c r="E107" s="179" t="s">
        <v>170</v>
      </c>
      <c r="F107" s="179" t="s">
        <v>172</v>
      </c>
      <c r="G107" s="157">
        <v>35.5</v>
      </c>
      <c r="H107" s="179">
        <v>1</v>
      </c>
      <c r="I107" s="157" t="s">
        <v>323</v>
      </c>
    </row>
    <row r="108" spans="2:9" ht="32.25" thickBot="1">
      <c r="B108" s="179" t="s">
        <v>204</v>
      </c>
      <c r="C108" s="179" t="s">
        <v>202</v>
      </c>
      <c r="D108" s="179" t="s">
        <v>170</v>
      </c>
      <c r="E108" s="179" t="s">
        <v>171</v>
      </c>
      <c r="F108" s="179" t="s">
        <v>172</v>
      </c>
      <c r="G108" s="157">
        <v>59.8</v>
      </c>
      <c r="H108" s="179">
        <v>11</v>
      </c>
      <c r="I108" s="157" t="s">
        <v>205</v>
      </c>
    </row>
    <row r="109" spans="2:9" ht="32.25" thickBot="1">
      <c r="B109" s="179" t="s">
        <v>265</v>
      </c>
      <c r="C109" s="179" t="s">
        <v>266</v>
      </c>
      <c r="D109" s="179" t="s">
        <v>170</v>
      </c>
      <c r="E109" s="179" t="s">
        <v>171</v>
      </c>
      <c r="F109" s="179" t="s">
        <v>172</v>
      </c>
      <c r="G109" s="157">
        <v>155.99</v>
      </c>
      <c r="H109" s="179">
        <v>11</v>
      </c>
      <c r="I109" s="157" t="s">
        <v>267</v>
      </c>
    </row>
    <row r="110" spans="2:9" ht="63.75" thickBot="1">
      <c r="B110" s="179" t="s">
        <v>275</v>
      </c>
      <c r="C110" s="179" t="s">
        <v>258</v>
      </c>
      <c r="D110" s="179" t="s">
        <v>170</v>
      </c>
      <c r="E110" s="179" t="s">
        <v>171</v>
      </c>
      <c r="F110" s="179" t="s">
        <v>172</v>
      </c>
      <c r="G110" s="157">
        <v>35.840000000000003</v>
      </c>
      <c r="H110" s="179">
        <v>15</v>
      </c>
      <c r="I110" s="157" t="s">
        <v>276</v>
      </c>
    </row>
    <row r="111" spans="2:9" ht="32.25" thickBot="1">
      <c r="B111" s="179" t="s">
        <v>324</v>
      </c>
      <c r="C111" s="179" t="s">
        <v>213</v>
      </c>
      <c r="D111" s="179" t="s">
        <v>170</v>
      </c>
      <c r="E111" s="179" t="s">
        <v>171</v>
      </c>
      <c r="F111" s="179" t="s">
        <v>172</v>
      </c>
      <c r="G111" s="157">
        <v>30</v>
      </c>
      <c r="H111" s="179">
        <v>5</v>
      </c>
      <c r="I111" s="157" t="s">
        <v>325</v>
      </c>
    </row>
    <row r="112" spans="2:9" ht="32.25" thickBot="1">
      <c r="B112" s="179" t="s">
        <v>326</v>
      </c>
      <c r="C112" s="179" t="s">
        <v>213</v>
      </c>
      <c r="D112" s="179" t="s">
        <v>170</v>
      </c>
      <c r="E112" s="179" t="s">
        <v>171</v>
      </c>
      <c r="F112" s="179" t="s">
        <v>172</v>
      </c>
      <c r="G112" s="157">
        <v>75</v>
      </c>
      <c r="H112" s="179">
        <v>5</v>
      </c>
      <c r="I112" s="157" t="s">
        <v>327</v>
      </c>
    </row>
    <row r="113" spans="2:9" ht="48" thickBot="1">
      <c r="B113" s="179" t="s">
        <v>328</v>
      </c>
      <c r="C113" s="179" t="s">
        <v>216</v>
      </c>
      <c r="D113" s="179" t="s">
        <v>170</v>
      </c>
      <c r="E113" s="179" t="s">
        <v>171</v>
      </c>
      <c r="F113" s="179" t="s">
        <v>172</v>
      </c>
      <c r="G113" s="157">
        <v>190</v>
      </c>
      <c r="H113" s="179">
        <v>9</v>
      </c>
      <c r="I113" s="157" t="s">
        <v>329</v>
      </c>
    </row>
    <row r="114" spans="2:9" ht="63.75" thickBot="1">
      <c r="B114" s="179" t="s">
        <v>330</v>
      </c>
      <c r="C114" s="179" t="s">
        <v>216</v>
      </c>
      <c r="D114" s="179" t="s">
        <v>170</v>
      </c>
      <c r="E114" s="179" t="s">
        <v>171</v>
      </c>
      <c r="F114" s="179" t="s">
        <v>172</v>
      </c>
      <c r="G114" s="157">
        <v>190</v>
      </c>
      <c r="H114" s="179">
        <v>9</v>
      </c>
      <c r="I114" s="157" t="s">
        <v>329</v>
      </c>
    </row>
    <row r="115" spans="2:9" ht="32.25" thickBot="1">
      <c r="B115" s="179" t="s">
        <v>268</v>
      </c>
      <c r="C115" s="179" t="s">
        <v>243</v>
      </c>
      <c r="D115" s="179" t="s">
        <v>170</v>
      </c>
      <c r="E115" s="179" t="s">
        <v>171</v>
      </c>
      <c r="F115" s="179" t="s">
        <v>172</v>
      </c>
      <c r="G115" s="157">
        <v>168.75</v>
      </c>
      <c r="H115" s="179">
        <v>9</v>
      </c>
      <c r="I115" s="157" t="s">
        <v>331</v>
      </c>
    </row>
    <row r="116" spans="2:9" ht="32.25" thickBot="1">
      <c r="B116" s="179" t="s">
        <v>218</v>
      </c>
      <c r="C116" s="179" t="s">
        <v>219</v>
      </c>
      <c r="D116" s="179" t="s">
        <v>170</v>
      </c>
      <c r="E116" s="179" t="s">
        <v>171</v>
      </c>
      <c r="F116" s="179" t="s">
        <v>172</v>
      </c>
      <c r="G116" s="157">
        <v>2192.34</v>
      </c>
      <c r="H116" s="179">
        <v>15</v>
      </c>
      <c r="I116" s="157" t="s">
        <v>332</v>
      </c>
    </row>
    <row r="117" spans="2:9" ht="32.25" thickBot="1">
      <c r="B117" s="179" t="s">
        <v>333</v>
      </c>
      <c r="C117" s="179" t="s">
        <v>219</v>
      </c>
      <c r="D117" s="179" t="s">
        <v>170</v>
      </c>
      <c r="E117" s="179" t="s">
        <v>171</v>
      </c>
      <c r="F117" s="179" t="s">
        <v>172</v>
      </c>
      <c r="G117" s="157">
        <v>2192.34</v>
      </c>
      <c r="H117" s="179">
        <v>15</v>
      </c>
      <c r="I117" s="157" t="s">
        <v>332</v>
      </c>
    </row>
    <row r="118" spans="2:9" ht="79.5" thickBot="1">
      <c r="B118" s="179" t="s">
        <v>273</v>
      </c>
      <c r="C118" s="179" t="s">
        <v>222</v>
      </c>
      <c r="D118" s="179" t="s">
        <v>170</v>
      </c>
      <c r="E118" s="179" t="s">
        <v>171</v>
      </c>
      <c r="F118" s="179" t="s">
        <v>172</v>
      </c>
      <c r="G118" s="157">
        <v>378.9614285714286</v>
      </c>
      <c r="H118" s="179">
        <v>15</v>
      </c>
      <c r="I118" s="157" t="s">
        <v>274</v>
      </c>
    </row>
    <row r="119" spans="2:9" ht="16.5" thickBot="1">
      <c r="B119" s="179" t="s">
        <v>270</v>
      </c>
      <c r="C119" s="179" t="s">
        <v>271</v>
      </c>
      <c r="D119" s="179" t="s">
        <v>170</v>
      </c>
      <c r="E119" s="179" t="s">
        <v>171</v>
      </c>
      <c r="F119" s="179" t="s">
        <v>172</v>
      </c>
      <c r="G119" s="157">
        <v>352.79</v>
      </c>
      <c r="H119" s="179">
        <v>5</v>
      </c>
      <c r="I119" s="157" t="s">
        <v>272</v>
      </c>
    </row>
    <row r="120" spans="2:9" ht="48" thickBot="1">
      <c r="B120" s="179" t="s">
        <v>226</v>
      </c>
      <c r="C120" s="179" t="s">
        <v>227</v>
      </c>
      <c r="D120" s="179" t="s">
        <v>170</v>
      </c>
      <c r="E120" s="179" t="s">
        <v>171</v>
      </c>
      <c r="F120" s="179" t="s">
        <v>172</v>
      </c>
      <c r="G120" s="157">
        <v>141.4</v>
      </c>
      <c r="H120" s="179">
        <v>3</v>
      </c>
      <c r="I120" s="157" t="s">
        <v>334</v>
      </c>
    </row>
    <row r="121" spans="2:9" ht="32.25" thickBot="1">
      <c r="B121" s="179" t="s">
        <v>229</v>
      </c>
      <c r="C121" s="179" t="s">
        <v>230</v>
      </c>
      <c r="D121" s="179" t="s">
        <v>170</v>
      </c>
      <c r="E121" s="179" t="s">
        <v>171</v>
      </c>
      <c r="F121" s="179" t="s">
        <v>172</v>
      </c>
      <c r="G121" s="157">
        <v>280.65000000000003</v>
      </c>
      <c r="H121" s="179">
        <v>15</v>
      </c>
      <c r="I121" s="157" t="s">
        <v>335</v>
      </c>
    </row>
    <row r="122" spans="2:9" ht="32.25" thickBot="1">
      <c r="B122" s="179" t="s">
        <v>336</v>
      </c>
      <c r="C122" s="179" t="s">
        <v>337</v>
      </c>
      <c r="D122" s="179" t="s">
        <v>170</v>
      </c>
      <c r="E122" s="179" t="s">
        <v>171</v>
      </c>
      <c r="F122" s="179" t="s">
        <v>172</v>
      </c>
      <c r="G122" s="157">
        <v>141.4</v>
      </c>
      <c r="H122" s="179">
        <v>3</v>
      </c>
      <c r="I122" s="157" t="s">
        <v>334</v>
      </c>
    </row>
    <row r="123" spans="2:9" ht="48" thickBot="1">
      <c r="B123" s="179" t="s">
        <v>338</v>
      </c>
      <c r="C123" s="179" t="s">
        <v>339</v>
      </c>
      <c r="D123" s="179" t="s">
        <v>170</v>
      </c>
      <c r="E123" s="179" t="s">
        <v>171</v>
      </c>
      <c r="F123" s="179" t="s">
        <v>172</v>
      </c>
      <c r="G123" s="157">
        <v>208</v>
      </c>
      <c r="H123" s="179">
        <v>15</v>
      </c>
      <c r="I123" s="157" t="s">
        <v>340</v>
      </c>
    </row>
    <row r="124" spans="2:9" ht="32.25" thickBot="1">
      <c r="B124" s="179" t="s">
        <v>244</v>
      </c>
      <c r="C124" s="179" t="s">
        <v>202</v>
      </c>
      <c r="D124" s="179" t="s">
        <v>170</v>
      </c>
      <c r="E124" s="179" t="s">
        <v>171</v>
      </c>
      <c r="F124" s="179" t="s">
        <v>172</v>
      </c>
      <c r="G124" s="157">
        <v>920.43499999999995</v>
      </c>
      <c r="H124" s="179">
        <v>10</v>
      </c>
      <c r="I124" s="157" t="s">
        <v>341</v>
      </c>
    </row>
    <row r="125" spans="2:9" ht="32.25" thickBot="1">
      <c r="B125" s="179" t="s">
        <v>231</v>
      </c>
      <c r="C125" s="179" t="s">
        <v>230</v>
      </c>
      <c r="D125" s="179" t="s">
        <v>170</v>
      </c>
      <c r="E125" s="179" t="s">
        <v>171</v>
      </c>
      <c r="F125" s="179" t="s">
        <v>172</v>
      </c>
      <c r="G125" s="157">
        <v>449.64</v>
      </c>
      <c r="H125" s="179">
        <v>15</v>
      </c>
      <c r="I125" s="157" t="s">
        <v>232</v>
      </c>
    </row>
    <row r="126" spans="2:9" ht="63.75" thickBot="1">
      <c r="B126" s="179" t="s">
        <v>233</v>
      </c>
      <c r="C126" s="179" t="s">
        <v>230</v>
      </c>
      <c r="D126" s="179" t="s">
        <v>170</v>
      </c>
      <c r="E126" s="179" t="s">
        <v>171</v>
      </c>
      <c r="F126" s="179" t="s">
        <v>172</v>
      </c>
      <c r="G126" s="157">
        <v>857.71703100000002</v>
      </c>
      <c r="H126" s="179">
        <v>15</v>
      </c>
      <c r="I126" s="157" t="s">
        <v>342</v>
      </c>
    </row>
    <row r="127" spans="2:9" ht="63.75" thickBot="1">
      <c r="B127" s="179" t="s">
        <v>239</v>
      </c>
      <c r="C127" s="179" t="s">
        <v>230</v>
      </c>
      <c r="D127" s="179" t="s">
        <v>170</v>
      </c>
      <c r="E127" s="179" t="s">
        <v>171</v>
      </c>
      <c r="F127" s="179" t="s">
        <v>172</v>
      </c>
      <c r="G127" s="157">
        <v>300</v>
      </c>
      <c r="H127" s="179">
        <v>15</v>
      </c>
      <c r="I127" s="157" t="s">
        <v>217</v>
      </c>
    </row>
    <row r="128" spans="2:9" ht="63.75" thickBot="1">
      <c r="B128" s="179" t="s">
        <v>235</v>
      </c>
      <c r="C128" s="179" t="s">
        <v>230</v>
      </c>
      <c r="D128" s="179" t="s">
        <v>170</v>
      </c>
      <c r="E128" s="179" t="s">
        <v>171</v>
      </c>
      <c r="F128" s="179" t="s">
        <v>172</v>
      </c>
      <c r="G128" s="157">
        <v>203.20949999999999</v>
      </c>
      <c r="H128" s="179">
        <v>15</v>
      </c>
      <c r="I128" s="157" t="s">
        <v>343</v>
      </c>
    </row>
    <row r="129" spans="2:9" ht="63.75" thickBot="1">
      <c r="B129" s="179" t="s">
        <v>344</v>
      </c>
      <c r="C129" s="179" t="s">
        <v>230</v>
      </c>
      <c r="D129" s="179" t="s">
        <v>170</v>
      </c>
      <c r="E129" s="179" t="s">
        <v>171</v>
      </c>
      <c r="F129" s="179" t="s">
        <v>172</v>
      </c>
      <c r="G129" s="157">
        <v>500</v>
      </c>
      <c r="H129" s="179">
        <v>15</v>
      </c>
      <c r="I129" s="157" t="s">
        <v>345</v>
      </c>
    </row>
    <row r="130" spans="2:9" ht="32.25" thickBot="1">
      <c r="B130" s="179" t="s">
        <v>240</v>
      </c>
      <c r="C130" s="179" t="s">
        <v>230</v>
      </c>
      <c r="D130" s="179" t="s">
        <v>170</v>
      </c>
      <c r="E130" s="179" t="s">
        <v>171</v>
      </c>
      <c r="F130" s="179" t="s">
        <v>172</v>
      </c>
      <c r="G130" s="157">
        <v>155.62783199999998</v>
      </c>
      <c r="H130" s="179">
        <v>15</v>
      </c>
      <c r="I130" s="157" t="s">
        <v>346</v>
      </c>
    </row>
    <row r="131" spans="2:9" ht="32.25" thickBot="1">
      <c r="B131" s="179" t="s">
        <v>347</v>
      </c>
      <c r="C131" s="179" t="s">
        <v>348</v>
      </c>
      <c r="D131" s="179" t="s">
        <v>170</v>
      </c>
      <c r="E131" s="179" t="s">
        <v>171</v>
      </c>
      <c r="F131" s="179" t="s">
        <v>172</v>
      </c>
      <c r="G131" s="157">
        <v>952.19999999999993</v>
      </c>
      <c r="H131" s="179">
        <v>15</v>
      </c>
      <c r="I131" s="157" t="s">
        <v>349</v>
      </c>
    </row>
    <row r="132" spans="2:9" ht="32.25" thickBot="1">
      <c r="B132" s="179" t="s">
        <v>350</v>
      </c>
      <c r="C132" s="179" t="s">
        <v>202</v>
      </c>
      <c r="D132" s="179" t="s">
        <v>170</v>
      </c>
      <c r="E132" s="179" t="s">
        <v>171</v>
      </c>
      <c r="F132" s="179" t="s">
        <v>172</v>
      </c>
      <c r="G132" s="157">
        <v>3</v>
      </c>
      <c r="H132" s="179">
        <v>11</v>
      </c>
      <c r="I132" s="157" t="s">
        <v>351</v>
      </c>
    </row>
    <row r="133" spans="2:9" ht="32.25" thickBot="1">
      <c r="B133" s="179" t="s">
        <v>224</v>
      </c>
      <c r="C133" s="179" t="s">
        <v>181</v>
      </c>
      <c r="D133" s="179" t="s">
        <v>170</v>
      </c>
      <c r="E133" s="179" t="s">
        <v>171</v>
      </c>
      <c r="F133" s="179" t="s">
        <v>172</v>
      </c>
      <c r="G133" s="157">
        <v>95.08</v>
      </c>
      <c r="H133" s="179">
        <v>9</v>
      </c>
      <c r="I133" s="157" t="s">
        <v>352</v>
      </c>
    </row>
    <row r="134" spans="2:9" ht="32.25" thickBot="1">
      <c r="B134" s="179" t="s">
        <v>353</v>
      </c>
      <c r="C134" s="179" t="s">
        <v>354</v>
      </c>
      <c r="D134" s="179" t="s">
        <v>170</v>
      </c>
      <c r="E134" s="179" t="s">
        <v>171</v>
      </c>
      <c r="F134" s="179" t="s">
        <v>172</v>
      </c>
      <c r="G134" s="157">
        <v>2574.5</v>
      </c>
      <c r="H134" s="179">
        <v>9</v>
      </c>
      <c r="I134" s="157" t="s">
        <v>355</v>
      </c>
    </row>
    <row r="135" spans="2:9" ht="32.25" thickBot="1">
      <c r="B135" s="179" t="s">
        <v>356</v>
      </c>
      <c r="C135" s="179" t="s">
        <v>178</v>
      </c>
      <c r="D135" s="179" t="s">
        <v>170</v>
      </c>
      <c r="E135" s="179" t="s">
        <v>171</v>
      </c>
      <c r="F135" s="179" t="s">
        <v>172</v>
      </c>
      <c r="G135" s="157">
        <v>128.41200000000003</v>
      </c>
      <c r="H135" s="179">
        <v>14</v>
      </c>
      <c r="I135" s="157" t="s">
        <v>357</v>
      </c>
    </row>
    <row r="136" spans="2:9" ht="32.25" thickBot="1">
      <c r="B136" s="179" t="s">
        <v>358</v>
      </c>
      <c r="C136" s="179" t="s">
        <v>359</v>
      </c>
      <c r="D136" s="179" t="s">
        <v>170</v>
      </c>
      <c r="E136" s="179" t="s">
        <v>171</v>
      </c>
      <c r="F136" s="179" t="s">
        <v>172</v>
      </c>
      <c r="G136" s="157">
        <v>35.720000000000027</v>
      </c>
      <c r="H136" s="179">
        <v>14</v>
      </c>
      <c r="I136" s="157" t="s">
        <v>360</v>
      </c>
    </row>
    <row r="137" spans="2:9" ht="32.25" thickBot="1">
      <c r="B137" s="179" t="s">
        <v>361</v>
      </c>
      <c r="C137" s="179" t="s">
        <v>362</v>
      </c>
      <c r="D137" s="179" t="s">
        <v>170</v>
      </c>
      <c r="E137" s="179" t="s">
        <v>171</v>
      </c>
      <c r="F137" s="179" t="s">
        <v>172</v>
      </c>
      <c r="G137" s="157">
        <v>206.34000000000003</v>
      </c>
      <c r="H137" s="179">
        <v>14</v>
      </c>
      <c r="I137" s="157" t="s">
        <v>363</v>
      </c>
    </row>
    <row r="138" spans="2:9" ht="32.25" thickBot="1">
      <c r="B138" s="179" t="s">
        <v>364</v>
      </c>
      <c r="C138" s="179" t="s">
        <v>169</v>
      </c>
      <c r="D138" s="179" t="s">
        <v>170</v>
      </c>
      <c r="E138" s="179" t="s">
        <v>171</v>
      </c>
      <c r="F138" s="179" t="s">
        <v>172</v>
      </c>
      <c r="G138" s="157">
        <v>25</v>
      </c>
      <c r="H138" s="179">
        <v>12</v>
      </c>
      <c r="I138" s="157" t="s">
        <v>365</v>
      </c>
    </row>
    <row r="139" spans="2:9" ht="32.25" thickBot="1">
      <c r="B139" s="179" t="s">
        <v>366</v>
      </c>
      <c r="C139" s="179" t="s">
        <v>367</v>
      </c>
      <c r="D139" s="179" t="s">
        <v>170</v>
      </c>
      <c r="E139" s="179" t="s">
        <v>171</v>
      </c>
      <c r="F139" s="179" t="s">
        <v>172</v>
      </c>
      <c r="G139" s="157">
        <v>15231.999999999998</v>
      </c>
      <c r="H139" s="179">
        <v>15</v>
      </c>
      <c r="I139" s="157" t="s">
        <v>368</v>
      </c>
    </row>
    <row r="140" spans="2:9" ht="48" thickBot="1">
      <c r="B140" s="179" t="s">
        <v>369</v>
      </c>
      <c r="C140" s="179" t="s">
        <v>202</v>
      </c>
      <c r="D140" s="179" t="s">
        <v>170</v>
      </c>
      <c r="E140" s="179" t="s">
        <v>171</v>
      </c>
      <c r="F140" s="179" t="s">
        <v>172</v>
      </c>
      <c r="G140" s="157">
        <v>6</v>
      </c>
      <c r="H140" s="179">
        <v>11</v>
      </c>
      <c r="I140" s="157" t="s">
        <v>370</v>
      </c>
    </row>
    <row r="141" spans="2:9" ht="16.5" thickBot="1">
      <c r="B141" s="179" t="s">
        <v>371</v>
      </c>
      <c r="C141" s="179" t="s">
        <v>252</v>
      </c>
      <c r="D141" s="179" t="s">
        <v>171</v>
      </c>
      <c r="E141" s="179" t="s">
        <v>170</v>
      </c>
      <c r="F141" s="179" t="s">
        <v>172</v>
      </c>
      <c r="G141" s="157">
        <v>4792.3225000000002</v>
      </c>
      <c r="H141" s="179">
        <v>1</v>
      </c>
      <c r="I141" s="157" t="s">
        <v>372</v>
      </c>
    </row>
    <row r="142" spans="2:9" ht="32.25" thickBot="1">
      <c r="B142" s="179" t="s">
        <v>373</v>
      </c>
      <c r="C142" s="179" t="s">
        <v>305</v>
      </c>
      <c r="D142" s="179" t="s">
        <v>170</v>
      </c>
      <c r="E142" s="179" t="s">
        <v>171</v>
      </c>
      <c r="F142" s="179" t="s">
        <v>172</v>
      </c>
      <c r="G142" s="157">
        <v>65.903399999999991</v>
      </c>
      <c r="H142" s="179">
        <v>8</v>
      </c>
      <c r="I142" s="157" t="s">
        <v>374</v>
      </c>
    </row>
    <row r="143" spans="2:9" ht="32.25" thickBot="1">
      <c r="B143" s="179" t="s">
        <v>375</v>
      </c>
      <c r="C143" s="179" t="s">
        <v>376</v>
      </c>
      <c r="D143" s="179" t="s">
        <v>170</v>
      </c>
      <c r="E143" s="179" t="s">
        <v>171</v>
      </c>
      <c r="F143" s="179" t="s">
        <v>172</v>
      </c>
      <c r="G143" s="157">
        <v>0.67000000000000171</v>
      </c>
      <c r="H143" s="179">
        <v>10</v>
      </c>
      <c r="I143" s="157" t="s">
        <v>377</v>
      </c>
    </row>
    <row r="144" spans="2:9" ht="79.5" thickBot="1">
      <c r="B144" s="179" t="s">
        <v>378</v>
      </c>
      <c r="C144" s="179" t="s">
        <v>219</v>
      </c>
      <c r="D144" s="179" t="s">
        <v>170</v>
      </c>
      <c r="E144" s="179" t="s">
        <v>171</v>
      </c>
      <c r="F144" s="179" t="s">
        <v>172</v>
      </c>
      <c r="G144" s="157">
        <v>2192.37</v>
      </c>
      <c r="H144" s="179">
        <v>15</v>
      </c>
      <c r="I144" s="157" t="s">
        <v>379</v>
      </c>
    </row>
    <row r="145" spans="2:9" ht="32.25" thickBot="1">
      <c r="B145" s="179" t="s">
        <v>380</v>
      </c>
      <c r="C145" s="179" t="s">
        <v>381</v>
      </c>
      <c r="D145" s="179" t="s">
        <v>170</v>
      </c>
      <c r="E145" s="179" t="s">
        <v>171</v>
      </c>
      <c r="F145" s="179" t="s">
        <v>172</v>
      </c>
      <c r="G145" s="157">
        <v>2260.0500000000002</v>
      </c>
      <c r="H145" s="179">
        <v>15</v>
      </c>
      <c r="I145" s="157" t="s">
        <v>382</v>
      </c>
    </row>
    <row r="146" spans="2:9" ht="32.25" thickBot="1">
      <c r="B146" s="179" t="s">
        <v>383</v>
      </c>
      <c r="C146" s="179" t="s">
        <v>384</v>
      </c>
      <c r="D146" s="179" t="s">
        <v>170</v>
      </c>
      <c r="E146" s="179" t="s">
        <v>171</v>
      </c>
      <c r="F146" s="179" t="s">
        <v>172</v>
      </c>
      <c r="G146" s="157">
        <v>5.19</v>
      </c>
      <c r="H146" s="179">
        <v>5</v>
      </c>
      <c r="I146" s="157" t="s">
        <v>385</v>
      </c>
    </row>
    <row r="147" spans="2:9" ht="16.5" thickBot="1">
      <c r="B147" s="179" t="s">
        <v>386</v>
      </c>
      <c r="C147" s="179" t="s">
        <v>202</v>
      </c>
      <c r="D147" s="179" t="s">
        <v>170</v>
      </c>
      <c r="E147" s="179" t="s">
        <v>171</v>
      </c>
      <c r="F147" s="179" t="s">
        <v>172</v>
      </c>
      <c r="G147" s="157">
        <v>1111.33</v>
      </c>
      <c r="H147" s="179">
        <v>15</v>
      </c>
      <c r="I147" s="157" t="s">
        <v>387</v>
      </c>
    </row>
    <row r="148" spans="2:9" ht="32.25" thickBot="1">
      <c r="B148" s="179" t="s">
        <v>388</v>
      </c>
      <c r="C148" s="179" t="s">
        <v>227</v>
      </c>
      <c r="D148" s="179" t="s">
        <v>170</v>
      </c>
      <c r="E148" s="179" t="s">
        <v>171</v>
      </c>
      <c r="F148" s="179" t="s">
        <v>172</v>
      </c>
      <c r="G148" s="157">
        <v>734.57999999999993</v>
      </c>
      <c r="H148" s="179">
        <v>15</v>
      </c>
      <c r="I148" s="157" t="s">
        <v>389</v>
      </c>
    </row>
    <row r="149" spans="2:9" ht="32.25" thickBot="1">
      <c r="B149" s="179" t="s">
        <v>390</v>
      </c>
      <c r="C149" s="179" t="s">
        <v>391</v>
      </c>
      <c r="D149" s="179" t="s">
        <v>170</v>
      </c>
      <c r="E149" s="179" t="s">
        <v>171</v>
      </c>
      <c r="F149" s="179" t="s">
        <v>172</v>
      </c>
      <c r="G149" s="157">
        <v>38.930000000000064</v>
      </c>
      <c r="H149" s="179">
        <v>11</v>
      </c>
      <c r="I149" s="157" t="s">
        <v>392</v>
      </c>
    </row>
    <row r="150" spans="2:9" ht="32.25" thickBot="1">
      <c r="B150" s="179" t="s">
        <v>393</v>
      </c>
      <c r="C150" s="179" t="s">
        <v>394</v>
      </c>
      <c r="D150" s="179" t="s">
        <v>170</v>
      </c>
      <c r="E150" s="179" t="s">
        <v>171</v>
      </c>
      <c r="F150" s="179" t="s">
        <v>172</v>
      </c>
      <c r="G150" s="157">
        <v>281.83999999999997</v>
      </c>
      <c r="H150" s="179">
        <v>14</v>
      </c>
      <c r="I150" s="157" t="s">
        <v>395</v>
      </c>
    </row>
    <row r="151" spans="2:9" ht="48" thickBot="1">
      <c r="B151" s="179" t="s">
        <v>396</v>
      </c>
      <c r="C151" s="179" t="s">
        <v>394</v>
      </c>
      <c r="D151" s="179" t="s">
        <v>170</v>
      </c>
      <c r="E151" s="179" t="s">
        <v>171</v>
      </c>
      <c r="F151" s="179" t="s">
        <v>172</v>
      </c>
      <c r="G151" s="157">
        <v>281.83999999999997</v>
      </c>
      <c r="H151" s="179">
        <v>9</v>
      </c>
      <c r="I151" s="157" t="s">
        <v>395</v>
      </c>
    </row>
    <row r="152" spans="2:9" ht="32.25" thickBot="1">
      <c r="B152" s="179" t="s">
        <v>397</v>
      </c>
      <c r="C152" s="179" t="s">
        <v>398</v>
      </c>
      <c r="D152" s="179" t="s">
        <v>170</v>
      </c>
      <c r="E152" s="179" t="s">
        <v>171</v>
      </c>
      <c r="F152" s="179" t="s">
        <v>172</v>
      </c>
      <c r="G152" s="157">
        <v>1087.3800000000001</v>
      </c>
      <c r="H152" s="179">
        <v>15</v>
      </c>
      <c r="I152" s="157" t="s">
        <v>399</v>
      </c>
    </row>
    <row r="153" spans="2:9" ht="32.25" thickBot="1">
      <c r="B153" s="179" t="s">
        <v>400</v>
      </c>
      <c r="C153" s="179" t="s">
        <v>401</v>
      </c>
      <c r="D153" s="179" t="s">
        <v>170</v>
      </c>
      <c r="E153" s="179" t="s">
        <v>171</v>
      </c>
      <c r="F153" s="179" t="s">
        <v>172</v>
      </c>
      <c r="G153" s="157">
        <v>79.449999999999932</v>
      </c>
      <c r="H153" s="179">
        <v>10</v>
      </c>
      <c r="I153" s="157" t="s">
        <v>402</v>
      </c>
    </row>
    <row r="154" spans="2:9" ht="32.25" thickBot="1">
      <c r="B154" s="179" t="s">
        <v>403</v>
      </c>
      <c r="C154" s="179" t="s">
        <v>404</v>
      </c>
      <c r="D154" s="179" t="s">
        <v>170</v>
      </c>
      <c r="E154" s="179" t="s">
        <v>171</v>
      </c>
      <c r="F154" s="179" t="s">
        <v>172</v>
      </c>
      <c r="G154" s="157">
        <v>252.74</v>
      </c>
      <c r="H154" s="179">
        <v>10</v>
      </c>
      <c r="I154" s="157" t="s">
        <v>405</v>
      </c>
    </row>
    <row r="155" spans="2:9" ht="48" thickBot="1">
      <c r="B155" s="179" t="s">
        <v>406</v>
      </c>
      <c r="C155" s="179" t="s">
        <v>407</v>
      </c>
      <c r="D155" s="179" t="s">
        <v>171</v>
      </c>
      <c r="E155" s="179" t="s">
        <v>171</v>
      </c>
      <c r="F155" s="179" t="s">
        <v>172</v>
      </c>
      <c r="G155" s="157">
        <v>11.200000000000001</v>
      </c>
      <c r="H155" s="179">
        <v>15</v>
      </c>
      <c r="I155" s="157" t="s">
        <v>408</v>
      </c>
    </row>
    <row r="156" spans="2:9" ht="32.25" thickBot="1">
      <c r="B156" s="179" t="s">
        <v>409</v>
      </c>
      <c r="C156" s="179" t="s">
        <v>230</v>
      </c>
      <c r="D156" s="179" t="s">
        <v>171</v>
      </c>
      <c r="E156" s="179" t="s">
        <v>171</v>
      </c>
      <c r="F156" s="179" t="s">
        <v>172</v>
      </c>
      <c r="G156" s="157">
        <v>2133.9499999999998</v>
      </c>
      <c r="H156" s="179">
        <v>15</v>
      </c>
      <c r="I156" s="157" t="s">
        <v>280</v>
      </c>
    </row>
    <row r="157" spans="2:9" ht="32.25" thickBot="1">
      <c r="B157" s="179" t="s">
        <v>410</v>
      </c>
      <c r="C157" s="179" t="s">
        <v>230</v>
      </c>
      <c r="D157" s="179" t="s">
        <v>171</v>
      </c>
      <c r="E157" s="179" t="s">
        <v>171</v>
      </c>
      <c r="F157" s="179" t="s">
        <v>172</v>
      </c>
      <c r="G157" s="157">
        <v>1984.87</v>
      </c>
      <c r="H157" s="179">
        <v>15</v>
      </c>
      <c r="I157" s="157" t="s">
        <v>411</v>
      </c>
    </row>
    <row r="158" spans="2:9" ht="32.25" thickBot="1">
      <c r="B158" s="179" t="s">
        <v>412</v>
      </c>
      <c r="C158" s="179" t="s">
        <v>413</v>
      </c>
      <c r="D158" s="179" t="s">
        <v>170</v>
      </c>
      <c r="E158" s="179" t="s">
        <v>171</v>
      </c>
      <c r="F158" s="179" t="s">
        <v>172</v>
      </c>
      <c r="G158" s="157">
        <v>145.38</v>
      </c>
      <c r="H158" s="179">
        <v>10</v>
      </c>
      <c r="I158" s="157" t="s">
        <v>414</v>
      </c>
    </row>
    <row r="159" spans="2:9" ht="32.25" thickBot="1">
      <c r="B159" s="179" t="s">
        <v>415</v>
      </c>
      <c r="C159" s="179" t="s">
        <v>416</v>
      </c>
      <c r="D159" s="179" t="s">
        <v>170</v>
      </c>
      <c r="E159" s="179" t="s">
        <v>171</v>
      </c>
      <c r="F159" s="179" t="s">
        <v>172</v>
      </c>
      <c r="G159" s="157">
        <v>986.76999999999987</v>
      </c>
      <c r="H159" s="179">
        <v>3.3</v>
      </c>
      <c r="I159" s="157" t="s">
        <v>417</v>
      </c>
    </row>
    <row r="160" spans="2:9" ht="63.75" thickBot="1">
      <c r="B160" s="179" t="s">
        <v>418</v>
      </c>
      <c r="C160" s="179" t="s">
        <v>407</v>
      </c>
      <c r="D160" s="179" t="s">
        <v>171</v>
      </c>
      <c r="E160" s="179" t="s">
        <v>171</v>
      </c>
      <c r="F160" s="179" t="s">
        <v>172</v>
      </c>
      <c r="G160" s="157">
        <v>11.200000000000001</v>
      </c>
      <c r="H160" s="179">
        <v>15</v>
      </c>
      <c r="I160" s="157" t="s">
        <v>408</v>
      </c>
    </row>
    <row r="161" spans="2:9" ht="63.75" thickBot="1">
      <c r="B161" s="179" t="s">
        <v>419</v>
      </c>
      <c r="C161" s="179" t="s">
        <v>230</v>
      </c>
      <c r="D161" s="179" t="s">
        <v>171</v>
      </c>
      <c r="E161" s="179" t="s">
        <v>171</v>
      </c>
      <c r="F161" s="179" t="s">
        <v>172</v>
      </c>
      <c r="G161" s="157">
        <v>350</v>
      </c>
      <c r="H161" s="179">
        <v>15</v>
      </c>
      <c r="I161" s="157" t="s">
        <v>228</v>
      </c>
    </row>
    <row r="162" spans="2:9" ht="32.25" thickBot="1">
      <c r="B162" s="179" t="s">
        <v>420</v>
      </c>
      <c r="C162" s="179" t="s">
        <v>190</v>
      </c>
      <c r="D162" s="179" t="s">
        <v>171</v>
      </c>
      <c r="E162" s="179" t="s">
        <v>170</v>
      </c>
      <c r="F162" s="179" t="s">
        <v>172</v>
      </c>
      <c r="G162" s="157">
        <v>42.88</v>
      </c>
      <c r="H162" s="179">
        <v>15</v>
      </c>
      <c r="I162" s="157" t="s">
        <v>421</v>
      </c>
    </row>
    <row r="163" spans="2:9" ht="32.25" thickBot="1">
      <c r="B163" s="179" t="s">
        <v>422</v>
      </c>
      <c r="C163" s="179" t="s">
        <v>190</v>
      </c>
      <c r="D163" s="179" t="s">
        <v>171</v>
      </c>
      <c r="E163" s="179" t="s">
        <v>170</v>
      </c>
      <c r="F163" s="179" t="s">
        <v>172</v>
      </c>
      <c r="G163" s="157">
        <v>31.94</v>
      </c>
      <c r="H163" s="179">
        <v>15</v>
      </c>
      <c r="I163" s="157" t="s">
        <v>423</v>
      </c>
    </row>
    <row r="164" spans="2:9" ht="16.5" thickBot="1">
      <c r="B164" s="179" t="s">
        <v>424</v>
      </c>
      <c r="C164" s="179" t="s">
        <v>230</v>
      </c>
      <c r="D164" s="179" t="s">
        <v>170</v>
      </c>
      <c r="E164" s="179" t="s">
        <v>171</v>
      </c>
      <c r="F164" s="179" t="s">
        <v>172</v>
      </c>
      <c r="G164" s="157">
        <v>0</v>
      </c>
      <c r="H164" s="179">
        <v>4</v>
      </c>
      <c r="I164" s="157" t="s">
        <v>425</v>
      </c>
    </row>
    <row r="165" spans="2:9" ht="32.25" thickBot="1">
      <c r="B165" s="179" t="s">
        <v>426</v>
      </c>
      <c r="C165" s="179" t="s">
        <v>230</v>
      </c>
      <c r="D165" s="179" t="s">
        <v>171</v>
      </c>
      <c r="E165" s="179" t="s">
        <v>171</v>
      </c>
      <c r="F165" s="179" t="s">
        <v>172</v>
      </c>
      <c r="G165" s="157">
        <v>0</v>
      </c>
      <c r="H165" s="179">
        <v>4</v>
      </c>
      <c r="I165" s="157" t="s">
        <v>425</v>
      </c>
    </row>
    <row r="166" spans="2:9" ht="32.25" thickBot="1">
      <c r="B166" s="179" t="s">
        <v>427</v>
      </c>
      <c r="C166" s="179" t="s">
        <v>230</v>
      </c>
      <c r="D166" s="179" t="s">
        <v>170</v>
      </c>
      <c r="E166" s="179" t="s">
        <v>171</v>
      </c>
      <c r="F166" s="179" t="s">
        <v>172</v>
      </c>
      <c r="G166" s="157">
        <v>0</v>
      </c>
      <c r="H166" s="179">
        <v>1</v>
      </c>
      <c r="I166" s="157" t="s">
        <v>425</v>
      </c>
    </row>
    <row r="167" spans="2:9" ht="32.25" thickBot="1">
      <c r="B167" s="179" t="s">
        <v>428</v>
      </c>
      <c r="C167" s="179" t="s">
        <v>429</v>
      </c>
      <c r="D167" s="179" t="s">
        <v>170</v>
      </c>
      <c r="E167" s="179" t="s">
        <v>170</v>
      </c>
      <c r="F167" s="179" t="s">
        <v>172</v>
      </c>
      <c r="G167" s="157">
        <v>276.15280000000001</v>
      </c>
      <c r="H167" s="179">
        <v>15</v>
      </c>
      <c r="I167" s="157" t="s">
        <v>430</v>
      </c>
    </row>
    <row r="168" spans="2:9" ht="32.25" thickBot="1">
      <c r="B168" s="179" t="s">
        <v>291</v>
      </c>
      <c r="C168" s="179" t="s">
        <v>429</v>
      </c>
      <c r="D168" s="179" t="s">
        <v>170</v>
      </c>
      <c r="E168" s="179" t="s">
        <v>170</v>
      </c>
      <c r="F168" s="179" t="s">
        <v>172</v>
      </c>
      <c r="G168" s="157">
        <v>132.6968</v>
      </c>
      <c r="H168" s="179">
        <v>15</v>
      </c>
      <c r="I168" s="157" t="s">
        <v>431</v>
      </c>
    </row>
    <row r="169" spans="2:9" ht="32.25" thickBot="1">
      <c r="B169" s="179" t="s">
        <v>422</v>
      </c>
      <c r="C169" s="179" t="s">
        <v>429</v>
      </c>
      <c r="D169" s="179" t="s">
        <v>170</v>
      </c>
      <c r="E169" s="179" t="s">
        <v>170</v>
      </c>
      <c r="F169" s="179" t="s">
        <v>172</v>
      </c>
      <c r="G169" s="157">
        <v>520.02800000000002</v>
      </c>
      <c r="H169" s="179">
        <v>15</v>
      </c>
      <c r="I169" s="157" t="s">
        <v>432</v>
      </c>
    </row>
    <row r="170" spans="2:9" ht="48" thickBot="1">
      <c r="B170" s="179" t="s">
        <v>289</v>
      </c>
      <c r="C170" s="179" t="s">
        <v>429</v>
      </c>
      <c r="D170" s="179" t="s">
        <v>170</v>
      </c>
      <c r="E170" s="179" t="s">
        <v>170</v>
      </c>
      <c r="F170" s="179" t="s">
        <v>172</v>
      </c>
      <c r="G170" s="157">
        <v>104.0056</v>
      </c>
      <c r="H170" s="179">
        <v>15</v>
      </c>
      <c r="I170" s="157" t="s">
        <v>433</v>
      </c>
    </row>
    <row r="171" spans="2:9" ht="32.25" thickBot="1">
      <c r="B171" s="179" t="s">
        <v>434</v>
      </c>
      <c r="C171" s="179" t="s">
        <v>429</v>
      </c>
      <c r="D171" s="179" t="s">
        <v>170</v>
      </c>
      <c r="E171" s="179" t="s">
        <v>170</v>
      </c>
      <c r="F171" s="179" t="s">
        <v>172</v>
      </c>
      <c r="G171" s="157">
        <v>52.666666666666664</v>
      </c>
      <c r="H171" s="179">
        <v>8</v>
      </c>
      <c r="I171" s="157" t="s">
        <v>435</v>
      </c>
    </row>
    <row r="172" spans="2:9" ht="16.5" thickBot="1">
      <c r="B172" s="179" t="s">
        <v>286</v>
      </c>
      <c r="C172" s="179" t="s">
        <v>436</v>
      </c>
      <c r="D172" s="179" t="s">
        <v>170</v>
      </c>
      <c r="E172" s="179" t="s">
        <v>170</v>
      </c>
      <c r="F172" s="179" t="s">
        <v>172</v>
      </c>
      <c r="G172" s="157">
        <v>68.66649023905623</v>
      </c>
      <c r="H172" s="179">
        <v>15</v>
      </c>
      <c r="I172" s="157" t="s">
        <v>288</v>
      </c>
    </row>
    <row r="173" spans="2:9" ht="32.25" thickBot="1">
      <c r="B173" s="179" t="s">
        <v>437</v>
      </c>
      <c r="C173" s="179" t="s">
        <v>438</v>
      </c>
      <c r="D173" s="179" t="s">
        <v>170</v>
      </c>
      <c r="E173" s="179" t="s">
        <v>170</v>
      </c>
      <c r="F173" s="179" t="s">
        <v>172</v>
      </c>
      <c r="G173" s="157">
        <v>61</v>
      </c>
      <c r="H173" s="179">
        <v>8</v>
      </c>
      <c r="I173" s="157" t="s">
        <v>439</v>
      </c>
    </row>
    <row r="174" spans="2:9" ht="32.25" thickBot="1">
      <c r="B174" s="179" t="s">
        <v>440</v>
      </c>
      <c r="C174" s="179" t="s">
        <v>227</v>
      </c>
      <c r="D174" s="179" t="s">
        <v>170</v>
      </c>
      <c r="E174" s="179" t="s">
        <v>170</v>
      </c>
      <c r="F174" s="179" t="s">
        <v>172</v>
      </c>
      <c r="G174" s="157">
        <v>6186.0425564909892</v>
      </c>
      <c r="H174" s="179">
        <v>15</v>
      </c>
      <c r="I174" s="157" t="s">
        <v>441</v>
      </c>
    </row>
    <row r="175" spans="2:9" ht="32.25" thickBot="1">
      <c r="B175" s="179" t="s">
        <v>442</v>
      </c>
      <c r="C175" s="179" t="s">
        <v>227</v>
      </c>
      <c r="D175" s="179" t="s">
        <v>170</v>
      </c>
      <c r="E175" s="179" t="s">
        <v>170</v>
      </c>
      <c r="F175" s="179" t="s">
        <v>172</v>
      </c>
      <c r="G175" s="157">
        <v>5255.6475500869519</v>
      </c>
      <c r="H175" s="179">
        <v>15</v>
      </c>
      <c r="I175" s="157" t="s">
        <v>443</v>
      </c>
    </row>
    <row r="176" spans="2:9" ht="16.5" thickBot="1">
      <c r="B176" s="179" t="s">
        <v>444</v>
      </c>
      <c r="C176" s="179" t="s">
        <v>445</v>
      </c>
      <c r="D176" s="179" t="s">
        <v>170</v>
      </c>
      <c r="E176" s="179" t="s">
        <v>170</v>
      </c>
      <c r="F176" s="179" t="s">
        <v>172</v>
      </c>
      <c r="G176" s="157">
        <v>209116.51030614309</v>
      </c>
      <c r="H176" s="179">
        <v>15</v>
      </c>
      <c r="I176" s="157" t="s">
        <v>446</v>
      </c>
    </row>
    <row r="177" spans="2:9" ht="48" thickBot="1">
      <c r="B177" s="179" t="s">
        <v>447</v>
      </c>
      <c r="C177" s="179" t="s">
        <v>222</v>
      </c>
      <c r="D177" s="179" t="s">
        <v>170</v>
      </c>
      <c r="E177" s="179" t="s">
        <v>170</v>
      </c>
      <c r="F177" s="179" t="s">
        <v>172</v>
      </c>
      <c r="G177" s="157">
        <v>65910.574080000006</v>
      </c>
      <c r="H177" s="179">
        <v>15</v>
      </c>
      <c r="I177" s="157" t="s">
        <v>448</v>
      </c>
    </row>
    <row r="178" spans="2:9" ht="63.75" thickBot="1">
      <c r="B178" s="179" t="s">
        <v>449</v>
      </c>
      <c r="C178" s="179" t="s">
        <v>222</v>
      </c>
      <c r="D178" s="179" t="s">
        <v>170</v>
      </c>
      <c r="E178" s="179" t="s">
        <v>170</v>
      </c>
      <c r="F178" s="179" t="s">
        <v>172</v>
      </c>
      <c r="G178" s="157">
        <v>1705.3216399441153</v>
      </c>
      <c r="H178" s="179">
        <v>15</v>
      </c>
      <c r="I178" s="157" t="s">
        <v>450</v>
      </c>
    </row>
    <row r="179" spans="2:9" ht="48" thickBot="1">
      <c r="B179" s="179" t="s">
        <v>451</v>
      </c>
      <c r="C179" s="179" t="s">
        <v>452</v>
      </c>
      <c r="D179" s="179" t="s">
        <v>170</v>
      </c>
      <c r="E179" s="179" t="s">
        <v>170</v>
      </c>
      <c r="F179" s="179" t="s">
        <v>172</v>
      </c>
      <c r="G179" s="157">
        <v>374</v>
      </c>
      <c r="H179" s="179">
        <v>3</v>
      </c>
      <c r="I179" s="157" t="s">
        <v>453</v>
      </c>
    </row>
    <row r="180" spans="2:9" ht="16.5" thickBot="1">
      <c r="B180" s="179" t="s">
        <v>454</v>
      </c>
      <c r="C180" s="179" t="s">
        <v>452</v>
      </c>
      <c r="D180" s="179" t="s">
        <v>170</v>
      </c>
      <c r="E180" s="179" t="s">
        <v>170</v>
      </c>
      <c r="F180" s="179" t="s">
        <v>172</v>
      </c>
      <c r="G180" s="157">
        <v>612.90320000000008</v>
      </c>
      <c r="H180" s="179">
        <v>3</v>
      </c>
      <c r="I180" s="157" t="s">
        <v>455</v>
      </c>
    </row>
    <row r="181" spans="2:9" ht="16.5" thickBot="1">
      <c r="B181" s="179" t="s">
        <v>456</v>
      </c>
      <c r="C181" s="179" t="s">
        <v>457</v>
      </c>
      <c r="D181" s="179" t="s">
        <v>170</v>
      </c>
      <c r="E181" s="179" t="s">
        <v>170</v>
      </c>
      <c r="F181" s="179" t="s">
        <v>172</v>
      </c>
      <c r="G181" s="157">
        <v>408.37056000000007</v>
      </c>
      <c r="H181" s="179">
        <v>9</v>
      </c>
      <c r="I181" s="157" t="s">
        <v>458</v>
      </c>
    </row>
    <row r="182" spans="2:9" ht="48" thickBot="1">
      <c r="B182" s="179" t="s">
        <v>459</v>
      </c>
      <c r="C182" s="179" t="s">
        <v>460</v>
      </c>
      <c r="D182" s="179" t="s">
        <v>170</v>
      </c>
      <c r="E182" s="179" t="s">
        <v>170</v>
      </c>
      <c r="F182" s="179" t="s">
        <v>172</v>
      </c>
      <c r="G182" s="157">
        <v>342.23815355653642</v>
      </c>
      <c r="H182" s="179">
        <v>11</v>
      </c>
      <c r="I182" s="157" t="s">
        <v>461</v>
      </c>
    </row>
    <row r="183" spans="2:9" ht="16.5" thickBot="1">
      <c r="B183" s="179" t="s">
        <v>462</v>
      </c>
      <c r="C183" s="179" t="s">
        <v>463</v>
      </c>
      <c r="D183" s="179" t="s">
        <v>170</v>
      </c>
      <c r="E183" s="179" t="s">
        <v>170</v>
      </c>
      <c r="F183" s="179" t="s">
        <v>172</v>
      </c>
      <c r="G183" s="157">
        <v>2027</v>
      </c>
      <c r="H183" s="179">
        <v>3</v>
      </c>
      <c r="I183" s="157" t="s">
        <v>464</v>
      </c>
    </row>
    <row r="184" spans="2:9" ht="32.25" thickBot="1">
      <c r="B184" s="179" t="s">
        <v>465</v>
      </c>
      <c r="C184" s="179" t="s">
        <v>219</v>
      </c>
      <c r="D184" s="179" t="s">
        <v>170</v>
      </c>
      <c r="E184" s="179" t="s">
        <v>170</v>
      </c>
      <c r="F184" s="179" t="s">
        <v>172</v>
      </c>
      <c r="G184" s="157">
        <v>350</v>
      </c>
      <c r="H184" s="179">
        <v>15</v>
      </c>
      <c r="I184" s="157" t="s">
        <v>228</v>
      </c>
    </row>
    <row r="185" spans="2:9" ht="79.5" thickBot="1">
      <c r="B185" s="179" t="s">
        <v>466</v>
      </c>
      <c r="C185" s="179" t="s">
        <v>219</v>
      </c>
      <c r="D185" s="179" t="s">
        <v>170</v>
      </c>
      <c r="E185" s="179" t="s">
        <v>170</v>
      </c>
      <c r="F185" s="179" t="s">
        <v>172</v>
      </c>
      <c r="G185" s="157">
        <v>948</v>
      </c>
      <c r="H185" s="179">
        <v>15</v>
      </c>
      <c r="I185" s="157" t="s">
        <v>467</v>
      </c>
    </row>
    <row r="186" spans="2:9" ht="63.75" thickBot="1">
      <c r="B186" s="179" t="s">
        <v>468</v>
      </c>
      <c r="C186" s="179" t="s">
        <v>469</v>
      </c>
      <c r="D186" s="179" t="s">
        <v>170</v>
      </c>
      <c r="E186" s="179" t="s">
        <v>170</v>
      </c>
      <c r="F186" s="179" t="s">
        <v>172</v>
      </c>
      <c r="G186" s="157">
        <v>1163</v>
      </c>
      <c r="H186" s="179">
        <v>15</v>
      </c>
      <c r="I186" s="157" t="s">
        <v>470</v>
      </c>
    </row>
    <row r="187" spans="2:9" ht="32.25" thickBot="1">
      <c r="B187" s="179" t="s">
        <v>471</v>
      </c>
      <c r="C187" s="179" t="s">
        <v>271</v>
      </c>
      <c r="D187" s="179" t="s">
        <v>170</v>
      </c>
      <c r="E187" s="179" t="s">
        <v>170</v>
      </c>
      <c r="F187" s="179" t="s">
        <v>172</v>
      </c>
      <c r="G187" s="157">
        <v>4073.8047999999999</v>
      </c>
      <c r="H187" s="179">
        <v>15</v>
      </c>
      <c r="I187" s="157" t="s">
        <v>472</v>
      </c>
    </row>
    <row r="188" spans="2:9" ht="32.25" thickBot="1">
      <c r="B188" s="179" t="s">
        <v>473</v>
      </c>
      <c r="C188" s="179" t="s">
        <v>452</v>
      </c>
      <c r="D188" s="179" t="s">
        <v>170</v>
      </c>
      <c r="E188" s="179" t="s">
        <v>170</v>
      </c>
      <c r="F188" s="179" t="s">
        <v>172</v>
      </c>
      <c r="G188" s="157">
        <v>1923.9583753469881</v>
      </c>
      <c r="H188" s="179">
        <v>15</v>
      </c>
      <c r="I188" s="157" t="s">
        <v>474</v>
      </c>
    </row>
    <row r="189" spans="2:9" ht="63.75" thickBot="1">
      <c r="B189" s="179" t="s">
        <v>475</v>
      </c>
      <c r="C189" s="179" t="s">
        <v>452</v>
      </c>
      <c r="D189" s="179" t="s">
        <v>170</v>
      </c>
      <c r="E189" s="179" t="s">
        <v>170</v>
      </c>
      <c r="F189" s="179" t="s">
        <v>172</v>
      </c>
      <c r="G189" s="157">
        <v>1923.9583753469881</v>
      </c>
      <c r="H189" s="179">
        <v>10</v>
      </c>
      <c r="I189" s="157" t="s">
        <v>474</v>
      </c>
    </row>
    <row r="190" spans="2:9" ht="48" thickBot="1">
      <c r="B190" s="179" t="s">
        <v>476</v>
      </c>
      <c r="C190" s="179" t="s">
        <v>452</v>
      </c>
      <c r="D190" s="179" t="s">
        <v>170</v>
      </c>
      <c r="E190" s="179" t="s">
        <v>170</v>
      </c>
      <c r="F190" s="179" t="s">
        <v>172</v>
      </c>
      <c r="G190" s="157">
        <v>3339.8975753469886</v>
      </c>
      <c r="H190" s="179">
        <v>10</v>
      </c>
      <c r="I190" s="157" t="s">
        <v>477</v>
      </c>
    </row>
    <row r="191" spans="2:9" ht="63.75" thickBot="1">
      <c r="B191" s="179" t="s">
        <v>478</v>
      </c>
      <c r="C191" s="179" t="s">
        <v>452</v>
      </c>
      <c r="D191" s="179" t="s">
        <v>170</v>
      </c>
      <c r="E191" s="179" t="s">
        <v>170</v>
      </c>
      <c r="F191" s="179" t="s">
        <v>172</v>
      </c>
      <c r="G191" s="157">
        <v>3884.4831671293173</v>
      </c>
      <c r="H191" s="179">
        <v>10</v>
      </c>
      <c r="I191" s="157" t="s">
        <v>479</v>
      </c>
    </row>
    <row r="192" spans="2:9" ht="48" thickBot="1">
      <c r="B192" s="179" t="s">
        <v>480</v>
      </c>
      <c r="C192" s="179" t="s">
        <v>216</v>
      </c>
      <c r="D192" s="179" t="s">
        <v>170</v>
      </c>
      <c r="E192" s="179" t="s">
        <v>170</v>
      </c>
      <c r="F192" s="179" t="s">
        <v>172</v>
      </c>
      <c r="G192" s="157">
        <v>168.41759999999999</v>
      </c>
      <c r="H192" s="179">
        <v>11</v>
      </c>
      <c r="I192" s="157" t="s">
        <v>283</v>
      </c>
    </row>
    <row r="193" spans="2:9" ht="32.25" thickBot="1">
      <c r="B193" s="179" t="s">
        <v>481</v>
      </c>
      <c r="C193" s="179" t="s">
        <v>482</v>
      </c>
      <c r="D193" s="179" t="s">
        <v>170</v>
      </c>
      <c r="E193" s="179" t="s">
        <v>170</v>
      </c>
      <c r="F193" s="179" t="s">
        <v>172</v>
      </c>
      <c r="G193" s="157">
        <v>280.64400000000001</v>
      </c>
      <c r="H193" s="179">
        <v>15</v>
      </c>
      <c r="I193" s="157" t="s">
        <v>483</v>
      </c>
    </row>
    <row r="194" spans="2:9" ht="32.25" thickBot="1">
      <c r="B194" s="179" t="s">
        <v>484</v>
      </c>
      <c r="C194" s="179" t="s">
        <v>485</v>
      </c>
      <c r="D194" s="179" t="s">
        <v>170</v>
      </c>
      <c r="E194" s="179" t="s">
        <v>170</v>
      </c>
      <c r="F194" s="179" t="s">
        <v>172</v>
      </c>
      <c r="G194" s="157">
        <v>127.764</v>
      </c>
      <c r="H194" s="179">
        <v>15</v>
      </c>
      <c r="I194" s="157" t="s">
        <v>486</v>
      </c>
    </row>
    <row r="195" spans="2:9" ht="32.25" thickBot="1">
      <c r="B195" s="179" t="s">
        <v>487</v>
      </c>
      <c r="C195" s="179" t="s">
        <v>488</v>
      </c>
      <c r="D195" s="179" t="s">
        <v>170</v>
      </c>
      <c r="E195" s="179" t="s">
        <v>170</v>
      </c>
      <c r="F195" s="179" t="s">
        <v>172</v>
      </c>
      <c r="G195" s="157">
        <v>1034</v>
      </c>
      <c r="H195" s="179">
        <v>15</v>
      </c>
      <c r="I195" s="157" t="s">
        <v>489</v>
      </c>
    </row>
    <row r="196" spans="2:9" ht="48" thickBot="1">
      <c r="B196" s="179" t="s">
        <v>490</v>
      </c>
      <c r="C196" s="179" t="s">
        <v>491</v>
      </c>
      <c r="D196" s="179" t="s">
        <v>170</v>
      </c>
      <c r="E196" s="179" t="s">
        <v>170</v>
      </c>
      <c r="F196" s="179" t="s">
        <v>172</v>
      </c>
      <c r="G196" s="157">
        <v>1216</v>
      </c>
      <c r="H196" s="179">
        <v>15</v>
      </c>
      <c r="I196" s="157" t="s">
        <v>492</v>
      </c>
    </row>
    <row r="197" spans="2:9" ht="16.5" thickBot="1">
      <c r="B197" s="179" t="s">
        <v>493</v>
      </c>
      <c r="C197" s="179" t="s">
        <v>271</v>
      </c>
      <c r="D197" s="179" t="s">
        <v>170</v>
      </c>
      <c r="E197" s="179" t="s">
        <v>170</v>
      </c>
      <c r="F197" s="179" t="s">
        <v>172</v>
      </c>
      <c r="G197" s="157">
        <v>395.47997025768416</v>
      </c>
      <c r="H197" s="179">
        <v>5</v>
      </c>
      <c r="I197" s="157" t="s">
        <v>494</v>
      </c>
    </row>
    <row r="198" spans="2:9" ht="32.25" thickBot="1">
      <c r="B198" s="179" t="s">
        <v>495</v>
      </c>
      <c r="C198" s="179" t="s">
        <v>227</v>
      </c>
      <c r="D198" s="179" t="s">
        <v>170</v>
      </c>
      <c r="E198" s="179" t="s">
        <v>170</v>
      </c>
      <c r="F198" s="179" t="s">
        <v>172</v>
      </c>
      <c r="G198" s="157">
        <v>533.66008800000009</v>
      </c>
      <c r="H198" s="179">
        <v>15</v>
      </c>
      <c r="I198" s="157" t="s">
        <v>496</v>
      </c>
    </row>
    <row r="199" spans="2:9" ht="16.5" thickBot="1">
      <c r="B199" s="179" t="s">
        <v>497</v>
      </c>
      <c r="C199" s="179" t="s">
        <v>498</v>
      </c>
      <c r="D199" s="179" t="s">
        <v>170</v>
      </c>
      <c r="E199" s="179" t="s">
        <v>170</v>
      </c>
      <c r="F199" s="179" t="s">
        <v>172</v>
      </c>
      <c r="G199" s="157">
        <v>402.68529825768411</v>
      </c>
      <c r="H199" s="179">
        <v>15</v>
      </c>
      <c r="I199" s="157" t="s">
        <v>499</v>
      </c>
    </row>
    <row r="200" spans="2:9" ht="32.25" thickBot="1">
      <c r="B200" s="179" t="s">
        <v>500</v>
      </c>
      <c r="C200" s="179" t="s">
        <v>501</v>
      </c>
      <c r="D200" s="179" t="s">
        <v>170</v>
      </c>
      <c r="E200" s="179" t="s">
        <v>170</v>
      </c>
      <c r="F200" s="179" t="s">
        <v>172</v>
      </c>
      <c r="G200" s="157">
        <v>2534.5320000000006</v>
      </c>
      <c r="H200" s="179">
        <v>13.3</v>
      </c>
      <c r="I200" s="157" t="s">
        <v>502</v>
      </c>
    </row>
    <row r="201" spans="2:9" ht="32.25" thickBot="1">
      <c r="B201" s="179" t="s">
        <v>244</v>
      </c>
      <c r="C201" s="179" t="s">
        <v>202</v>
      </c>
      <c r="D201" s="179" t="s">
        <v>170</v>
      </c>
      <c r="E201" s="179" t="s">
        <v>170</v>
      </c>
      <c r="F201" s="179" t="s">
        <v>172</v>
      </c>
      <c r="G201" s="157">
        <v>1279.2909527272727</v>
      </c>
      <c r="H201" s="179">
        <v>10</v>
      </c>
      <c r="I201" s="157" t="s">
        <v>503</v>
      </c>
    </row>
    <row r="202" spans="2:9" ht="63.75" thickBot="1">
      <c r="B202" s="179" t="s">
        <v>504</v>
      </c>
      <c r="C202" s="179" t="s">
        <v>505</v>
      </c>
      <c r="D202" s="179" t="s">
        <v>170</v>
      </c>
      <c r="E202" s="179" t="s">
        <v>170</v>
      </c>
      <c r="F202" s="179" t="s">
        <v>172</v>
      </c>
      <c r="G202" s="157">
        <v>193</v>
      </c>
      <c r="H202" s="179">
        <v>8</v>
      </c>
      <c r="I202" s="157" t="s">
        <v>506</v>
      </c>
    </row>
    <row r="203" spans="2:9" ht="32.25" thickBot="1">
      <c r="B203" s="179" t="s">
        <v>507</v>
      </c>
      <c r="C203" s="179" t="s">
        <v>485</v>
      </c>
      <c r="D203" s="179" t="s">
        <v>170</v>
      </c>
      <c r="E203" s="179" t="s">
        <v>170</v>
      </c>
      <c r="F203" s="179" t="s">
        <v>172</v>
      </c>
      <c r="G203" s="157">
        <v>63</v>
      </c>
      <c r="H203" s="179">
        <v>15</v>
      </c>
      <c r="I203" s="157" t="s">
        <v>508</v>
      </c>
    </row>
    <row r="204" spans="2:9" ht="32.25" thickBot="1">
      <c r="B204" s="179" t="s">
        <v>509</v>
      </c>
      <c r="C204" s="179" t="s">
        <v>438</v>
      </c>
      <c r="D204" s="179" t="s">
        <v>170</v>
      </c>
      <c r="E204" s="179" t="s">
        <v>170</v>
      </c>
      <c r="F204" s="179" t="s">
        <v>172</v>
      </c>
      <c r="G204" s="157">
        <v>549.39559999999938</v>
      </c>
      <c r="H204" s="179">
        <v>12</v>
      </c>
      <c r="I204" s="157" t="s">
        <v>510</v>
      </c>
    </row>
    <row r="205" spans="2:9" ht="32.25" thickBot="1">
      <c r="B205" s="179" t="s">
        <v>511</v>
      </c>
      <c r="C205" s="179" t="s">
        <v>438</v>
      </c>
      <c r="D205" s="179" t="s">
        <v>170</v>
      </c>
      <c r="E205" s="179" t="s">
        <v>170</v>
      </c>
      <c r="F205" s="179" t="s">
        <v>172</v>
      </c>
      <c r="G205" s="157">
        <v>620.67200000000048</v>
      </c>
      <c r="H205" s="179">
        <v>12</v>
      </c>
      <c r="I205" s="157" t="s">
        <v>512</v>
      </c>
    </row>
    <row r="206" spans="2:9" ht="95.25" thickBot="1">
      <c r="B206" s="179" t="s">
        <v>513</v>
      </c>
      <c r="C206" s="179" t="s">
        <v>488</v>
      </c>
      <c r="D206" s="179" t="s">
        <v>170</v>
      </c>
      <c r="E206" s="179" t="s">
        <v>170</v>
      </c>
      <c r="F206" s="179" t="s">
        <v>172</v>
      </c>
      <c r="G206" s="157">
        <v>501.84214143433735</v>
      </c>
      <c r="H206" s="179">
        <v>15</v>
      </c>
      <c r="I206" s="157" t="s">
        <v>514</v>
      </c>
    </row>
    <row r="207" spans="2:9" ht="95.25" thickBot="1">
      <c r="B207" s="179" t="s">
        <v>515</v>
      </c>
      <c r="C207" s="179" t="s">
        <v>488</v>
      </c>
      <c r="D207" s="179" t="s">
        <v>170</v>
      </c>
      <c r="E207" s="179" t="s">
        <v>170</v>
      </c>
      <c r="F207" s="179" t="s">
        <v>172</v>
      </c>
      <c r="G207" s="157">
        <v>353.45494143433734</v>
      </c>
      <c r="H207" s="179">
        <v>15</v>
      </c>
      <c r="I207" s="157" t="s">
        <v>516</v>
      </c>
    </row>
    <row r="208" spans="2:9" ht="32.25" thickBot="1">
      <c r="B208" s="179" t="s">
        <v>517</v>
      </c>
      <c r="C208" s="179" t="s">
        <v>518</v>
      </c>
      <c r="D208" s="179" t="s">
        <v>170</v>
      </c>
      <c r="E208" s="179" t="s">
        <v>170</v>
      </c>
      <c r="F208" s="179" t="s">
        <v>172</v>
      </c>
      <c r="G208" s="157">
        <v>766.60480000000007</v>
      </c>
      <c r="H208" s="179">
        <v>15</v>
      </c>
      <c r="I208" s="157" t="s">
        <v>519</v>
      </c>
    </row>
    <row r="209" spans="2:9" ht="48" thickBot="1">
      <c r="B209" s="179" t="s">
        <v>520</v>
      </c>
      <c r="C209" s="179" t="s">
        <v>521</v>
      </c>
      <c r="D209" s="179" t="s">
        <v>170</v>
      </c>
      <c r="E209" s="179" t="s">
        <v>170</v>
      </c>
      <c r="F209" s="179" t="s">
        <v>172</v>
      </c>
      <c r="G209" s="157">
        <v>42514.744923674283</v>
      </c>
      <c r="H209" s="179">
        <v>15</v>
      </c>
      <c r="I209" s="157" t="s">
        <v>522</v>
      </c>
    </row>
    <row r="210" spans="2:9" ht="32.25" thickBot="1">
      <c r="B210" s="179" t="s">
        <v>523</v>
      </c>
      <c r="C210" s="179" t="s">
        <v>261</v>
      </c>
      <c r="D210" s="179" t="s">
        <v>170</v>
      </c>
      <c r="E210" s="179" t="s">
        <v>170</v>
      </c>
      <c r="F210" s="179" t="s">
        <v>172</v>
      </c>
      <c r="G210" s="157">
        <v>1119.2688767093455</v>
      </c>
      <c r="H210" s="179">
        <v>12</v>
      </c>
      <c r="I210" s="157" t="s">
        <v>524</v>
      </c>
    </row>
    <row r="211" spans="2:9" ht="32.25" thickBot="1">
      <c r="B211" s="179" t="s">
        <v>525</v>
      </c>
      <c r="C211" s="179" t="s">
        <v>526</v>
      </c>
      <c r="D211" s="179" t="s">
        <v>170</v>
      </c>
      <c r="E211" s="179" t="s">
        <v>170</v>
      </c>
      <c r="F211" s="179" t="s">
        <v>172</v>
      </c>
      <c r="G211" s="157">
        <v>1275.6640767093454</v>
      </c>
      <c r="H211" s="179">
        <v>10</v>
      </c>
      <c r="I211" s="157" t="s">
        <v>527</v>
      </c>
    </row>
    <row r="212" spans="2:9" ht="48" thickBot="1">
      <c r="B212" s="179" t="s">
        <v>528</v>
      </c>
      <c r="C212" s="179" t="s">
        <v>529</v>
      </c>
      <c r="D212" s="179" t="s">
        <v>170</v>
      </c>
      <c r="E212" s="179" t="s">
        <v>170</v>
      </c>
      <c r="F212" s="179" t="s">
        <v>172</v>
      </c>
      <c r="G212" s="157">
        <v>5632.9195519999994</v>
      </c>
      <c r="H212" s="179">
        <v>15</v>
      </c>
      <c r="I212" s="157" t="s">
        <v>530</v>
      </c>
    </row>
    <row r="213" spans="2:9" ht="48" thickBot="1">
      <c r="B213" s="179" t="s">
        <v>531</v>
      </c>
      <c r="C213" s="179" t="s">
        <v>261</v>
      </c>
      <c r="D213" s="179" t="s">
        <v>170</v>
      </c>
      <c r="E213" s="179" t="s">
        <v>170</v>
      </c>
      <c r="F213" s="179" t="s">
        <v>172</v>
      </c>
      <c r="G213" s="157">
        <v>220.33440000000002</v>
      </c>
      <c r="H213" s="179">
        <v>4</v>
      </c>
      <c r="I213" s="157" t="s">
        <v>532</v>
      </c>
    </row>
    <row r="214" spans="2:9" ht="32.25" thickBot="1">
      <c r="B214" s="179" t="s">
        <v>533</v>
      </c>
      <c r="C214" s="179" t="s">
        <v>438</v>
      </c>
      <c r="D214" s="179" t="s">
        <v>170</v>
      </c>
      <c r="E214" s="179" t="s">
        <v>170</v>
      </c>
      <c r="F214" s="179" t="s">
        <v>172</v>
      </c>
      <c r="G214" s="157">
        <v>793.13628867555019</v>
      </c>
      <c r="H214" s="179">
        <v>5</v>
      </c>
      <c r="I214" s="157" t="s">
        <v>534</v>
      </c>
    </row>
    <row r="215" spans="2:9" ht="16.5" thickBot="1">
      <c r="B215" s="179" t="s">
        <v>535</v>
      </c>
      <c r="C215" s="179" t="s">
        <v>261</v>
      </c>
      <c r="D215" s="179" t="s">
        <v>170</v>
      </c>
      <c r="E215" s="179" t="s">
        <v>170</v>
      </c>
      <c r="F215" s="179" t="s">
        <v>172</v>
      </c>
      <c r="G215" s="157">
        <v>572.76109911596382</v>
      </c>
      <c r="H215" s="179">
        <v>8</v>
      </c>
      <c r="I215" s="157" t="s">
        <v>536</v>
      </c>
    </row>
    <row r="216" spans="2:9" ht="63.75" thickBot="1">
      <c r="B216" s="179" t="s">
        <v>537</v>
      </c>
      <c r="C216" s="179" t="s">
        <v>261</v>
      </c>
      <c r="D216" s="179" t="s">
        <v>170</v>
      </c>
      <c r="E216" s="179" t="s">
        <v>170</v>
      </c>
      <c r="F216" s="179" t="s">
        <v>172</v>
      </c>
      <c r="G216" s="157">
        <v>2394.0791756906278</v>
      </c>
      <c r="H216" s="179">
        <v>12</v>
      </c>
      <c r="I216" s="157" t="s">
        <v>538</v>
      </c>
    </row>
    <row r="217" spans="2:9" ht="48" thickBot="1">
      <c r="B217" s="179" t="s">
        <v>539</v>
      </c>
      <c r="C217" s="179" t="s">
        <v>485</v>
      </c>
      <c r="D217" s="179" t="s">
        <v>170</v>
      </c>
      <c r="E217" s="179" t="s">
        <v>170</v>
      </c>
      <c r="F217" s="179" t="s">
        <v>172</v>
      </c>
      <c r="G217" s="157">
        <v>100.75117780000001</v>
      </c>
      <c r="H217" s="179">
        <v>11</v>
      </c>
      <c r="I217" s="157" t="s">
        <v>540</v>
      </c>
    </row>
    <row r="218" spans="2:9" ht="63.75" thickBot="1">
      <c r="B218" s="179" t="s">
        <v>541</v>
      </c>
      <c r="C218" s="179" t="s">
        <v>438</v>
      </c>
      <c r="D218" s="179" t="s">
        <v>170</v>
      </c>
      <c r="E218" s="179" t="s">
        <v>170</v>
      </c>
      <c r="F218" s="179" t="s">
        <v>172</v>
      </c>
      <c r="G218" s="157">
        <v>2288.384547666667</v>
      </c>
      <c r="H218" s="179">
        <v>12</v>
      </c>
      <c r="I218" s="157" t="s">
        <v>542</v>
      </c>
    </row>
    <row r="219" spans="2:9" ht="48" thickBot="1">
      <c r="B219" s="179" t="s">
        <v>543</v>
      </c>
      <c r="C219" s="179" t="s">
        <v>438</v>
      </c>
      <c r="D219" s="179" t="s">
        <v>170</v>
      </c>
      <c r="E219" s="179" t="s">
        <v>170</v>
      </c>
      <c r="F219" s="179" t="s">
        <v>172</v>
      </c>
      <c r="G219" s="157">
        <v>1816.2495000000001</v>
      </c>
      <c r="H219" s="179">
        <v>12</v>
      </c>
      <c r="I219" s="157" t="s">
        <v>544</v>
      </c>
    </row>
    <row r="220" spans="2:9" ht="48" thickBot="1">
      <c r="B220" s="179" t="s">
        <v>545</v>
      </c>
      <c r="C220" s="179" t="s">
        <v>518</v>
      </c>
      <c r="D220" s="179" t="s">
        <v>170</v>
      </c>
      <c r="E220" s="179" t="s">
        <v>170</v>
      </c>
      <c r="F220" s="179" t="s">
        <v>172</v>
      </c>
      <c r="G220" s="157">
        <v>35</v>
      </c>
      <c r="H220" s="179">
        <v>8</v>
      </c>
      <c r="I220" s="157" t="s">
        <v>546</v>
      </c>
    </row>
    <row r="221" spans="2:9" ht="48" thickBot="1">
      <c r="B221" s="179" t="s">
        <v>547</v>
      </c>
      <c r="C221" s="179" t="s">
        <v>518</v>
      </c>
      <c r="D221" s="179" t="s">
        <v>170</v>
      </c>
      <c r="E221" s="179" t="s">
        <v>170</v>
      </c>
      <c r="F221" s="179" t="s">
        <v>172</v>
      </c>
      <c r="G221" s="157">
        <v>303.26400000000001</v>
      </c>
      <c r="H221" s="179">
        <v>10</v>
      </c>
      <c r="I221" s="157" t="s">
        <v>548</v>
      </c>
    </row>
    <row r="222" spans="2:9" ht="32.25" thickBot="1">
      <c r="B222" s="179" t="s">
        <v>549</v>
      </c>
      <c r="C222" s="179" t="s">
        <v>359</v>
      </c>
      <c r="D222" s="179" t="s">
        <v>170</v>
      </c>
      <c r="E222" s="179" t="s">
        <v>170</v>
      </c>
      <c r="F222" s="179" t="s">
        <v>172</v>
      </c>
      <c r="G222" s="157">
        <v>676.89439999999968</v>
      </c>
      <c r="H222" s="179">
        <v>7.1</v>
      </c>
      <c r="I222" s="157" t="s">
        <v>550</v>
      </c>
    </row>
    <row r="223" spans="2:9" ht="63.75" thickBot="1">
      <c r="B223" s="179" t="s">
        <v>551</v>
      </c>
      <c r="C223" s="179" t="s">
        <v>271</v>
      </c>
      <c r="D223" s="179" t="s">
        <v>170</v>
      </c>
      <c r="E223" s="179" t="s">
        <v>170</v>
      </c>
      <c r="F223" s="179" t="s">
        <v>172</v>
      </c>
      <c r="G223" s="157">
        <v>300.12666392744313</v>
      </c>
      <c r="H223" s="179">
        <v>12</v>
      </c>
      <c r="I223" s="157" t="s">
        <v>552</v>
      </c>
    </row>
    <row r="224" spans="2:9" ht="32.25" thickBot="1">
      <c r="B224" s="179" t="s">
        <v>553</v>
      </c>
      <c r="C224" s="179" t="s">
        <v>554</v>
      </c>
      <c r="D224" s="179" t="s">
        <v>170</v>
      </c>
      <c r="E224" s="179" t="s">
        <v>170</v>
      </c>
      <c r="F224" s="179" t="s">
        <v>172</v>
      </c>
      <c r="G224" s="157">
        <v>469.73795555555444</v>
      </c>
      <c r="H224" s="179">
        <v>10</v>
      </c>
      <c r="I224" s="157" t="s">
        <v>555</v>
      </c>
    </row>
    <row r="225" spans="2:9" ht="48" thickBot="1">
      <c r="B225" s="179" t="s">
        <v>556</v>
      </c>
      <c r="C225" s="179" t="s">
        <v>521</v>
      </c>
      <c r="D225" s="179" t="s">
        <v>170</v>
      </c>
      <c r="E225" s="179" t="s">
        <v>170</v>
      </c>
      <c r="F225" s="179" t="s">
        <v>172</v>
      </c>
      <c r="G225" s="157">
        <v>234.29880885823292</v>
      </c>
      <c r="H225" s="179">
        <v>5</v>
      </c>
      <c r="I225" s="157" t="s">
        <v>557</v>
      </c>
    </row>
    <row r="226" spans="2:9" ht="48" thickBot="1">
      <c r="B226" s="179" t="s">
        <v>558</v>
      </c>
      <c r="C226" s="179" t="s">
        <v>559</v>
      </c>
      <c r="D226" s="179" t="s">
        <v>170</v>
      </c>
      <c r="E226" s="179" t="s">
        <v>170</v>
      </c>
      <c r="F226" s="179" t="s">
        <v>172</v>
      </c>
      <c r="G226" s="157">
        <v>441</v>
      </c>
      <c r="H226" s="179">
        <v>12</v>
      </c>
      <c r="I226" s="157" t="s">
        <v>560</v>
      </c>
    </row>
    <row r="227" spans="2:9" ht="32.25" thickBot="1">
      <c r="B227" s="179" t="s">
        <v>561</v>
      </c>
      <c r="C227" s="179" t="s">
        <v>562</v>
      </c>
      <c r="D227" s="179" t="s">
        <v>170</v>
      </c>
      <c r="E227" s="179" t="s">
        <v>170</v>
      </c>
      <c r="F227" s="179" t="s">
        <v>172</v>
      </c>
      <c r="G227" s="157">
        <v>1898.6931599999989</v>
      </c>
      <c r="H227" s="179">
        <v>12</v>
      </c>
      <c r="I227" s="157" t="s">
        <v>563</v>
      </c>
    </row>
    <row r="228" spans="2:9" ht="63.75" thickBot="1">
      <c r="B228" s="179" t="s">
        <v>564</v>
      </c>
      <c r="C228" s="179" t="s">
        <v>562</v>
      </c>
      <c r="D228" s="179" t="s">
        <v>170</v>
      </c>
      <c r="E228" s="179" t="s">
        <v>170</v>
      </c>
      <c r="F228" s="179" t="s">
        <v>172</v>
      </c>
      <c r="G228" s="157">
        <v>1118.4759040000008</v>
      </c>
      <c r="H228" s="179">
        <v>12</v>
      </c>
      <c r="I228" s="157" t="s">
        <v>565</v>
      </c>
    </row>
    <row r="229" spans="2:9" ht="32.25" thickBot="1">
      <c r="B229" s="179" t="s">
        <v>566</v>
      </c>
      <c r="C229" s="179" t="s">
        <v>567</v>
      </c>
      <c r="D229" s="179" t="s">
        <v>170</v>
      </c>
      <c r="E229" s="179" t="s">
        <v>170</v>
      </c>
      <c r="F229" s="179" t="s">
        <v>172</v>
      </c>
      <c r="G229" s="157">
        <v>1268.8</v>
      </c>
      <c r="H229" s="179">
        <v>12</v>
      </c>
      <c r="I229" s="157" t="s">
        <v>568</v>
      </c>
    </row>
    <row r="230" spans="2:9" ht="63.75" thickBot="1">
      <c r="B230" s="179" t="s">
        <v>569</v>
      </c>
      <c r="C230" s="179" t="s">
        <v>570</v>
      </c>
      <c r="D230" s="179" t="s">
        <v>170</v>
      </c>
      <c r="E230" s="179" t="s">
        <v>170</v>
      </c>
      <c r="F230" s="179" t="s">
        <v>172</v>
      </c>
      <c r="G230" s="157">
        <v>549.54899999999998</v>
      </c>
      <c r="H230" s="179">
        <v>12</v>
      </c>
      <c r="I230" s="157" t="s">
        <v>571</v>
      </c>
    </row>
    <row r="231" spans="2:9" ht="63.75" thickBot="1">
      <c r="B231" s="179" t="s">
        <v>572</v>
      </c>
      <c r="C231" s="179" t="s">
        <v>570</v>
      </c>
      <c r="D231" s="179" t="s">
        <v>170</v>
      </c>
      <c r="E231" s="179" t="s">
        <v>170</v>
      </c>
      <c r="F231" s="179" t="s">
        <v>172</v>
      </c>
      <c r="G231" s="157">
        <v>2479.451520000001</v>
      </c>
      <c r="H231" s="179">
        <v>12</v>
      </c>
      <c r="I231" s="157" t="s">
        <v>573</v>
      </c>
    </row>
    <row r="232" spans="2:9" ht="48" thickBot="1">
      <c r="B232" s="179" t="s">
        <v>574</v>
      </c>
      <c r="C232" s="179" t="s">
        <v>401</v>
      </c>
      <c r="D232" s="179" t="s">
        <v>170</v>
      </c>
      <c r="E232" s="179" t="s">
        <v>170</v>
      </c>
      <c r="F232" s="179" t="s">
        <v>172</v>
      </c>
      <c r="G232" s="157">
        <v>1418</v>
      </c>
      <c r="H232" s="179">
        <v>10</v>
      </c>
      <c r="I232" s="157" t="s">
        <v>575</v>
      </c>
    </row>
    <row r="233" spans="2:9" ht="32.25" thickBot="1">
      <c r="B233" s="179" t="s">
        <v>576</v>
      </c>
      <c r="C233" s="179" t="s">
        <v>577</v>
      </c>
      <c r="D233" s="179" t="s">
        <v>170</v>
      </c>
      <c r="E233" s="179" t="s">
        <v>170</v>
      </c>
      <c r="F233" s="179" t="s">
        <v>172</v>
      </c>
      <c r="G233" s="157">
        <v>1289.2776000000008</v>
      </c>
      <c r="H233" s="179">
        <v>12</v>
      </c>
      <c r="I233" s="157" t="s">
        <v>578</v>
      </c>
    </row>
    <row r="234" spans="2:9" ht="32.25" thickBot="1">
      <c r="B234" s="179" t="s">
        <v>579</v>
      </c>
      <c r="C234" s="179" t="s">
        <v>580</v>
      </c>
      <c r="D234" s="179" t="s">
        <v>170</v>
      </c>
      <c r="E234" s="179" t="s">
        <v>170</v>
      </c>
      <c r="F234" s="179" t="s">
        <v>172</v>
      </c>
      <c r="G234" s="157">
        <v>1511.8754560000002</v>
      </c>
      <c r="H234" s="179">
        <v>10</v>
      </c>
      <c r="I234" s="157" t="s">
        <v>581</v>
      </c>
    </row>
    <row r="235" spans="2:9" ht="32.25" thickBot="1">
      <c r="B235" s="179" t="s">
        <v>582</v>
      </c>
      <c r="C235" s="179" t="s">
        <v>482</v>
      </c>
      <c r="D235" s="179" t="s">
        <v>170</v>
      </c>
      <c r="E235" s="179" t="s">
        <v>170</v>
      </c>
      <c r="F235" s="179" t="s">
        <v>172</v>
      </c>
      <c r="G235" s="157">
        <v>9235.2000000000007</v>
      </c>
      <c r="H235" s="179">
        <v>20</v>
      </c>
      <c r="I235" s="157" t="s">
        <v>583</v>
      </c>
    </row>
    <row r="236" spans="2:9" ht="32.25" thickBot="1">
      <c r="B236" s="179" t="s">
        <v>212</v>
      </c>
      <c r="C236" s="179" t="s">
        <v>584</v>
      </c>
      <c r="D236" s="179" t="s">
        <v>170</v>
      </c>
      <c r="E236" s="179" t="s">
        <v>170</v>
      </c>
      <c r="F236" s="179" t="s">
        <v>172</v>
      </c>
      <c r="G236" s="157">
        <v>56.5032</v>
      </c>
      <c r="H236" s="179">
        <v>5</v>
      </c>
      <c r="I236" s="157" t="s">
        <v>585</v>
      </c>
    </row>
    <row r="237" spans="2:9" ht="32.25" thickBot="1">
      <c r="B237" s="179" t="s">
        <v>586</v>
      </c>
      <c r="C237" s="179" t="s">
        <v>587</v>
      </c>
      <c r="D237" s="179" t="s">
        <v>170</v>
      </c>
      <c r="E237" s="179" t="s">
        <v>170</v>
      </c>
      <c r="F237" s="179" t="s">
        <v>172</v>
      </c>
      <c r="G237" s="157">
        <v>1259232.0000000019</v>
      </c>
      <c r="H237" s="179">
        <v>4</v>
      </c>
      <c r="I237" s="157" t="s">
        <v>588</v>
      </c>
    </row>
    <row r="238" spans="2:9" ht="16.5" thickBot="1">
      <c r="B238" s="179" t="s">
        <v>589</v>
      </c>
      <c r="C238" s="179" t="s">
        <v>590</v>
      </c>
      <c r="D238" s="179" t="s">
        <v>170</v>
      </c>
      <c r="E238" s="179" t="s">
        <v>170</v>
      </c>
      <c r="F238" s="179" t="s">
        <v>172</v>
      </c>
      <c r="G238" s="157">
        <v>895</v>
      </c>
      <c r="H238" s="179">
        <v>4</v>
      </c>
      <c r="I238" s="157" t="s">
        <v>591</v>
      </c>
    </row>
    <row r="239" spans="2:9" ht="32.25" thickBot="1">
      <c r="B239" s="179" t="s">
        <v>592</v>
      </c>
      <c r="C239" s="179" t="s">
        <v>362</v>
      </c>
      <c r="D239" s="179" t="s">
        <v>170</v>
      </c>
      <c r="E239" s="179" t="s">
        <v>170</v>
      </c>
      <c r="F239" s="179" t="s">
        <v>172</v>
      </c>
      <c r="G239" s="157">
        <v>196.56000000000003</v>
      </c>
      <c r="H239" s="179">
        <v>10</v>
      </c>
      <c r="I239" s="157" t="s">
        <v>593</v>
      </c>
    </row>
    <row r="240" spans="2:9" ht="32.25" thickBot="1">
      <c r="B240" s="179" t="s">
        <v>594</v>
      </c>
      <c r="C240" s="179" t="s">
        <v>595</v>
      </c>
      <c r="D240" s="179" t="s">
        <v>170</v>
      </c>
      <c r="E240" s="179" t="s">
        <v>170</v>
      </c>
      <c r="F240" s="179" t="s">
        <v>172</v>
      </c>
      <c r="G240" s="157">
        <v>159.25142369665326</v>
      </c>
      <c r="H240" s="179">
        <v>15</v>
      </c>
      <c r="I240" s="157" t="s">
        <v>596</v>
      </c>
    </row>
    <row r="241" spans="2:9" ht="32.25" thickBot="1">
      <c r="B241" s="179" t="s">
        <v>597</v>
      </c>
      <c r="C241" s="179" t="s">
        <v>598</v>
      </c>
      <c r="D241" s="179" t="s">
        <v>170</v>
      </c>
      <c r="E241" s="179" t="s">
        <v>170</v>
      </c>
      <c r="F241" s="179" t="s">
        <v>172</v>
      </c>
      <c r="G241" s="157">
        <v>308.17849478661316</v>
      </c>
      <c r="H241" s="179">
        <v>10</v>
      </c>
      <c r="I241" s="157" t="s">
        <v>599</v>
      </c>
    </row>
    <row r="242" spans="2:9" ht="32.25" thickBot="1">
      <c r="B242" s="179" t="s">
        <v>600</v>
      </c>
      <c r="C242" s="179" t="s">
        <v>601</v>
      </c>
      <c r="D242" s="179" t="s">
        <v>170</v>
      </c>
      <c r="E242" s="179" t="s">
        <v>170</v>
      </c>
      <c r="F242" s="179" t="s">
        <v>172</v>
      </c>
      <c r="G242" s="157">
        <v>501.22176000000002</v>
      </c>
      <c r="H242" s="179">
        <v>15</v>
      </c>
      <c r="I242" s="157" t="s">
        <v>602</v>
      </c>
    </row>
    <row r="243" spans="2:9" ht="32.25" thickBot="1">
      <c r="B243" s="179" t="s">
        <v>603</v>
      </c>
      <c r="C243" s="179" t="s">
        <v>529</v>
      </c>
      <c r="D243" s="179" t="s">
        <v>170</v>
      </c>
      <c r="E243" s="179" t="s">
        <v>170</v>
      </c>
      <c r="F243" s="179" t="s">
        <v>172</v>
      </c>
      <c r="G243" s="157">
        <v>12582.086400000002</v>
      </c>
      <c r="H243" s="179">
        <v>14</v>
      </c>
      <c r="I243" s="157" t="s">
        <v>604</v>
      </c>
    </row>
    <row r="244" spans="2:9" ht="32.25" thickBot="1">
      <c r="B244" s="179" t="s">
        <v>605</v>
      </c>
      <c r="C244" s="179" t="s">
        <v>518</v>
      </c>
      <c r="D244" s="179" t="s">
        <v>170</v>
      </c>
      <c r="E244" s="179" t="s">
        <v>170</v>
      </c>
      <c r="F244" s="179" t="s">
        <v>172</v>
      </c>
      <c r="G244" s="157">
        <v>177.49368000000001</v>
      </c>
      <c r="H244" s="179">
        <v>13</v>
      </c>
      <c r="I244" s="157" t="s">
        <v>606</v>
      </c>
    </row>
    <row r="245" spans="2:9" ht="32.25" thickBot="1">
      <c r="B245" s="179" t="s">
        <v>607</v>
      </c>
      <c r="C245" s="179" t="s">
        <v>608</v>
      </c>
      <c r="D245" s="179" t="s">
        <v>170</v>
      </c>
      <c r="E245" s="179" t="s">
        <v>170</v>
      </c>
      <c r="F245" s="179" t="s">
        <v>172</v>
      </c>
      <c r="G245" s="157">
        <v>1040</v>
      </c>
      <c r="H245" s="179">
        <v>10</v>
      </c>
      <c r="I245" s="157" t="s">
        <v>609</v>
      </c>
    </row>
    <row r="246" spans="2:9" ht="32.25" thickBot="1">
      <c r="B246" s="179" t="s">
        <v>610</v>
      </c>
      <c r="C246" s="179" t="s">
        <v>611</v>
      </c>
      <c r="D246" s="179" t="s">
        <v>170</v>
      </c>
      <c r="E246" s="179" t="s">
        <v>170</v>
      </c>
      <c r="F246" s="179" t="s">
        <v>172</v>
      </c>
      <c r="G246" s="157">
        <v>37.886784000000034</v>
      </c>
      <c r="H246" s="179">
        <v>5</v>
      </c>
      <c r="I246" s="157" t="s">
        <v>612</v>
      </c>
    </row>
    <row r="247" spans="2:9" ht="32.25" thickBot="1">
      <c r="B247" s="179" t="s">
        <v>613</v>
      </c>
      <c r="C247" s="179" t="s">
        <v>614</v>
      </c>
      <c r="D247" s="179" t="s">
        <v>170</v>
      </c>
      <c r="E247" s="179" t="s">
        <v>170</v>
      </c>
      <c r="F247" s="179" t="s">
        <v>172</v>
      </c>
      <c r="G247" s="157">
        <v>76</v>
      </c>
      <c r="H247" s="179">
        <v>15</v>
      </c>
      <c r="I247" s="157" t="s">
        <v>615</v>
      </c>
    </row>
    <row r="248" spans="2:9" ht="32.25" thickBot="1">
      <c r="B248" s="179" t="s">
        <v>616</v>
      </c>
      <c r="C248" s="179" t="s">
        <v>617</v>
      </c>
      <c r="D248" s="179" t="s">
        <v>170</v>
      </c>
      <c r="E248" s="179" t="s">
        <v>170</v>
      </c>
      <c r="F248" s="179" t="s">
        <v>172</v>
      </c>
      <c r="G248" s="157">
        <v>402.48</v>
      </c>
      <c r="H248" s="179">
        <v>15</v>
      </c>
      <c r="I248" s="157" t="s">
        <v>618</v>
      </c>
    </row>
    <row r="249" spans="2:9" ht="32.25" thickBot="1">
      <c r="B249" s="179" t="s">
        <v>619</v>
      </c>
      <c r="C249" s="179" t="s">
        <v>620</v>
      </c>
      <c r="D249" s="179" t="s">
        <v>170</v>
      </c>
      <c r="E249" s="179" t="s">
        <v>170</v>
      </c>
      <c r="F249" s="179" t="s">
        <v>172</v>
      </c>
      <c r="G249" s="157">
        <v>46.799999999999983</v>
      </c>
      <c r="H249" s="179">
        <v>7</v>
      </c>
      <c r="I249" s="157" t="s">
        <v>621</v>
      </c>
    </row>
    <row r="250" spans="2:9" ht="32.25" thickBot="1">
      <c r="B250" s="179" t="s">
        <v>622</v>
      </c>
      <c r="C250" s="179" t="s">
        <v>623</v>
      </c>
      <c r="D250" s="179" t="s">
        <v>170</v>
      </c>
      <c r="E250" s="179" t="s">
        <v>170</v>
      </c>
      <c r="F250" s="179" t="s">
        <v>172</v>
      </c>
      <c r="G250" s="157">
        <v>20000</v>
      </c>
      <c r="H250" s="179">
        <v>10</v>
      </c>
      <c r="I250" s="157" t="s">
        <v>624</v>
      </c>
    </row>
    <row r="251" spans="2:9" ht="32.25" thickBot="1">
      <c r="B251" s="179" t="s">
        <v>625</v>
      </c>
      <c r="C251" s="179" t="s">
        <v>529</v>
      </c>
      <c r="D251" s="179" t="s">
        <v>170</v>
      </c>
      <c r="E251" s="179" t="s">
        <v>170</v>
      </c>
      <c r="F251" s="179" t="s">
        <v>172</v>
      </c>
      <c r="G251" s="157">
        <v>1182</v>
      </c>
      <c r="H251" s="179">
        <v>15</v>
      </c>
      <c r="I251" s="157" t="s">
        <v>626</v>
      </c>
    </row>
    <row r="252" spans="2:9" ht="63.75" thickBot="1">
      <c r="B252" s="179" t="s">
        <v>627</v>
      </c>
      <c r="C252" s="179" t="s">
        <v>271</v>
      </c>
      <c r="D252" s="179" t="s">
        <v>170</v>
      </c>
      <c r="E252" s="179" t="s">
        <v>170</v>
      </c>
      <c r="F252" s="179" t="s">
        <v>172</v>
      </c>
      <c r="G252" s="157">
        <v>226.2</v>
      </c>
      <c r="H252" s="179">
        <v>13</v>
      </c>
      <c r="I252" s="157" t="s">
        <v>628</v>
      </c>
    </row>
    <row r="253" spans="2:9" ht="32.25" thickBot="1">
      <c r="B253" s="179" t="s">
        <v>629</v>
      </c>
      <c r="C253" s="179" t="s">
        <v>630</v>
      </c>
      <c r="D253" s="179" t="s">
        <v>170</v>
      </c>
      <c r="E253" s="179" t="s">
        <v>170</v>
      </c>
      <c r="F253" s="179" t="s">
        <v>172</v>
      </c>
      <c r="G253" s="157">
        <v>5839.9848000000002</v>
      </c>
      <c r="H253" s="179">
        <v>15</v>
      </c>
      <c r="I253" s="157" t="s">
        <v>631</v>
      </c>
    </row>
    <row r="254" spans="2:9" ht="32.25" thickBot="1">
      <c r="B254" s="179" t="s">
        <v>632</v>
      </c>
      <c r="C254" s="179" t="s">
        <v>271</v>
      </c>
      <c r="D254" s="179" t="s">
        <v>170</v>
      </c>
      <c r="E254" s="179" t="s">
        <v>170</v>
      </c>
      <c r="F254" s="179" t="s">
        <v>172</v>
      </c>
      <c r="G254" s="157">
        <v>5607.8879999999999</v>
      </c>
      <c r="H254" s="179">
        <v>15</v>
      </c>
      <c r="I254" s="157" t="s">
        <v>633</v>
      </c>
    </row>
    <row r="255" spans="2:9" ht="32.25" thickBot="1">
      <c r="B255" s="179" t="s">
        <v>634</v>
      </c>
      <c r="C255" s="179" t="s">
        <v>635</v>
      </c>
      <c r="D255" s="179" t="s">
        <v>170</v>
      </c>
      <c r="E255" s="179" t="s">
        <v>170</v>
      </c>
      <c r="F255" s="179" t="s">
        <v>172</v>
      </c>
      <c r="G255" s="157">
        <v>552.97840000000008</v>
      </c>
      <c r="H255" s="179">
        <v>10</v>
      </c>
      <c r="I255" s="157" t="s">
        <v>636</v>
      </c>
    </row>
    <row r="256" spans="2:9" ht="48" thickBot="1">
      <c r="B256" s="179" t="s">
        <v>637</v>
      </c>
      <c r="C256" s="179" t="s">
        <v>638</v>
      </c>
      <c r="D256" s="179" t="s">
        <v>170</v>
      </c>
      <c r="E256" s="179" t="s">
        <v>170</v>
      </c>
      <c r="F256" s="179" t="s">
        <v>172</v>
      </c>
      <c r="G256" s="157">
        <v>6716.8608000000004</v>
      </c>
      <c r="H256" s="179">
        <v>15</v>
      </c>
      <c r="I256" s="157" t="s">
        <v>639</v>
      </c>
    </row>
    <row r="257" spans="2:9" ht="32.25" thickBot="1">
      <c r="B257" s="179" t="s">
        <v>640</v>
      </c>
      <c r="C257" s="179" t="s">
        <v>641</v>
      </c>
      <c r="D257" s="179" t="s">
        <v>170</v>
      </c>
      <c r="E257" s="179" t="s">
        <v>170</v>
      </c>
      <c r="F257" s="179" t="s">
        <v>172</v>
      </c>
      <c r="G257" s="157">
        <v>3000</v>
      </c>
      <c r="H257" s="179">
        <v>5</v>
      </c>
      <c r="I257" s="157" t="s">
        <v>642</v>
      </c>
    </row>
    <row r="258" spans="2:9" ht="32.25" thickBot="1">
      <c r="B258" s="179" t="s">
        <v>643</v>
      </c>
      <c r="C258" s="179" t="s">
        <v>644</v>
      </c>
      <c r="D258" s="179" t="s">
        <v>170</v>
      </c>
      <c r="E258" s="179" t="s">
        <v>170</v>
      </c>
      <c r="F258" s="179" t="s">
        <v>172</v>
      </c>
      <c r="G258" s="157">
        <v>188000</v>
      </c>
      <c r="H258" s="179">
        <v>15</v>
      </c>
      <c r="I258" s="157" t="s">
        <v>645</v>
      </c>
    </row>
    <row r="259" spans="2:9" ht="32.25" thickBot="1">
      <c r="B259" s="179" t="s">
        <v>646</v>
      </c>
      <c r="C259" s="179" t="s">
        <v>429</v>
      </c>
      <c r="D259" s="179" t="s">
        <v>170</v>
      </c>
      <c r="E259" s="179" t="s">
        <v>170</v>
      </c>
      <c r="F259" s="179" t="s">
        <v>172</v>
      </c>
      <c r="G259" s="157">
        <v>164</v>
      </c>
      <c r="H259" s="179">
        <v>7</v>
      </c>
      <c r="I259" s="157" t="s">
        <v>647</v>
      </c>
    </row>
    <row r="260" spans="2:9" ht="32.25" thickBot="1">
      <c r="B260" s="179" t="s">
        <v>648</v>
      </c>
      <c r="C260" s="179" t="s">
        <v>649</v>
      </c>
      <c r="D260" s="179" t="s">
        <v>170</v>
      </c>
      <c r="E260" s="179" t="s">
        <v>170</v>
      </c>
      <c r="F260" s="179" t="s">
        <v>172</v>
      </c>
      <c r="G260" s="157">
        <v>468.00000000000091</v>
      </c>
      <c r="H260" s="179">
        <v>15</v>
      </c>
      <c r="I260" s="157" t="s">
        <v>650</v>
      </c>
    </row>
    <row r="261" spans="2:9" ht="48" thickBot="1">
      <c r="B261" s="179" t="s">
        <v>651</v>
      </c>
      <c r="C261" s="179" t="s">
        <v>429</v>
      </c>
      <c r="D261" s="179" t="s">
        <v>170</v>
      </c>
      <c r="E261" s="179" t="s">
        <v>170</v>
      </c>
      <c r="F261" s="179" t="s">
        <v>172</v>
      </c>
      <c r="G261" s="157">
        <v>85.86</v>
      </c>
      <c r="H261" s="179">
        <v>15</v>
      </c>
      <c r="I261" s="157" t="s">
        <v>652</v>
      </c>
    </row>
    <row r="262" spans="2:9" ht="48" thickBot="1">
      <c r="B262" s="179" t="s">
        <v>653</v>
      </c>
      <c r="C262" s="179" t="s">
        <v>429</v>
      </c>
      <c r="D262" s="179" t="s">
        <v>170</v>
      </c>
      <c r="E262" s="179" t="s">
        <v>170</v>
      </c>
      <c r="F262" s="179" t="s">
        <v>172</v>
      </c>
      <c r="G262" s="157">
        <v>42.75</v>
      </c>
      <c r="H262" s="179">
        <v>15</v>
      </c>
      <c r="I262" s="157" t="s">
        <v>654</v>
      </c>
    </row>
    <row r="263" spans="2:9" ht="32.25" thickBot="1">
      <c r="B263" s="179" t="s">
        <v>655</v>
      </c>
      <c r="C263" s="179" t="s">
        <v>429</v>
      </c>
      <c r="D263" s="179" t="s">
        <v>170</v>
      </c>
      <c r="E263" s="179" t="s">
        <v>170</v>
      </c>
      <c r="F263" s="179" t="s">
        <v>172</v>
      </c>
      <c r="G263" s="157">
        <v>76</v>
      </c>
      <c r="H263" s="179">
        <v>15</v>
      </c>
      <c r="I263" s="157" t="s">
        <v>615</v>
      </c>
    </row>
    <row r="264" spans="2:9" ht="48" thickBot="1">
      <c r="B264" s="179" t="s">
        <v>656</v>
      </c>
      <c r="C264" s="179" t="s">
        <v>429</v>
      </c>
      <c r="D264" s="179" t="s">
        <v>170</v>
      </c>
      <c r="E264" s="179" t="s">
        <v>170</v>
      </c>
      <c r="F264" s="179" t="s">
        <v>172</v>
      </c>
      <c r="G264" s="157">
        <v>76</v>
      </c>
      <c r="H264" s="179">
        <v>15</v>
      </c>
      <c r="I264" s="157" t="s">
        <v>615</v>
      </c>
    </row>
    <row r="265" spans="2:9" ht="48" thickBot="1">
      <c r="B265" s="179" t="s">
        <v>657</v>
      </c>
      <c r="C265" s="179" t="s">
        <v>227</v>
      </c>
      <c r="D265" s="179" t="s">
        <v>170</v>
      </c>
      <c r="E265" s="179" t="s">
        <v>170</v>
      </c>
      <c r="F265" s="179" t="s">
        <v>172</v>
      </c>
      <c r="G265" s="157">
        <v>912.77916277820441</v>
      </c>
      <c r="H265" s="179">
        <v>15</v>
      </c>
      <c r="I265" s="157" t="s">
        <v>658</v>
      </c>
    </row>
    <row r="266" spans="2:9" ht="48" thickBot="1">
      <c r="B266" s="179" t="s">
        <v>659</v>
      </c>
      <c r="C266" s="179" t="s">
        <v>227</v>
      </c>
      <c r="D266" s="179" t="s">
        <v>170</v>
      </c>
      <c r="E266" s="179" t="s">
        <v>170</v>
      </c>
      <c r="F266" s="179" t="s">
        <v>172</v>
      </c>
      <c r="G266" s="157">
        <v>4824.0142281542367</v>
      </c>
      <c r="H266" s="179">
        <v>15</v>
      </c>
      <c r="I266" s="157" t="s">
        <v>660</v>
      </c>
    </row>
    <row r="267" spans="2:9" ht="79.5" thickBot="1">
      <c r="B267" s="179" t="s">
        <v>661</v>
      </c>
      <c r="C267" s="179" t="s">
        <v>222</v>
      </c>
      <c r="D267" s="179" t="s">
        <v>170</v>
      </c>
      <c r="E267" s="179" t="s">
        <v>170</v>
      </c>
      <c r="F267" s="179" t="s">
        <v>172</v>
      </c>
      <c r="G267" s="157">
        <v>2273.7621865921533</v>
      </c>
      <c r="H267" s="179">
        <v>15</v>
      </c>
      <c r="I267" s="157" t="s">
        <v>662</v>
      </c>
    </row>
    <row r="268" spans="2:9" ht="32.25" thickBot="1">
      <c r="B268" s="179" t="s">
        <v>663</v>
      </c>
      <c r="C268" s="179" t="s">
        <v>429</v>
      </c>
      <c r="D268" s="179" t="s">
        <v>170</v>
      </c>
      <c r="E268" s="179" t="s">
        <v>170</v>
      </c>
      <c r="F268" s="179" t="s">
        <v>172</v>
      </c>
      <c r="G268" s="157">
        <v>300</v>
      </c>
      <c r="H268" s="179">
        <v>7</v>
      </c>
      <c r="I268" s="157" t="s">
        <v>217</v>
      </c>
    </row>
    <row r="269" spans="2:9" ht="32.25" thickBot="1">
      <c r="B269" s="179" t="s">
        <v>664</v>
      </c>
      <c r="C269" s="179" t="s">
        <v>488</v>
      </c>
      <c r="D269" s="179" t="s">
        <v>170</v>
      </c>
      <c r="E269" s="179" t="s">
        <v>170</v>
      </c>
      <c r="F269" s="179" t="s">
        <v>172</v>
      </c>
      <c r="G269" s="157">
        <v>1000</v>
      </c>
      <c r="H269" s="179">
        <v>15</v>
      </c>
      <c r="I269" s="157" t="s">
        <v>253</v>
      </c>
    </row>
    <row r="270" spans="2:9" ht="48" thickBot="1">
      <c r="B270" s="179" t="s">
        <v>665</v>
      </c>
      <c r="C270" s="179" t="s">
        <v>491</v>
      </c>
      <c r="D270" s="179" t="s">
        <v>170</v>
      </c>
      <c r="E270" s="179" t="s">
        <v>170</v>
      </c>
      <c r="F270" s="179" t="s">
        <v>172</v>
      </c>
      <c r="G270" s="157">
        <v>2027.14</v>
      </c>
      <c r="H270" s="179">
        <v>15</v>
      </c>
      <c r="I270" s="157" t="s">
        <v>666</v>
      </c>
    </row>
    <row r="271" spans="2:9" ht="48" thickBot="1">
      <c r="B271" s="179" t="s">
        <v>667</v>
      </c>
      <c r="C271" s="179" t="s">
        <v>438</v>
      </c>
      <c r="D271" s="179" t="s">
        <v>170</v>
      </c>
      <c r="E271" s="179" t="s">
        <v>170</v>
      </c>
      <c r="F271" s="179" t="s">
        <v>172</v>
      </c>
      <c r="G271" s="157">
        <v>549.39559999999938</v>
      </c>
      <c r="H271" s="179">
        <v>12</v>
      </c>
      <c r="I271" s="157" t="s">
        <v>510</v>
      </c>
    </row>
    <row r="272" spans="2:9" ht="32.25" thickBot="1">
      <c r="B272" s="179" t="s">
        <v>668</v>
      </c>
      <c r="C272" s="179" t="s">
        <v>438</v>
      </c>
      <c r="D272" s="179" t="s">
        <v>170</v>
      </c>
      <c r="E272" s="179" t="s">
        <v>170</v>
      </c>
      <c r="F272" s="179" t="s">
        <v>172</v>
      </c>
      <c r="G272" s="157">
        <v>620.67200000000048</v>
      </c>
      <c r="H272" s="179">
        <v>12</v>
      </c>
      <c r="I272" s="157" t="s">
        <v>512</v>
      </c>
    </row>
    <row r="273" spans="2:9" ht="48" thickBot="1">
      <c r="B273" s="179" t="s">
        <v>669</v>
      </c>
      <c r="C273" s="179" t="s">
        <v>518</v>
      </c>
      <c r="D273" s="179" t="s">
        <v>170</v>
      </c>
      <c r="E273" s="179" t="s">
        <v>170</v>
      </c>
      <c r="F273" s="179" t="s">
        <v>172</v>
      </c>
      <c r="G273" s="157">
        <v>766.6</v>
      </c>
      <c r="H273" s="179">
        <v>15</v>
      </c>
      <c r="I273" s="157" t="s">
        <v>519</v>
      </c>
    </row>
    <row r="274" spans="2:9" ht="48" thickBot="1">
      <c r="B274" s="179" t="s">
        <v>670</v>
      </c>
      <c r="C274" s="179" t="s">
        <v>261</v>
      </c>
      <c r="D274" s="179" t="s">
        <v>170</v>
      </c>
      <c r="E274" s="179" t="s">
        <v>170</v>
      </c>
      <c r="F274" s="179" t="s">
        <v>172</v>
      </c>
      <c r="G274" s="157">
        <v>1119.27</v>
      </c>
      <c r="H274" s="179">
        <v>12</v>
      </c>
      <c r="I274" s="157" t="s">
        <v>524</v>
      </c>
    </row>
    <row r="275" spans="2:9" ht="48" thickBot="1">
      <c r="B275" s="179" t="s">
        <v>671</v>
      </c>
      <c r="C275" s="179" t="s">
        <v>526</v>
      </c>
      <c r="D275" s="179" t="s">
        <v>170</v>
      </c>
      <c r="E275" s="179" t="s">
        <v>170</v>
      </c>
      <c r="F275" s="179" t="s">
        <v>172</v>
      </c>
      <c r="G275" s="157">
        <v>1275.6600000000001</v>
      </c>
      <c r="H275" s="179">
        <v>10</v>
      </c>
      <c r="I275" s="157" t="s">
        <v>527</v>
      </c>
    </row>
    <row r="276" spans="2:9" ht="32.25" thickBot="1">
      <c r="B276" s="179" t="s">
        <v>672</v>
      </c>
      <c r="C276" s="179" t="s">
        <v>554</v>
      </c>
      <c r="D276" s="179" t="s">
        <v>170</v>
      </c>
      <c r="E276" s="179" t="s">
        <v>170</v>
      </c>
      <c r="F276" s="179" t="s">
        <v>172</v>
      </c>
      <c r="G276" s="157">
        <v>469.74</v>
      </c>
      <c r="H276" s="179">
        <v>10</v>
      </c>
      <c r="I276" s="157" t="s">
        <v>555</v>
      </c>
    </row>
    <row r="277" spans="2:9" ht="48" thickBot="1">
      <c r="B277" s="179" t="s">
        <v>673</v>
      </c>
      <c r="C277" s="179" t="s">
        <v>559</v>
      </c>
      <c r="D277" s="179" t="s">
        <v>170</v>
      </c>
      <c r="E277" s="179" t="s">
        <v>170</v>
      </c>
      <c r="F277" s="179" t="s">
        <v>172</v>
      </c>
      <c r="G277" s="157">
        <v>1500</v>
      </c>
      <c r="H277" s="179">
        <v>12</v>
      </c>
      <c r="I277" s="157" t="s">
        <v>674</v>
      </c>
    </row>
    <row r="278" spans="2:9" ht="48" thickBot="1">
      <c r="B278" s="179" t="s">
        <v>675</v>
      </c>
      <c r="C278" s="179" t="s">
        <v>562</v>
      </c>
      <c r="D278" s="179" t="s">
        <v>170</v>
      </c>
      <c r="E278" s="179" t="s">
        <v>170</v>
      </c>
      <c r="F278" s="179" t="s">
        <v>172</v>
      </c>
      <c r="G278" s="157">
        <v>1898.69</v>
      </c>
      <c r="H278" s="179">
        <v>12</v>
      </c>
      <c r="I278" s="157" t="s">
        <v>563</v>
      </c>
    </row>
    <row r="279" spans="2:9" ht="63.75" thickBot="1">
      <c r="B279" s="179" t="s">
        <v>676</v>
      </c>
      <c r="C279" s="179" t="s">
        <v>562</v>
      </c>
      <c r="D279" s="179" t="s">
        <v>170</v>
      </c>
      <c r="E279" s="179" t="s">
        <v>170</v>
      </c>
      <c r="F279" s="179" t="s">
        <v>172</v>
      </c>
      <c r="G279" s="157">
        <v>1118.48</v>
      </c>
      <c r="H279" s="179">
        <v>12</v>
      </c>
      <c r="I279" s="157" t="s">
        <v>565</v>
      </c>
    </row>
    <row r="280" spans="2:9" ht="48" thickBot="1">
      <c r="B280" s="179" t="s">
        <v>677</v>
      </c>
      <c r="C280" s="179" t="s">
        <v>567</v>
      </c>
      <c r="D280" s="179" t="s">
        <v>170</v>
      </c>
      <c r="E280" s="179" t="s">
        <v>170</v>
      </c>
      <c r="F280" s="179" t="s">
        <v>172</v>
      </c>
      <c r="G280" s="157">
        <v>1268.8</v>
      </c>
      <c r="H280" s="179">
        <v>12</v>
      </c>
      <c r="I280" s="157" t="s">
        <v>568</v>
      </c>
    </row>
    <row r="281" spans="2:9" ht="63.75" thickBot="1">
      <c r="B281" s="179" t="s">
        <v>678</v>
      </c>
      <c r="C281" s="179" t="s">
        <v>570</v>
      </c>
      <c r="D281" s="179" t="s">
        <v>170</v>
      </c>
      <c r="E281" s="179" t="s">
        <v>170</v>
      </c>
      <c r="F281" s="179" t="s">
        <v>172</v>
      </c>
      <c r="G281" s="157">
        <v>549.54999999999995</v>
      </c>
      <c r="H281" s="179">
        <v>12</v>
      </c>
      <c r="I281" s="157" t="s">
        <v>571</v>
      </c>
    </row>
    <row r="282" spans="2:9" ht="63.75" thickBot="1">
      <c r="B282" s="179" t="s">
        <v>679</v>
      </c>
      <c r="C282" s="179" t="s">
        <v>570</v>
      </c>
      <c r="D282" s="179" t="s">
        <v>170</v>
      </c>
      <c r="E282" s="179" t="s">
        <v>170</v>
      </c>
      <c r="F282" s="179" t="s">
        <v>172</v>
      </c>
      <c r="G282" s="157">
        <v>2479.4499999999998</v>
      </c>
      <c r="H282" s="179">
        <v>12</v>
      </c>
      <c r="I282" s="157" t="s">
        <v>573</v>
      </c>
    </row>
    <row r="283" spans="2:9" ht="48" thickBot="1">
      <c r="B283" s="179" t="s">
        <v>680</v>
      </c>
      <c r="C283" s="179" t="s">
        <v>401</v>
      </c>
      <c r="D283" s="179" t="s">
        <v>170</v>
      </c>
      <c r="E283" s="179" t="s">
        <v>170</v>
      </c>
      <c r="F283" s="179" t="s">
        <v>172</v>
      </c>
      <c r="G283" s="157">
        <v>1093.46</v>
      </c>
      <c r="H283" s="179">
        <v>10</v>
      </c>
      <c r="I283" s="157" t="s">
        <v>681</v>
      </c>
    </row>
    <row r="284" spans="2:9" ht="48" thickBot="1">
      <c r="B284" s="179" t="s">
        <v>682</v>
      </c>
      <c r="C284" s="179" t="s">
        <v>577</v>
      </c>
      <c r="D284" s="179" t="s">
        <v>170</v>
      </c>
      <c r="E284" s="179" t="s">
        <v>170</v>
      </c>
      <c r="F284" s="179" t="s">
        <v>172</v>
      </c>
      <c r="G284" s="157">
        <v>1289.28</v>
      </c>
      <c r="H284" s="179">
        <v>12</v>
      </c>
      <c r="I284" s="157" t="s">
        <v>578</v>
      </c>
    </row>
    <row r="285" spans="2:9" ht="48" thickBot="1">
      <c r="B285" s="179" t="s">
        <v>683</v>
      </c>
      <c r="C285" s="179" t="s">
        <v>601</v>
      </c>
      <c r="D285" s="179" t="s">
        <v>170</v>
      </c>
      <c r="E285" s="179" t="s">
        <v>170</v>
      </c>
      <c r="F285" s="179" t="s">
        <v>172</v>
      </c>
      <c r="G285" s="157">
        <v>1750</v>
      </c>
      <c r="H285" s="179">
        <v>15</v>
      </c>
      <c r="I285" s="157" t="s">
        <v>684</v>
      </c>
    </row>
    <row r="286" spans="2:9" ht="48" thickBot="1">
      <c r="B286" s="179" t="s">
        <v>685</v>
      </c>
      <c r="C286" s="179" t="s">
        <v>529</v>
      </c>
      <c r="D286" s="179" t="s">
        <v>170</v>
      </c>
      <c r="E286" s="179" t="s">
        <v>170</v>
      </c>
      <c r="F286" s="179" t="s">
        <v>172</v>
      </c>
      <c r="G286" s="157">
        <v>12582.09</v>
      </c>
      <c r="H286" s="179">
        <v>14</v>
      </c>
      <c r="I286" s="157" t="s">
        <v>604</v>
      </c>
    </row>
    <row r="287" spans="2:9" ht="63.75" thickBot="1">
      <c r="B287" s="179" t="s">
        <v>686</v>
      </c>
      <c r="C287" s="179" t="s">
        <v>271</v>
      </c>
      <c r="D287" s="179" t="s">
        <v>170</v>
      </c>
      <c r="E287" s="179" t="s">
        <v>170</v>
      </c>
      <c r="F287" s="179" t="s">
        <v>172</v>
      </c>
      <c r="G287" s="157">
        <v>226.2</v>
      </c>
      <c r="H287" s="179">
        <v>13</v>
      </c>
      <c r="I287" s="157" t="s">
        <v>628</v>
      </c>
    </row>
    <row r="288" spans="2:9" ht="32.25" thickBot="1">
      <c r="B288" s="179" t="s">
        <v>687</v>
      </c>
      <c r="C288" s="179" t="s">
        <v>630</v>
      </c>
      <c r="D288" s="179" t="s">
        <v>170</v>
      </c>
      <c r="E288" s="179" t="s">
        <v>170</v>
      </c>
      <c r="F288" s="179" t="s">
        <v>172</v>
      </c>
      <c r="G288" s="157">
        <v>5839.98</v>
      </c>
      <c r="H288" s="179">
        <v>15</v>
      </c>
      <c r="I288" s="157" t="s">
        <v>631</v>
      </c>
    </row>
    <row r="289" spans="2:9" ht="48" thickBot="1">
      <c r="B289" s="179" t="s">
        <v>688</v>
      </c>
      <c r="C289" s="179" t="s">
        <v>271</v>
      </c>
      <c r="D289" s="179" t="s">
        <v>170</v>
      </c>
      <c r="E289" s="179" t="s">
        <v>170</v>
      </c>
      <c r="F289" s="179" t="s">
        <v>172</v>
      </c>
      <c r="G289" s="157">
        <v>5607.89</v>
      </c>
      <c r="H289" s="179">
        <v>15</v>
      </c>
      <c r="I289" s="157" t="s">
        <v>633</v>
      </c>
    </row>
    <row r="290" spans="2:9" ht="63.75" thickBot="1">
      <c r="B290" s="179" t="s">
        <v>689</v>
      </c>
      <c r="C290" s="179" t="s">
        <v>638</v>
      </c>
      <c r="D290" s="179" t="s">
        <v>170</v>
      </c>
      <c r="E290" s="179" t="s">
        <v>170</v>
      </c>
      <c r="F290" s="179" t="s">
        <v>172</v>
      </c>
      <c r="G290" s="157">
        <v>6716.86</v>
      </c>
      <c r="H290" s="179">
        <v>15</v>
      </c>
      <c r="I290" s="157" t="s">
        <v>639</v>
      </c>
    </row>
    <row r="291" spans="2:9" ht="32.25" thickBot="1">
      <c r="B291" s="179" t="s">
        <v>690</v>
      </c>
      <c r="C291" s="179" t="s">
        <v>691</v>
      </c>
      <c r="D291" s="179" t="s">
        <v>170</v>
      </c>
      <c r="E291" s="179" t="s">
        <v>170</v>
      </c>
      <c r="F291" s="179" t="s">
        <v>172</v>
      </c>
      <c r="G291" s="157">
        <v>4298.7683124867472</v>
      </c>
      <c r="H291" s="179">
        <v>13</v>
      </c>
      <c r="I291" s="157" t="s">
        <v>692</v>
      </c>
    </row>
    <row r="292" spans="2:9" ht="16.5" thickBot="1">
      <c r="B292" s="179" t="s">
        <v>693</v>
      </c>
      <c r="C292" s="179" t="s">
        <v>694</v>
      </c>
      <c r="D292" s="179" t="s">
        <v>170</v>
      </c>
      <c r="E292" s="179" t="s">
        <v>170</v>
      </c>
      <c r="F292" s="179" t="s">
        <v>172</v>
      </c>
      <c r="G292" s="157">
        <v>50000</v>
      </c>
      <c r="H292" s="179">
        <v>15</v>
      </c>
      <c r="I292" s="157" t="s">
        <v>695</v>
      </c>
    </row>
    <row r="293" spans="2:9" ht="16.5" thickBot="1">
      <c r="B293" s="179" t="s">
        <v>696</v>
      </c>
      <c r="C293" s="179" t="s">
        <v>694</v>
      </c>
      <c r="D293" s="179" t="s">
        <v>170</v>
      </c>
      <c r="E293" s="179" t="s">
        <v>170</v>
      </c>
      <c r="F293" s="179" t="s">
        <v>172</v>
      </c>
      <c r="G293" s="157">
        <v>31282.008000000002</v>
      </c>
      <c r="H293" s="179">
        <v>15</v>
      </c>
      <c r="I293" s="157" t="s">
        <v>697</v>
      </c>
    </row>
    <row r="294" spans="2:9" ht="16.5" thickBot="1">
      <c r="B294" s="179" t="s">
        <v>698</v>
      </c>
      <c r="C294" s="179" t="s">
        <v>694</v>
      </c>
      <c r="D294" s="179" t="s">
        <v>170</v>
      </c>
      <c r="E294" s="179" t="s">
        <v>170</v>
      </c>
      <c r="F294" s="179" t="s">
        <v>172</v>
      </c>
      <c r="G294" s="157">
        <v>10000</v>
      </c>
      <c r="H294" s="179">
        <v>15</v>
      </c>
      <c r="I294" s="157" t="s">
        <v>223</v>
      </c>
    </row>
    <row r="295" spans="2:9" ht="16.5" thickBot="1">
      <c r="B295" s="179" t="s">
        <v>699</v>
      </c>
      <c r="C295" s="179" t="s">
        <v>482</v>
      </c>
      <c r="D295" s="179" t="s">
        <v>170</v>
      </c>
      <c r="E295" s="179" t="s">
        <v>170</v>
      </c>
      <c r="F295" s="179" t="s">
        <v>172</v>
      </c>
      <c r="G295" s="157">
        <v>297602.19999999995</v>
      </c>
      <c r="H295" s="179">
        <v>15</v>
      </c>
      <c r="I295" s="157" t="s">
        <v>700</v>
      </c>
    </row>
    <row r="296" spans="2:9" ht="32.25" thickBot="1">
      <c r="B296" s="179" t="s">
        <v>701</v>
      </c>
      <c r="C296" s="179" t="s">
        <v>694</v>
      </c>
      <c r="D296" s="179" t="s">
        <v>170</v>
      </c>
      <c r="E296" s="179" t="s">
        <v>170</v>
      </c>
      <c r="F296" s="179" t="s">
        <v>172</v>
      </c>
      <c r="G296" s="157">
        <v>151015.93</v>
      </c>
      <c r="H296" s="179">
        <v>15</v>
      </c>
      <c r="I296" s="157" t="s">
        <v>702</v>
      </c>
    </row>
    <row r="297" spans="2:9" ht="16.5" thickBot="1">
      <c r="B297" s="179" t="s">
        <v>703</v>
      </c>
      <c r="C297" s="179" t="s">
        <v>694</v>
      </c>
      <c r="D297" s="179" t="s">
        <v>170</v>
      </c>
      <c r="E297" s="179" t="s">
        <v>170</v>
      </c>
      <c r="F297" s="179" t="s">
        <v>172</v>
      </c>
      <c r="G297" s="157">
        <v>100000</v>
      </c>
      <c r="H297" s="179">
        <v>15</v>
      </c>
      <c r="I297" s="157" t="s">
        <v>704</v>
      </c>
    </row>
    <row r="298" spans="2:9" ht="16.5" thickBot="1">
      <c r="B298" s="179" t="s">
        <v>705</v>
      </c>
      <c r="C298" s="179" t="s">
        <v>694</v>
      </c>
      <c r="D298" s="179" t="s">
        <v>170</v>
      </c>
      <c r="E298" s="179" t="s">
        <v>170</v>
      </c>
      <c r="F298" s="179" t="s">
        <v>172</v>
      </c>
      <c r="G298" s="157">
        <v>113365</v>
      </c>
      <c r="H298" s="179">
        <v>15</v>
      </c>
      <c r="I298" s="157" t="s">
        <v>706</v>
      </c>
    </row>
    <row r="299" spans="2:9" ht="32.25" thickBot="1">
      <c r="B299" s="179" t="s">
        <v>707</v>
      </c>
      <c r="C299" s="179" t="s">
        <v>694</v>
      </c>
      <c r="D299" s="179" t="s">
        <v>170</v>
      </c>
      <c r="E299" s="179" t="s">
        <v>170</v>
      </c>
      <c r="F299" s="179" t="s">
        <v>172</v>
      </c>
      <c r="G299" s="157">
        <v>151015.93</v>
      </c>
      <c r="H299" s="179">
        <v>15</v>
      </c>
      <c r="I299" s="157" t="s">
        <v>702</v>
      </c>
    </row>
    <row r="300" spans="2:9" ht="16.5" thickBot="1">
      <c r="B300" s="179" t="s">
        <v>708</v>
      </c>
      <c r="C300" s="179" t="s">
        <v>694</v>
      </c>
      <c r="D300" s="179" t="s">
        <v>170</v>
      </c>
      <c r="E300" s="179" t="s">
        <v>170</v>
      </c>
      <c r="F300" s="179" t="s">
        <v>172</v>
      </c>
      <c r="G300" s="157">
        <v>124715</v>
      </c>
      <c r="H300" s="179">
        <v>15</v>
      </c>
      <c r="I300" s="157" t="s">
        <v>709</v>
      </c>
    </row>
    <row r="301" spans="2:9" ht="16.5" thickBot="1">
      <c r="B301" s="179" t="s">
        <v>710</v>
      </c>
      <c r="C301" s="179" t="s">
        <v>694</v>
      </c>
      <c r="D301" s="179" t="s">
        <v>170</v>
      </c>
      <c r="E301" s="179" t="s">
        <v>170</v>
      </c>
      <c r="F301" s="179" t="s">
        <v>172</v>
      </c>
      <c r="G301" s="157">
        <v>200000</v>
      </c>
      <c r="H301" s="179">
        <v>15</v>
      </c>
      <c r="I301" s="157" t="s">
        <v>711</v>
      </c>
    </row>
    <row r="302" spans="2:9" ht="32.25" thickBot="1">
      <c r="B302" s="179" t="s">
        <v>712</v>
      </c>
      <c r="C302" s="179" t="s">
        <v>694</v>
      </c>
      <c r="D302" s="179" t="s">
        <v>170</v>
      </c>
      <c r="E302" s="179" t="s">
        <v>170</v>
      </c>
      <c r="F302" s="179" t="s">
        <v>172</v>
      </c>
      <c r="G302" s="157">
        <v>60585</v>
      </c>
      <c r="H302" s="179">
        <v>15</v>
      </c>
      <c r="I302" s="157" t="s">
        <v>713</v>
      </c>
    </row>
    <row r="303" spans="2:9" ht="16.5" thickBot="1">
      <c r="B303" s="179" t="s">
        <v>714</v>
      </c>
      <c r="C303" s="179" t="s">
        <v>694</v>
      </c>
      <c r="D303" s="179" t="s">
        <v>170</v>
      </c>
      <c r="E303" s="179" t="s">
        <v>170</v>
      </c>
      <c r="F303" s="179" t="s">
        <v>172</v>
      </c>
      <c r="G303" s="157">
        <v>25000</v>
      </c>
      <c r="H303" s="179">
        <v>15</v>
      </c>
      <c r="I303" s="157" t="s">
        <v>715</v>
      </c>
    </row>
    <row r="304" spans="2:9" ht="32.25" thickBot="1">
      <c r="B304" s="179" t="s">
        <v>716</v>
      </c>
      <c r="C304" s="179" t="s">
        <v>694</v>
      </c>
      <c r="D304" s="179" t="s">
        <v>170</v>
      </c>
      <c r="E304" s="179" t="s">
        <v>170</v>
      </c>
      <c r="F304" s="179" t="s">
        <v>172</v>
      </c>
      <c r="G304" s="157">
        <v>173280</v>
      </c>
      <c r="H304" s="179">
        <v>15</v>
      </c>
      <c r="I304" s="157" t="s">
        <v>717</v>
      </c>
    </row>
    <row r="305" spans="2:9" ht="16.5" thickBot="1">
      <c r="B305" s="179" t="s">
        <v>718</v>
      </c>
      <c r="C305" s="179" t="s">
        <v>694</v>
      </c>
      <c r="D305" s="179" t="s">
        <v>170</v>
      </c>
      <c r="E305" s="179" t="s">
        <v>170</v>
      </c>
      <c r="F305" s="179" t="s">
        <v>172</v>
      </c>
      <c r="G305" s="157">
        <v>5710026</v>
      </c>
      <c r="H305" s="179">
        <v>15</v>
      </c>
      <c r="I305" s="157" t="s">
        <v>719</v>
      </c>
    </row>
    <row r="306" spans="2:9" ht="48" thickBot="1">
      <c r="B306" s="179" t="s">
        <v>720</v>
      </c>
      <c r="C306" s="179" t="s">
        <v>694</v>
      </c>
      <c r="D306" s="179" t="s">
        <v>170</v>
      </c>
      <c r="E306" s="179" t="s">
        <v>170</v>
      </c>
      <c r="F306" s="179" t="s">
        <v>172</v>
      </c>
      <c r="G306" s="157">
        <v>18000</v>
      </c>
      <c r="H306" s="179">
        <v>5</v>
      </c>
      <c r="I306" s="157" t="s">
        <v>721</v>
      </c>
    </row>
    <row r="307" spans="2:9" ht="16.5" thickBot="1">
      <c r="B307" s="179" t="s">
        <v>722</v>
      </c>
      <c r="C307" s="179" t="s">
        <v>694</v>
      </c>
      <c r="D307" s="179" t="s">
        <v>170</v>
      </c>
      <c r="E307" s="179" t="s">
        <v>170</v>
      </c>
      <c r="F307" s="179" t="s">
        <v>172</v>
      </c>
      <c r="G307" s="157">
        <v>15000</v>
      </c>
      <c r="H307" s="179">
        <v>5</v>
      </c>
      <c r="I307" s="157" t="s">
        <v>723</v>
      </c>
    </row>
    <row r="308" spans="2:9" ht="16.5" thickBot="1">
      <c r="B308" s="179" t="s">
        <v>724</v>
      </c>
      <c r="C308" s="179" t="s">
        <v>227</v>
      </c>
      <c r="D308" s="179" t="s">
        <v>170</v>
      </c>
      <c r="E308" s="179" t="s">
        <v>170</v>
      </c>
      <c r="F308" s="179" t="s">
        <v>172</v>
      </c>
      <c r="G308" s="157">
        <v>200000</v>
      </c>
      <c r="H308" s="179">
        <v>1</v>
      </c>
      <c r="I308" s="157" t="s">
        <v>711</v>
      </c>
    </row>
    <row r="309" spans="2:9" ht="39.6" customHeight="1">
      <c r="B309" s="210" t="s">
        <v>725</v>
      </c>
      <c r="C309" s="210"/>
      <c r="D309" s="210"/>
      <c r="E309" s="210"/>
      <c r="F309" s="210"/>
      <c r="G309" s="210"/>
      <c r="H309" s="210"/>
      <c r="I309" s="210"/>
    </row>
    <row r="310" spans="2:9">
      <c r="B310" s="2" t="s">
        <v>726</v>
      </c>
    </row>
  </sheetData>
  <customSheetViews>
    <customSheetView guid="{E40B4055-4557-4836-8946-1AFB7A4606E7}" showGridLines="0">
      <selection activeCell="G5" sqref="G5"/>
      <pageMargins left="0" right="0" top="0" bottom="0" header="0" footer="0"/>
      <pageSetup orientation="portrait" horizontalDpi="300" verticalDpi="300" r:id="rId1"/>
    </customSheetView>
  </customSheetViews>
  <mergeCells count="1">
    <mergeCell ref="B309:I309"/>
  </mergeCells>
  <conditionalFormatting sqref="B5:I309">
    <cfRule type="expression" dxfId="6" priority="7">
      <formula>COUNTIFS($B$5:$B$308,$B5,$C$5:$C$308,$C5,$D$5:$D$308,$D5,$E$5:$E$308,$E5,$F$5:$F$308,$F5,$G$5:$G$308,$G5,$H$5:$H$308,$H5,$I$5:$I$308,$I5)&gt;1</formula>
    </cfRule>
  </conditionalFormatting>
  <pageMargins left="0.7" right="0.7" top="0.75" bottom="0.75" header="0.3" footer="0.3"/>
  <pageSetup orientation="portrait" horizontalDpi="300" verticalDpi="30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c11c9e6-3ed6-44a7-bb50-2b402fc6d82e" xsi:nil="true"/>
    <lcf76f155ced4ddcb4097134ff3c332f xmlns="823c690f-1428-4b7b-913c-f8e8cae1aa4a">
      <Terms xmlns="http://schemas.microsoft.com/office/infopath/2007/PartnerControls"/>
    </lcf76f155ced4ddcb4097134ff3c332f>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c9e4e54f0bfd1871153ef68d1edf90c0">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8c191b50177a666d3b7bf579004494f8"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6D42F5-3EB3-4B70-A0F9-1AB997032A0D}">
  <ds:schemaRefs>
    <ds:schemaRef ds:uri="http://schemas.microsoft.com/office/2006/metadata/properties"/>
    <ds:schemaRef ds:uri="http://schemas.microsoft.com/office/infopath/2007/PartnerControls"/>
    <ds:schemaRef ds:uri="7c11c9e6-3ed6-44a7-bb50-2b402fc6d82e"/>
    <ds:schemaRef ds:uri="823c690f-1428-4b7b-913c-f8e8cae1aa4a"/>
  </ds:schemaRefs>
</ds:datastoreItem>
</file>

<file path=customXml/itemProps2.xml><?xml version="1.0" encoding="utf-8"?>
<ds:datastoreItem xmlns:ds="http://schemas.openxmlformats.org/officeDocument/2006/customXml" ds:itemID="{6241A9A4-4E87-46F0-89E4-0597AF58C134}">
  <ds:schemaRefs>
    <ds:schemaRef ds:uri="http://schemas.microsoft.com/sharepoint/v3/contenttype/forms"/>
  </ds:schemaRefs>
</ds:datastoreItem>
</file>

<file path=customXml/itemProps3.xml><?xml version="1.0" encoding="utf-8"?>
<ds:datastoreItem xmlns:ds="http://schemas.openxmlformats.org/officeDocument/2006/customXml" ds:itemID="{A87EC6C4-6E57-4D81-8471-10AD5FDD9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Introduction</vt:lpstr>
      <vt:lpstr>Table 1</vt:lpstr>
      <vt:lpstr>Table 2</vt:lpstr>
      <vt:lpstr>Table 3</vt:lpstr>
      <vt:lpstr>Table 4</vt:lpstr>
      <vt:lpstr>Table 5</vt:lpstr>
      <vt:lpstr>Table 6</vt:lpstr>
      <vt:lpstr>Table 7</vt:lpstr>
      <vt:lpstr>Table 8</vt:lpstr>
      <vt:lpstr>Table 8 Addendum</vt:lpstr>
      <vt:lpstr>Table 9</vt:lpstr>
      <vt:lpstr>Table 10 Template</vt:lpstr>
      <vt:lpstr>Table 10</vt:lpstr>
      <vt:lpstr>Table 11</vt:lpstr>
      <vt:lpstr>Table 12</vt:lpstr>
      <vt:lpstr>Table 13</vt:lpstr>
      <vt:lpstr>Table 14 (Gross)</vt:lpstr>
      <vt:lpstr>Table 14 (Net)</vt:lpstr>
      <vt:lpstr>Table 15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 PUC;DSA</dc:creator>
  <cp:keywords/>
  <dc:description/>
  <cp:lastModifiedBy>Leonard, Allyson</cp:lastModifiedBy>
  <cp:revision/>
  <dcterms:created xsi:type="dcterms:W3CDTF">2017-07-30T23:37:23Z</dcterms:created>
  <dcterms:modified xsi:type="dcterms:W3CDTF">2025-12-04T19:41:10Z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_dlc_DocIdItemGuid">
    <vt:lpwstr>7ca98df1-58a3-4f4a-80f4-9255571b4ff2</vt:lpwstr>
  </property>
  <property fmtid="{D5CDD505-2E9C-101B-9397-08002B2CF9AE}" pid="4" name="MediaServiceImageTags">
    <vt:lpwstr/>
  </property>
  <property fmtid="{D5CDD505-2E9C-101B-9397-08002B2CF9AE}" pid="5" name="{A44787D4-0540-4523-9961-78E4036D8C6D}">
    <vt:lpwstr>{F09182A3-9770-4F15-A41F-3021D5598C2E}</vt:lpwstr>
  </property>
</Properties>
</file>